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Ф.2.1" sheetId="4" r:id="rId1"/>
    <sheet name="Ф.4.1.КФК1" sheetId="5" r:id="rId2"/>
    <sheet name="Ф.4.4.КПК1" sheetId="6" r:id="rId3"/>
    <sheet name="Ф.7(СФ).1" sheetId="7" r:id="rId4"/>
  </sheets>
  <externalReferences>
    <externalReference r:id="rId5"/>
  </externalReferences>
  <definedNames>
    <definedName name="_xlnm.Print_Titles" localSheetId="0">Ф.2.1!$A$22:$IV$22</definedName>
    <definedName name="_xlnm.Print_Titles" localSheetId="1">Ф.4.1.КФК1!$A$22:$IV$22</definedName>
    <definedName name="_xlnm.Print_Titles" localSheetId="2">Ф.4.4.КПК1!$A$19:$IV$19</definedName>
    <definedName name="_xlnm.Print_Titles" localSheetId="3">'Ф.7(СФ).1'!$A$25:$IV$25</definedName>
    <definedName name="_xlnm.Print_Area" localSheetId="0">Ф.2.1!$A$1:$J$105</definedName>
    <definedName name="_xlnm.Print_Area" localSheetId="1">Ф.4.1.КФК1!$A$1:$R$106</definedName>
    <definedName name="_xlnm.Print_Area" localSheetId="3">'Ф.7(СФ).1'!$A$1:$M$89</definedName>
  </definedNames>
  <calcPr calcId="125725"/>
</workbook>
</file>

<file path=xl/calcChain.xml><?xml version="1.0" encoding="utf-8"?>
<calcChain xmlns="http://schemas.openxmlformats.org/spreadsheetml/2006/main">
  <c r="A88" i="7"/>
  <c r="J87"/>
  <c r="A87"/>
  <c r="J85"/>
  <c r="A85"/>
  <c r="I82"/>
  <c r="M82" s="1"/>
  <c r="I81"/>
  <c r="M81" s="1"/>
  <c r="I80"/>
  <c r="M80" s="1"/>
  <c r="I79"/>
  <c r="M79" s="1"/>
  <c r="M78" s="1"/>
  <c r="L78"/>
  <c r="K78"/>
  <c r="J78"/>
  <c r="I78"/>
  <c r="H78"/>
  <c r="G78"/>
  <c r="F78"/>
  <c r="E78"/>
  <c r="D78"/>
  <c r="I77"/>
  <c r="M77" s="1"/>
  <c r="I76"/>
  <c r="M76" s="1"/>
  <c r="I75"/>
  <c r="M75" s="1"/>
  <c r="I74"/>
  <c r="M74" s="1"/>
  <c r="I73"/>
  <c r="M73" s="1"/>
  <c r="M72" s="1"/>
  <c r="L72"/>
  <c r="K72"/>
  <c r="J72"/>
  <c r="I72"/>
  <c r="H72"/>
  <c r="G72"/>
  <c r="F72"/>
  <c r="E72"/>
  <c r="D72"/>
  <c r="I71"/>
  <c r="M71" s="1"/>
  <c r="I70"/>
  <c r="M70" s="1"/>
  <c r="M69" s="1"/>
  <c r="L69"/>
  <c r="K69"/>
  <c r="J69"/>
  <c r="I69"/>
  <c r="H69"/>
  <c r="G69"/>
  <c r="F69"/>
  <c r="E69"/>
  <c r="D69"/>
  <c r="I68"/>
  <c r="M68" s="1"/>
  <c r="I67"/>
  <c r="M67" s="1"/>
  <c r="M66" s="1"/>
  <c r="L66"/>
  <c r="K66"/>
  <c r="J66"/>
  <c r="I66"/>
  <c r="H66"/>
  <c r="G66"/>
  <c r="F66"/>
  <c r="E66"/>
  <c r="D66"/>
  <c r="I65"/>
  <c r="M65" s="1"/>
  <c r="M64" s="1"/>
  <c r="M63" s="1"/>
  <c r="L64"/>
  <c r="K64"/>
  <c r="J64"/>
  <c r="I64"/>
  <c r="H64"/>
  <c r="G64"/>
  <c r="F64"/>
  <c r="E64"/>
  <c r="D64"/>
  <c r="L63"/>
  <c r="K63"/>
  <c r="J63"/>
  <c r="I63"/>
  <c r="H63"/>
  <c r="G63"/>
  <c r="F63"/>
  <c r="E63"/>
  <c r="D63"/>
  <c r="I62"/>
  <c r="M62" s="1"/>
  <c r="I61"/>
  <c r="M61" s="1"/>
  <c r="I60"/>
  <c r="M60" s="1"/>
  <c r="I59"/>
  <c r="M59" s="1"/>
  <c r="M58" s="1"/>
  <c r="L58"/>
  <c r="K58"/>
  <c r="J58"/>
  <c r="I58"/>
  <c r="H58"/>
  <c r="G58"/>
  <c r="F58"/>
  <c r="E58"/>
  <c r="D58"/>
  <c r="I57"/>
  <c r="M57" s="1"/>
  <c r="I56"/>
  <c r="M56" s="1"/>
  <c r="I55"/>
  <c r="M55" s="1"/>
  <c r="M54" s="1"/>
  <c r="L54"/>
  <c r="K54"/>
  <c r="J54"/>
  <c r="I54"/>
  <c r="H54"/>
  <c r="G54"/>
  <c r="F54"/>
  <c r="E54"/>
  <c r="D54"/>
  <c r="I53"/>
  <c r="M53" s="1"/>
  <c r="I52"/>
  <c r="M52" s="1"/>
  <c r="M51" s="1"/>
  <c r="L51"/>
  <c r="K51"/>
  <c r="J51"/>
  <c r="I51"/>
  <c r="H51"/>
  <c r="G51"/>
  <c r="F51"/>
  <c r="E51"/>
  <c r="D51"/>
  <c r="I50"/>
  <c r="M50" s="1"/>
  <c r="I49"/>
  <c r="M49" s="1"/>
  <c r="M48" s="1"/>
  <c r="L48"/>
  <c r="K48"/>
  <c r="J48"/>
  <c r="I48"/>
  <c r="H48"/>
  <c r="G48"/>
  <c r="F48"/>
  <c r="E48"/>
  <c r="D48"/>
  <c r="I47"/>
  <c r="M47" s="1"/>
  <c r="I46"/>
  <c r="M46" s="1"/>
  <c r="I45"/>
  <c r="M45" s="1"/>
  <c r="I44"/>
  <c r="M44" s="1"/>
  <c r="I43"/>
  <c r="M43" s="1"/>
  <c r="I42"/>
  <c r="M42" s="1"/>
  <c r="M41" s="1"/>
  <c r="L41"/>
  <c r="K41"/>
  <c r="J41"/>
  <c r="I41"/>
  <c r="H41"/>
  <c r="G41"/>
  <c r="F41"/>
  <c r="E41"/>
  <c r="D41"/>
  <c r="I40"/>
  <c r="M40" s="1"/>
  <c r="I39"/>
  <c r="M39" s="1"/>
  <c r="I38"/>
  <c r="M38" s="1"/>
  <c r="I37"/>
  <c r="M37" s="1"/>
  <c r="I36"/>
  <c r="M36" s="1"/>
  <c r="I35"/>
  <c r="M35" s="1"/>
  <c r="L34"/>
  <c r="K34"/>
  <c r="J34"/>
  <c r="I34"/>
  <c r="H34"/>
  <c r="G34"/>
  <c r="F34"/>
  <c r="E34"/>
  <c r="D34"/>
  <c r="I33"/>
  <c r="M33" s="1"/>
  <c r="I32"/>
  <c r="M32" s="1"/>
  <c r="I31"/>
  <c r="M31" s="1"/>
  <c r="M30" s="1"/>
  <c r="M29" s="1"/>
  <c r="L30"/>
  <c r="K30"/>
  <c r="J30"/>
  <c r="I30"/>
  <c r="H30"/>
  <c r="G30"/>
  <c r="F30"/>
  <c r="E30"/>
  <c r="D30"/>
  <c r="L29"/>
  <c r="K29"/>
  <c r="J29"/>
  <c r="I29"/>
  <c r="H29"/>
  <c r="G29"/>
  <c r="F29"/>
  <c r="E29"/>
  <c r="D29"/>
  <c r="L28"/>
  <c r="K28"/>
  <c r="J28"/>
  <c r="I28"/>
  <c r="H28"/>
  <c r="G28"/>
  <c r="F28"/>
  <c r="E28"/>
  <c r="D28"/>
  <c r="L27"/>
  <c r="L83" s="1"/>
  <c r="K27"/>
  <c r="K83" s="1"/>
  <c r="J27"/>
  <c r="J83" s="1"/>
  <c r="I27"/>
  <c r="I83" s="1"/>
  <c r="H27"/>
  <c r="H83" s="1"/>
  <c r="G27"/>
  <c r="G83" s="1"/>
  <c r="F27"/>
  <c r="F83" s="1"/>
  <c r="E27"/>
  <c r="E83" s="1"/>
  <c r="D27"/>
  <c r="D83" s="1"/>
  <c r="F15"/>
  <c r="F14"/>
  <c r="E14"/>
  <c r="F13"/>
  <c r="E12"/>
  <c r="F12" s="1"/>
  <c r="M11"/>
  <c r="K11"/>
  <c r="B11"/>
  <c r="A11"/>
  <c r="M10"/>
  <c r="K10"/>
  <c r="B10"/>
  <c r="M9"/>
  <c r="K9"/>
  <c r="B9"/>
  <c r="A6"/>
  <c r="I5"/>
  <c r="H5"/>
  <c r="A5"/>
  <c r="A100" i="6"/>
  <c r="F98"/>
  <c r="A98"/>
  <c r="F96"/>
  <c r="A96"/>
  <c r="I75"/>
  <c r="H75"/>
  <c r="D75"/>
  <c r="I69"/>
  <c r="H69"/>
  <c r="D69"/>
  <c r="I66"/>
  <c r="H66"/>
  <c r="D66"/>
  <c r="I63"/>
  <c r="H63"/>
  <c r="D63"/>
  <c r="I61"/>
  <c r="H61"/>
  <c r="D61"/>
  <c r="I60"/>
  <c r="H60"/>
  <c r="D60"/>
  <c r="I55"/>
  <c r="H55"/>
  <c r="D55"/>
  <c r="I51"/>
  <c r="H51"/>
  <c r="D51"/>
  <c r="I48"/>
  <c r="H48"/>
  <c r="D48"/>
  <c r="I45"/>
  <c r="H45"/>
  <c r="D45"/>
  <c r="I38"/>
  <c r="H38"/>
  <c r="D38"/>
  <c r="I31"/>
  <c r="H31"/>
  <c r="D31"/>
  <c r="I27"/>
  <c r="H27"/>
  <c r="D27"/>
  <c r="I26"/>
  <c r="H26"/>
  <c r="D26"/>
  <c r="I25"/>
  <c r="H25"/>
  <c r="D25"/>
  <c r="I23"/>
  <c r="H23"/>
  <c r="D23"/>
  <c r="G20"/>
  <c r="J20" s="1"/>
  <c r="D20"/>
  <c r="E13"/>
  <c r="D12"/>
  <c r="E12" s="1"/>
  <c r="J11"/>
  <c r="H11"/>
  <c r="B11"/>
  <c r="A11"/>
  <c r="J10"/>
  <c r="H10"/>
  <c r="B10"/>
  <c r="J9"/>
  <c r="H9"/>
  <c r="B9"/>
  <c r="A6"/>
  <c r="A105" i="5"/>
  <c r="H104"/>
  <c r="A104"/>
  <c r="H102"/>
  <c r="A102"/>
  <c r="P81"/>
  <c r="O81"/>
  <c r="N81"/>
  <c r="M81"/>
  <c r="L81"/>
  <c r="K81"/>
  <c r="D81"/>
  <c r="P75"/>
  <c r="O75"/>
  <c r="N75"/>
  <c r="M75"/>
  <c r="L75"/>
  <c r="K75"/>
  <c r="D75"/>
  <c r="P72"/>
  <c r="O72"/>
  <c r="N72"/>
  <c r="M72"/>
  <c r="L72"/>
  <c r="K72"/>
  <c r="D72"/>
  <c r="P69"/>
  <c r="O69"/>
  <c r="N69"/>
  <c r="M69"/>
  <c r="L69"/>
  <c r="K69"/>
  <c r="D69"/>
  <c r="P67"/>
  <c r="O67"/>
  <c r="N67"/>
  <c r="M67"/>
  <c r="L67"/>
  <c r="K67"/>
  <c r="D67"/>
  <c r="P66"/>
  <c r="O66"/>
  <c r="N66"/>
  <c r="M66"/>
  <c r="L66"/>
  <c r="K66"/>
  <c r="D66"/>
  <c r="P61"/>
  <c r="O61"/>
  <c r="N61"/>
  <c r="M61"/>
  <c r="L61"/>
  <c r="K61"/>
  <c r="D61"/>
  <c r="P57"/>
  <c r="O57"/>
  <c r="N57"/>
  <c r="M57"/>
  <c r="L57"/>
  <c r="K57"/>
  <c r="D57"/>
  <c r="P54"/>
  <c r="O54"/>
  <c r="N54"/>
  <c r="M54"/>
  <c r="L54"/>
  <c r="K54"/>
  <c r="D54"/>
  <c r="P51"/>
  <c r="O51"/>
  <c r="N51"/>
  <c r="M51"/>
  <c r="L51"/>
  <c r="K51"/>
  <c r="D51"/>
  <c r="P44"/>
  <c r="O44"/>
  <c r="N44"/>
  <c r="M44"/>
  <c r="L44"/>
  <c r="K44"/>
  <c r="D44"/>
  <c r="P37"/>
  <c r="O37"/>
  <c r="N37"/>
  <c r="M37"/>
  <c r="L37"/>
  <c r="K37"/>
  <c r="D37"/>
  <c r="P33"/>
  <c r="O33"/>
  <c r="N33"/>
  <c r="M33"/>
  <c r="L33"/>
  <c r="K33"/>
  <c r="D33"/>
  <c r="P32"/>
  <c r="O32"/>
  <c r="N32"/>
  <c r="M32"/>
  <c r="L32"/>
  <c r="K32"/>
  <c r="D32"/>
  <c r="P31"/>
  <c r="O31"/>
  <c r="N31"/>
  <c r="M31"/>
  <c r="L31"/>
  <c r="K31"/>
  <c r="D31"/>
  <c r="P29"/>
  <c r="O29"/>
  <c r="N29"/>
  <c r="M29"/>
  <c r="L29"/>
  <c r="K29"/>
  <c r="D29"/>
  <c r="J23"/>
  <c r="Q23" s="1"/>
  <c r="I23"/>
  <c r="D23"/>
  <c r="G15"/>
  <c r="G14"/>
  <c r="E14"/>
  <c r="G13"/>
  <c r="E12"/>
  <c r="G12" s="1"/>
  <c r="Q11"/>
  <c r="M11"/>
  <c r="B11"/>
  <c r="A11"/>
  <c r="Q10"/>
  <c r="M10"/>
  <c r="B10"/>
  <c r="Q9"/>
  <c r="M9"/>
  <c r="B9"/>
  <c r="A6"/>
  <c r="N4"/>
  <c r="K4"/>
  <c r="A4"/>
  <c r="A104" i="4"/>
  <c r="G103"/>
  <c r="A103"/>
  <c r="G101"/>
  <c r="A101"/>
  <c r="J87"/>
  <c r="J85"/>
  <c r="I84"/>
  <c r="H84"/>
  <c r="G84"/>
  <c r="F84"/>
  <c r="J84" s="1"/>
  <c r="E84"/>
  <c r="D84"/>
  <c r="J83"/>
  <c r="J82"/>
  <c r="J81"/>
  <c r="I80"/>
  <c r="H80"/>
  <c r="G80"/>
  <c r="F80"/>
  <c r="J80" s="1"/>
  <c r="E80"/>
  <c r="D80"/>
  <c r="I79"/>
  <c r="H79"/>
  <c r="G79"/>
  <c r="F79"/>
  <c r="J79" s="1"/>
  <c r="E79"/>
  <c r="D79"/>
  <c r="J78"/>
  <c r="J77"/>
  <c r="J76"/>
  <c r="J75"/>
  <c r="I74"/>
  <c r="H74"/>
  <c r="G74"/>
  <c r="F74"/>
  <c r="J74" s="1"/>
  <c r="E74"/>
  <c r="D74"/>
  <c r="J73"/>
  <c r="J72"/>
  <c r="J71"/>
  <c r="J70"/>
  <c r="J69"/>
  <c r="I68"/>
  <c r="H68"/>
  <c r="G68"/>
  <c r="F68"/>
  <c r="J68" s="1"/>
  <c r="E68"/>
  <c r="D68"/>
  <c r="J67"/>
  <c r="J66"/>
  <c r="I65"/>
  <c r="H65"/>
  <c r="G65"/>
  <c r="F65"/>
  <c r="J65" s="1"/>
  <c r="E65"/>
  <c r="D65"/>
  <c r="J64"/>
  <c r="J63"/>
  <c r="I62"/>
  <c r="H62"/>
  <c r="G62"/>
  <c r="F62"/>
  <c r="J62" s="1"/>
  <c r="E62"/>
  <c r="D62"/>
  <c r="J61"/>
  <c r="I60"/>
  <c r="H60"/>
  <c r="G60"/>
  <c r="F60"/>
  <c r="J60" s="1"/>
  <c r="E60"/>
  <c r="D60"/>
  <c r="I59"/>
  <c r="H59"/>
  <c r="G59"/>
  <c r="F59"/>
  <c r="J59" s="1"/>
  <c r="E59"/>
  <c r="D59"/>
  <c r="J58"/>
  <c r="J57"/>
  <c r="J56"/>
  <c r="J55"/>
  <c r="I54"/>
  <c r="H54"/>
  <c r="G54"/>
  <c r="F54"/>
  <c r="J54" s="1"/>
  <c r="D54"/>
  <c r="J53"/>
  <c r="J52"/>
  <c r="J51"/>
  <c r="I50"/>
  <c r="H50"/>
  <c r="G50"/>
  <c r="F50"/>
  <c r="J50" s="1"/>
  <c r="E50"/>
  <c r="D50"/>
  <c r="J49"/>
  <c r="J48"/>
  <c r="I47"/>
  <c r="H47"/>
  <c r="G47"/>
  <c r="F47"/>
  <c r="J47" s="1"/>
  <c r="E47"/>
  <c r="D47"/>
  <c r="J46"/>
  <c r="J45"/>
  <c r="I44"/>
  <c r="H44"/>
  <c r="G44"/>
  <c r="F44"/>
  <c r="J44" s="1"/>
  <c r="D44"/>
  <c r="J43"/>
  <c r="J42"/>
  <c r="J41"/>
  <c r="J40"/>
  <c r="J39"/>
  <c r="J38"/>
  <c r="I37"/>
  <c r="H37"/>
  <c r="G37"/>
  <c r="F37"/>
  <c r="J37" s="1"/>
  <c r="D37"/>
  <c r="J36"/>
  <c r="J35"/>
  <c r="J34"/>
  <c r="J33"/>
  <c r="J32"/>
  <c r="J31"/>
  <c r="I30"/>
  <c r="H30"/>
  <c r="G30"/>
  <c r="F30"/>
  <c r="J30" s="1"/>
  <c r="D30"/>
  <c r="J29"/>
  <c r="J28"/>
  <c r="J27"/>
  <c r="I26"/>
  <c r="H26"/>
  <c r="G26"/>
  <c r="F26"/>
  <c r="J26" s="1"/>
  <c r="D26"/>
  <c r="I25"/>
  <c r="H25"/>
  <c r="G25"/>
  <c r="F25"/>
  <c r="J25" s="1"/>
  <c r="D25"/>
  <c r="I24"/>
  <c r="H24"/>
  <c r="G24"/>
  <c r="F24"/>
  <c r="J24" s="1"/>
  <c r="D24"/>
  <c r="I23"/>
  <c r="H23"/>
  <c r="G23"/>
  <c r="F23"/>
  <c r="J23" s="1"/>
  <c r="E23"/>
  <c r="D23"/>
  <c r="E15"/>
  <c r="E14"/>
  <c r="D14"/>
  <c r="E13"/>
  <c r="D12"/>
  <c r="E12" s="1"/>
  <c r="J11"/>
  <c r="B11"/>
  <c r="J10"/>
  <c r="B10"/>
  <c r="J9"/>
  <c r="B9"/>
  <c r="A6"/>
  <c r="H5"/>
  <c r="G5"/>
  <c r="A5"/>
  <c r="M34" i="7" l="1"/>
  <c r="M28" s="1"/>
  <c r="M27" s="1"/>
  <c r="M83" s="1"/>
</calcChain>
</file>

<file path=xl/sharedStrings.xml><?xml version="1.0" encoding="utf-8"?>
<sst xmlns="http://schemas.openxmlformats.org/spreadsheetml/2006/main" count="1349" uniqueCount="170">
  <si>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</si>
  <si>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</si>
  <si>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</si>
  <si>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</si>
  <si>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</si>
  <si>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</si>
  <si>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</si>
  <si>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</si>
  <si>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</si>
  <si>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</si>
  <si>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</si>
  <si>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7861010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</si>
  <si>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</si>
  <si>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</si>
  <si>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-</t>
  </si>
  <si>
    <r>
      <t xml:space="preserve">Періодичність: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</si>
  <si>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</si>
  <si>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</si>
  <si>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</si>
  <si>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</si>
  <si>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</si>
  <si>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</si>
  <si>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</si>
  <si>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</si>
  <si>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</si>
  <si>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</si>
  <si>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</si>
  <si>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</si>
  <si>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</si>
  <si>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</si>
  <si>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</si>
  <si>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</si>
  <si>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</si>
  <si>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</si>
  <si>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</si>
  <si>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</si>
  <si>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</si>
  <si>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</si>
  <si>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</si>
  <si>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</si>
  <si>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</si>
  <si>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</si>
  <si>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</si>
  <si>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</si>
  <si>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</si>
  <si>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</si>
  <si>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</si>
  <si>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</si>
  <si>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</si>
  <si>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</si>
  <si>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</si>
  <si>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</si>
  <si>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</si>
  <si>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</si>
  <si>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</si>
  <si>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</si>
  <si>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</si>
  <si>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</si>
  <si>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</si>
  <si>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</si>
  <si>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</si>
  <si>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</si>
  <si>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</si>
  <si>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</si>
  <si>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</si>
  <si>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</si>
  <si>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</si>
  <si>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</si>
  <si>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</si>
  <si>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</si>
  <si>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</si>
  <si>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</si>
  <si>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</si>
  <si>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</si>
  <si>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</si>
  <si>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</si>
  <si>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</si>
  <si>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</si>
  <si>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</si>
  <si>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</si>
  <si>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</si>
  <si>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</si>
  <si>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</si>
  <si>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</si>
  <si>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</si>
  <si>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</si>
  <si>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</si>
  <si>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</si>
  <si>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</si>
  <si>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</si>
  <si>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</si>
  <si>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</si>
  <si>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</si>
  <si>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</si>
  <si>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</si>
  <si>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</si>
  <si>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</si>
  <si>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</si>
  <si>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</si>
  <si>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</si>
  <si>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</si>
  <si>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</si>
  <si>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</si>
  <si>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</si>
  <si>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(підпис)</t>
  </si>
  <si>
    <t>(ініціали, прізвище)</t>
  </si>
  <si>
    <t>Додаток 2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</si>
  <si>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  <r>
      <rPr>
        <u/>
        <sz val="8"/>
        <color indexed="8"/>
        <rFont val="Times New Roman"/>
        <family val="1"/>
        <charset val="204"/>
      </rPr>
      <t>.</t>
    </r>
  </si>
  <si>
    <t>КЕКВ</t>
  </si>
  <si>
    <t>Перераховано залишок</t>
  </si>
  <si>
    <t>Отримано залишок</t>
  </si>
  <si>
    <t xml:space="preserve">Нарахо-вано доходів за звітний період (рік) </t>
  </si>
  <si>
    <t>Надій-шло коштів за звітний період (рік)</t>
  </si>
  <si>
    <t>усього</t>
  </si>
  <si>
    <t>у тому числі на рахунках в установах банків</t>
  </si>
  <si>
    <t>у тому числі</t>
  </si>
  <si>
    <t>у т.ч. проведені за видатками загального фонду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</si>
  <si>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</si>
  <si>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</si>
  <si>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</si>
  <si>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</si>
  <si>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</si>
  <si>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</si>
  <si>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</si>
  <si>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оренди майна бюджетних установ</t>
  </si>
  <si>
    <t>Від реалізації в установленому поряду майна (крім нерухомого майна)</t>
  </si>
  <si>
    <t>Фінансування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</si>
  <si>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</si>
  <si>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у тому числі:</t>
  </si>
  <si>
    <t>Поточні видатки</t>
  </si>
  <si>
    <t>Капітальні трансферти до бюджету розвитку</t>
  </si>
  <si>
    <t>Повернення внутрішніх кредитів</t>
  </si>
  <si>
    <t xml:space="preserve">   Повернення кредитів органами державного управління інших  рівнів</t>
  </si>
  <si>
    <t xml:space="preserve">    Повернення кредитів підприємствами, установами, організаціями</t>
  </si>
  <si>
    <t xml:space="preserve">   Повернення інших внутрішніх кредитів</t>
  </si>
  <si>
    <t>Повернення зовнішніх кредитів</t>
  </si>
  <si>
    <t>Додаток 5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</si>
  <si>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про надходження і використання коштів, отриманих на виконання програм
соціально-економічного та культурного розвитку регіонів (форма №4-4д),</t>
  </si>
  <si>
    <r>
      <t xml:space="preserve">Періодичність: квартальна, </t>
    </r>
    <r>
      <rPr>
        <u/>
        <sz val="8"/>
        <color indexed="8"/>
        <rFont val="Times New Roman"/>
        <family val="1"/>
        <charset val="204"/>
      </rPr>
      <t>річна</t>
    </r>
    <r>
      <rPr>
        <sz val="8"/>
        <color indexed="8"/>
        <rFont val="Times New Roman"/>
        <family val="1"/>
        <charset val="204"/>
      </rPr>
      <t>.</t>
    </r>
  </si>
  <si>
    <r>
      <t xml:space="preserve">Надходження  коштів - </t>
    </r>
    <r>
      <rPr>
        <sz val="8"/>
        <color indexed="8"/>
        <rFont val="Times New Roman"/>
        <family val="1"/>
        <charset val="204"/>
      </rPr>
      <t>усього</t>
    </r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</si>
  <si>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</si>
  <si>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Додаток 7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</si>
  <si>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r>
      <t>Періодичність: місячна,</t>
    </r>
    <r>
      <rPr>
        <u/>
        <sz val="8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 xml:space="preserve">квартальна, </t>
    </r>
    <r>
      <rPr>
        <u/>
        <sz val="8"/>
        <color indexed="8"/>
        <rFont val="Times New Roman"/>
        <family val="1"/>
        <charset val="204"/>
      </rPr>
      <t>річна</t>
    </r>
    <r>
      <rPr>
        <sz val="8"/>
        <color indexed="8"/>
        <rFont val="Times New Roman"/>
        <family val="1"/>
        <charset val="204"/>
      </rPr>
      <t>.</t>
    </r>
  </si>
  <si>
    <r>
      <t xml:space="preserve">Форма складена:    </t>
    </r>
    <r>
      <rPr>
        <b/>
        <sz val="8"/>
        <color indexed="8"/>
        <rFont val="Times New Roman"/>
        <family val="1"/>
        <charset val="204"/>
      </rPr>
      <t>за загальним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u/>
        <sz val="8"/>
        <color indexed="8"/>
        <rFont val="Times New Roman"/>
        <family val="1"/>
        <charset val="204"/>
      </rPr>
      <t xml:space="preserve">спеціальним </t>
    </r>
    <r>
      <rPr>
        <b/>
        <sz val="8"/>
        <color indexed="8"/>
        <rFont val="Times New Roman"/>
        <family val="1"/>
        <charset val="204"/>
      </rPr>
      <t>фондом</t>
    </r>
    <r>
      <rPr>
        <sz val="8"/>
        <color indexed="8"/>
        <rFont val="Times New Roman"/>
        <family val="1"/>
        <charset val="204"/>
      </rPr>
      <t xml:space="preserve"> (необхідне підкреслити).</t>
    </r>
  </si>
  <si>
    <t>Дебіторська заборгованість</t>
  </si>
  <si>
    <t>Кредиторська заборгованість</t>
  </si>
  <si>
    <t>Зареєстровані бюджетні фінансові
зобов’язання на кінець
звітного періоду (року)</t>
  </si>
  <si>
    <t>на початок звітного року, усього</t>
  </si>
  <si>
    <t>на кінець звітного періоду (року)</t>
  </si>
  <si>
    <t>списана за період з початку звітного року</t>
  </si>
  <si>
    <t xml:space="preserve">на початок
звітного року, усього
</t>
  </si>
  <si>
    <t>з неї прострочена</t>
  </si>
  <si>
    <t>з неї</t>
  </si>
  <si>
    <t>прострочена</t>
  </si>
  <si>
    <t>термін оплати якої не настав</t>
  </si>
  <si>
    <t>Доходи</t>
  </si>
  <si>
    <r>
      <t>Видатки -</t>
    </r>
    <r>
      <rPr>
        <sz val="10"/>
        <color indexed="8"/>
        <rFont val="Times New Roman"/>
        <family val="1"/>
        <charset val="204"/>
      </rPr>
      <t xml:space="preserve"> усього</t>
    </r>
  </si>
  <si>
    <r>
      <rPr>
        <sz val="8"/>
        <color indexed="8"/>
        <rFont val="Times New Roman"/>
        <family val="1"/>
        <charset val="204"/>
      </rPr>
      <t>у тому числ</t>
    </r>
    <r>
      <rPr>
        <b/>
        <sz val="8"/>
        <color indexed="8"/>
        <rFont val="Times New Roman"/>
        <family val="1"/>
        <charset val="204"/>
      </rPr>
      <t>і: 
Поточні  видатки</t>
    </r>
  </si>
  <si>
    <t xml:space="preserve">Нарахування на  оплату праці </t>
  </si>
  <si>
    <t>Оплата комунальних послуг та енергоносіїв</t>
  </si>
  <si>
    <t>Обслуговування боргових зобов’язань</t>
  </si>
  <si>
    <t>Капітальні  видатки</t>
  </si>
  <si>
    <r>
      <t>Придбання основного капіталу</t>
    </r>
    <r>
      <rPr>
        <vertAlign val="superscript"/>
        <sz val="8"/>
        <color indexed="8"/>
        <rFont val="Times New Roman"/>
        <family val="1"/>
        <charset val="204"/>
      </rPr>
      <t>1</t>
    </r>
  </si>
  <si>
    <t xml:space="preserve"> Капітальне будівництво (придбання) житла</t>
  </si>
  <si>
    <t xml:space="preserve">   Капітальне  будівництво (придбання) інших об’єктів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</si>
  <si>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інших об’єктів</t>
    </r>
  </si>
  <si>
    <r>
      <t>Капітальні трансферти підпри</t>
    </r>
    <r>
      <rPr>
        <i/>
        <sz val="8"/>
        <color indexed="8"/>
        <rFont val="Times New Roman"/>
        <family val="1"/>
        <charset val="204"/>
      </rPr>
      <t>ємствам (установам, організаціям)</t>
    </r>
  </si>
  <si>
    <r>
      <t>Разом</t>
    </r>
    <r>
      <rPr>
        <b/>
        <vertAlign val="superscript"/>
        <sz val="8"/>
        <color indexed="8"/>
        <rFont val="Times New Roman"/>
        <family val="1"/>
        <charset val="204"/>
      </rPr>
      <t>2</t>
    </r>
  </si>
  <si>
    <t>х</t>
  </si>
  <si>
    <r>
      <t xml:space="preserve">1 </t>
    </r>
    <r>
      <rPr>
        <sz val="8"/>
        <color indexed="8"/>
        <rFont val="Times New Roman"/>
        <family val="1"/>
        <charset val="204"/>
      </rPr>
      <t>У місячній бюджетній звітності рядки з 390 по 570 не заповнюються.</t>
    </r>
    <r>
      <rPr>
        <vertAlign val="superscript"/>
        <sz val="8"/>
        <color indexed="8"/>
        <rFont val="Times New Roman"/>
        <family val="1"/>
        <charset val="204"/>
      </rPr>
      <t xml:space="preserve">
2 </t>
    </r>
    <r>
      <rPr>
        <sz val="8"/>
        <color indexed="8"/>
        <rFont val="Times New Roman"/>
        <family val="1"/>
        <charset val="204"/>
      </rPr>
      <t>Складається із суми рядків "Доходи" та "Видатки - усього".</t>
    </r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</si>
</sst>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0"/>
      <name val="Arial Cyr"/>
      <charset val="204"/>
    </font>
    <font>
      <i/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9"/>
      <color indexed="8"/>
      <name val="Times New Roman"/>
      <family val="1"/>
      <charset val="204"/>
    </font>
    <font>
      <b/>
      <u/>
      <sz val="8"/>
      <color indexed="8"/>
      <name val="Times New Roman"/>
      <family val="1"/>
      <charset val="204"/>
    </font>
    <font>
      <b/>
      <vertAlign val="superscript"/>
      <sz val="8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0"/>
      </bottom>
      <diagonal/>
    </border>
  </borders>
  <cellStyleXfs count="4">
    <xf numFmtId="0" fontId="0" fillId="0" borderId="0"/>
    <xf numFmtId="0" fontId="1" fillId="0" borderId="0"/>
    <xf numFmtId="0" fontId="20" fillId="0" borderId="0"/>
    <xf numFmtId="0" fontId="1" fillId="2" borderId="1" applyNumberFormat="0" applyFont="0" applyAlignment="0" applyProtection="0"/>
  </cellStyleXfs>
  <cellXfs count="260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4" fillId="0" borderId="0" xfId="0" applyFont="1" applyAlignment="1"/>
    <xf numFmtId="0" fontId="4" fillId="0" borderId="2" xfId="0" applyFont="1" applyBorder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5" fillId="0" borderId="0" xfId="0" applyFont="1" applyAlignment="1"/>
    <xf numFmtId="0" fontId="6" fillId="0" borderId="3" xfId="0" applyFont="1" applyBorder="1" applyAlignment="1">
      <alignment horizont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/>
    <xf numFmtId="49" fontId="7" fillId="3" borderId="2" xfId="0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vertical="top" wrapText="1"/>
    </xf>
    <xf numFmtId="49" fontId="7" fillId="4" borderId="2" xfId="0" applyNumberFormat="1" applyFont="1" applyFill="1" applyBorder="1" applyAlignment="1" applyProtection="1">
      <alignment wrapText="1"/>
      <protection locked="0"/>
    </xf>
    <xf numFmtId="1" fontId="7" fillId="3" borderId="2" xfId="0" applyNumberFormat="1" applyFont="1" applyFill="1" applyBorder="1" applyAlignment="1" applyProtection="1">
      <alignment horizontal="center" wrapText="1"/>
    </xf>
    <xf numFmtId="49" fontId="7" fillId="4" borderId="2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justify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 applyProtection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164" fontId="13" fillId="3" borderId="5" xfId="0" applyNumberFormat="1" applyFont="1" applyFill="1" applyBorder="1" applyAlignment="1" applyProtection="1">
      <alignment horizontal="right" vertical="center" wrapText="1"/>
    </xf>
    <xf numFmtId="164" fontId="13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13" fillId="0" borderId="5" xfId="0" applyNumberFormat="1" applyFont="1" applyBorder="1" applyAlignment="1" applyProtection="1">
      <alignment horizontal="right" vertical="center" wrapText="1"/>
    </xf>
    <xf numFmtId="0" fontId="5" fillId="0" borderId="5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164" fontId="5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5" fillId="3" borderId="5" xfId="0" applyNumberFormat="1" applyFont="1" applyFill="1" applyBorder="1" applyAlignment="1" applyProtection="1">
      <alignment horizontal="right" vertical="center" wrapText="1"/>
    </xf>
    <xf numFmtId="164" fontId="5" fillId="0" borderId="5" xfId="0" applyNumberFormat="1" applyFont="1" applyBorder="1" applyAlignment="1" applyProtection="1">
      <alignment horizontal="right" vertical="center" wrapText="1"/>
    </xf>
    <xf numFmtId="0" fontId="13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164" fontId="7" fillId="3" borderId="5" xfId="0" applyNumberFormat="1" applyFont="1" applyFill="1" applyBorder="1" applyAlignment="1" applyProtection="1">
      <alignment horizontal="right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164" fontId="13" fillId="3" borderId="5" xfId="0" applyNumberFormat="1" applyFont="1" applyFill="1" applyBorder="1" applyAlignment="1" applyProtection="1">
      <alignment horizontal="right" vertical="center"/>
      <protection locked="0"/>
    </xf>
    <xf numFmtId="164" fontId="13" fillId="3" borderId="5" xfId="0" applyNumberFormat="1" applyFont="1" applyFill="1" applyBorder="1" applyAlignment="1" applyProtection="1">
      <alignment horizontal="right" vertical="center"/>
    </xf>
    <xf numFmtId="164" fontId="7" fillId="3" borderId="5" xfId="0" applyNumberFormat="1" applyFont="1" applyFill="1" applyBorder="1" applyAlignment="1" applyProtection="1">
      <alignment horizontal="right" vertical="center"/>
    </xf>
    <xf numFmtId="164" fontId="7" fillId="3" borderId="5" xfId="0" applyNumberFormat="1" applyFont="1" applyFill="1" applyBorder="1" applyAlignment="1" applyProtection="1">
      <alignment horizontal="right" vertical="center"/>
      <protection locked="0"/>
    </xf>
    <xf numFmtId="164" fontId="13" fillId="0" borderId="5" xfId="0" applyNumberFormat="1" applyFont="1" applyBorder="1" applyAlignment="1" applyProtection="1">
      <alignment horizontal="right" vertical="center"/>
    </xf>
    <xf numFmtId="164" fontId="5" fillId="3" borderId="5" xfId="0" applyNumberFormat="1" applyFont="1" applyFill="1" applyBorder="1" applyAlignment="1" applyProtection="1">
      <alignment horizontal="right" vertical="center"/>
      <protection locked="0"/>
    </xf>
    <xf numFmtId="164" fontId="5" fillId="3" borderId="5" xfId="0" applyNumberFormat="1" applyFont="1" applyFill="1" applyBorder="1" applyAlignment="1" applyProtection="1">
      <alignment horizontal="right" vertical="center"/>
    </xf>
    <xf numFmtId="164" fontId="8" fillId="0" borderId="5" xfId="0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>
      <alignment vertical="center" wrapText="1"/>
    </xf>
    <xf numFmtId="164" fontId="8" fillId="3" borderId="5" xfId="0" applyNumberFormat="1" applyFont="1" applyFill="1" applyBorder="1" applyAlignment="1" applyProtection="1">
      <alignment horizontal="right" vertical="center"/>
      <protection locked="0"/>
    </xf>
    <xf numFmtId="164" fontId="8" fillId="3" borderId="5" xfId="0" applyNumberFormat="1" applyFont="1" applyFill="1" applyBorder="1" applyAlignment="1" applyProtection="1">
      <alignment horizontal="right" vertical="center"/>
    </xf>
    <xf numFmtId="0" fontId="16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 applyProtection="1">
      <alignment horizontal="right" vertical="center"/>
      <protection locked="0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right" vertical="center" wrapText="1"/>
    </xf>
    <xf numFmtId="2" fontId="8" fillId="3" borderId="7" xfId="0" applyNumberFormat="1" applyFont="1" applyFill="1" applyBorder="1" applyAlignment="1" applyProtection="1">
      <alignment horizontal="right" vertical="center"/>
    </xf>
    <xf numFmtId="2" fontId="8" fillId="3" borderId="6" xfId="0" applyNumberFormat="1" applyFont="1" applyFill="1" applyBorder="1" applyAlignment="1" applyProtection="1">
      <alignment horizontal="right" vertical="center"/>
    </xf>
    <xf numFmtId="2" fontId="7" fillId="0" borderId="6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2" fontId="5" fillId="3" borderId="8" xfId="0" applyNumberFormat="1" applyFont="1" applyFill="1" applyBorder="1" applyAlignment="1" applyProtection="1">
      <alignment horizontal="right" vertical="center"/>
      <protection locked="0"/>
    </xf>
    <xf numFmtId="2" fontId="5" fillId="3" borderId="3" xfId="0" applyNumberFormat="1" applyFont="1" applyFill="1" applyBorder="1" applyAlignment="1" applyProtection="1">
      <alignment horizontal="right" vertical="center"/>
    </xf>
    <xf numFmtId="2" fontId="5" fillId="0" borderId="3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vertical="center" wrapText="1"/>
    </xf>
    <xf numFmtId="2" fontId="5" fillId="3" borderId="8" xfId="0" applyNumberFormat="1" applyFont="1" applyFill="1" applyBorder="1" applyAlignment="1" applyProtection="1">
      <alignment horizontal="right" vertical="center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right" vertical="center" wrapText="1"/>
    </xf>
    <xf numFmtId="2" fontId="8" fillId="3" borderId="8" xfId="0" applyNumberFormat="1" applyFont="1" applyFill="1" applyBorder="1" applyAlignment="1" applyProtection="1">
      <alignment horizontal="right" vertical="center"/>
    </xf>
    <xf numFmtId="2" fontId="8" fillId="3" borderId="8" xfId="0" applyNumberFormat="1" applyFont="1" applyFill="1" applyBorder="1" applyAlignment="1" applyProtection="1">
      <alignment horizontal="right" vertical="center"/>
      <protection locked="0"/>
    </xf>
    <xf numFmtId="2" fontId="7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2" fontId="7" fillId="3" borderId="8" xfId="0" applyNumberFormat="1" applyFont="1" applyFill="1" applyBorder="1" applyAlignment="1" applyProtection="1">
      <alignment horizontal="right" vertical="center"/>
    </xf>
    <xf numFmtId="2" fontId="7" fillId="3" borderId="3" xfId="0" applyNumberFormat="1" applyFont="1" applyFill="1" applyBorder="1" applyAlignment="1" applyProtection="1">
      <alignment horizontal="right" vertical="center"/>
    </xf>
    <xf numFmtId="2" fontId="8" fillId="3" borderId="3" xfId="0" applyNumberFormat="1" applyFont="1" applyFill="1" applyBorder="1" applyAlignment="1" applyProtection="1">
      <alignment horizontal="right" vertical="center"/>
      <protection locked="0"/>
    </xf>
    <xf numFmtId="2" fontId="8" fillId="3" borderId="3" xfId="0" applyNumberFormat="1" applyFont="1" applyFill="1" applyBorder="1" applyAlignment="1" applyProtection="1">
      <alignment horizontal="right" vertical="center"/>
    </xf>
    <xf numFmtId="2" fontId="8" fillId="0" borderId="3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horizontal="right" vertical="center" wrapText="1"/>
    </xf>
    <xf numFmtId="2" fontId="7" fillId="3" borderId="3" xfId="0" applyNumberFormat="1" applyFont="1" applyFill="1" applyBorder="1" applyAlignment="1" applyProtection="1">
      <alignment horizontal="right" vertical="center"/>
      <protection locked="0"/>
    </xf>
    <xf numFmtId="2" fontId="5" fillId="0" borderId="3" xfId="0" applyNumberFormat="1" applyFont="1" applyBorder="1" applyAlignment="1" applyProtection="1">
      <alignment horizontal="right" vertical="center"/>
    </xf>
    <xf numFmtId="2" fontId="5" fillId="0" borderId="3" xfId="0" applyNumberFormat="1" applyFont="1" applyBorder="1" applyAlignment="1" applyProtection="1">
      <alignment horizontal="right" vertical="center" wrapText="1"/>
    </xf>
    <xf numFmtId="0" fontId="0" fillId="3" borderId="0" xfId="0" applyFill="1"/>
    <xf numFmtId="0" fontId="18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Alignment="1"/>
    <xf numFmtId="0" fontId="4" fillId="0" borderId="0" xfId="0" applyFont="1" applyBorder="1" applyAlignme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7" fillId="0" borderId="0" xfId="0" applyFont="1" applyAlignment="1">
      <alignment horizontal="left" wrapText="1"/>
    </xf>
    <xf numFmtId="0" fontId="8" fillId="0" borderId="2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8" fillId="0" borderId="4" xfId="0" applyFont="1" applyBorder="1" applyAlignment="1">
      <alignment vertical="top" wrapText="1"/>
    </xf>
    <xf numFmtId="0" fontId="21" fillId="0" borderId="0" xfId="0" applyFont="1"/>
    <xf numFmtId="0" fontId="13" fillId="0" borderId="0" xfId="0" applyFont="1"/>
    <xf numFmtId="1" fontId="7" fillId="3" borderId="4" xfId="0" applyNumberFormat="1" applyFont="1" applyFill="1" applyBorder="1" applyAlignment="1" applyProtection="1">
      <alignment horizontal="center" wrapText="1"/>
    </xf>
    <xf numFmtId="0" fontId="5" fillId="0" borderId="0" xfId="0" applyFont="1" applyAlignment="1" applyProtection="1">
      <alignment horizontal="justify" vertical="top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3" fillId="0" borderId="0" xfId="0" applyFont="1"/>
    <xf numFmtId="164" fontId="7" fillId="0" borderId="5" xfId="0" applyNumberFormat="1" applyFont="1" applyBorder="1" applyAlignment="1" applyProtection="1">
      <alignment horizontal="right" vertical="center" wrapText="1"/>
      <protection locked="0"/>
    </xf>
    <xf numFmtId="164" fontId="5" fillId="0" borderId="5" xfId="0" applyNumberFormat="1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justify" vertical="top" wrapText="1"/>
    </xf>
    <xf numFmtId="0" fontId="3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164" fontId="5" fillId="0" borderId="5" xfId="0" applyNumberFormat="1" applyFont="1" applyBorder="1" applyAlignment="1" applyProtection="1">
      <alignment horizontal="right" vertical="center" wrapText="1"/>
      <protection locked="0"/>
    </xf>
    <xf numFmtId="164" fontId="5" fillId="0" borderId="5" xfId="0" applyNumberFormat="1" applyFont="1" applyBorder="1" applyAlignment="1" applyProtection="1">
      <alignment horizontal="right"/>
      <protection locked="0"/>
    </xf>
    <xf numFmtId="164" fontId="13" fillId="0" borderId="5" xfId="0" applyNumberFormat="1" applyFont="1" applyBorder="1" applyAlignment="1" applyProtection="1">
      <alignment horizontal="right" vertical="center" wrapText="1"/>
      <protection locked="0"/>
    </xf>
    <xf numFmtId="0" fontId="5" fillId="0" borderId="5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164" fontId="8" fillId="0" borderId="5" xfId="0" applyNumberFormat="1" applyFont="1" applyBorder="1" applyAlignment="1" applyProtection="1">
      <alignment horizontal="right" vertical="center" wrapText="1"/>
      <protection locked="0"/>
    </xf>
    <xf numFmtId="164" fontId="8" fillId="0" borderId="5" xfId="0" applyNumberFormat="1" applyFont="1" applyBorder="1" applyAlignment="1" applyProtection="1">
      <alignment horizontal="right"/>
      <protection locked="0"/>
    </xf>
    <xf numFmtId="164" fontId="8" fillId="0" borderId="5" xfId="0" applyNumberFormat="1" applyFont="1" applyBorder="1" applyAlignment="1" applyProtection="1">
      <alignment horizontal="right" vertical="top" wrapText="1"/>
      <protection locked="0"/>
    </xf>
    <xf numFmtId="0" fontId="13" fillId="0" borderId="6" xfId="0" applyFont="1" applyBorder="1" applyAlignment="1">
      <alignment horizontal="center" vertical="center" wrapText="1"/>
    </xf>
    <xf numFmtId="2" fontId="13" fillId="0" borderId="6" xfId="0" applyNumberFormat="1" applyFont="1" applyBorder="1" applyAlignment="1" applyProtection="1">
      <alignment horizontal="right" vertical="center" wrapText="1"/>
      <protection locked="0"/>
    </xf>
    <xf numFmtId="2" fontId="5" fillId="0" borderId="6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2" fontId="13" fillId="0" borderId="3" xfId="0" applyNumberFormat="1" applyFont="1" applyBorder="1" applyAlignment="1" applyProtection="1">
      <alignment horizontal="right" vertical="center" wrapText="1"/>
      <protection locked="0"/>
    </xf>
    <xf numFmtId="2" fontId="5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/>
    <xf numFmtId="2" fontId="5" fillId="0" borderId="0" xfId="0" applyNumberFormat="1" applyFont="1" applyBorder="1" applyAlignment="1">
      <alignment horizontal="center" vertical="center" wrapText="1"/>
    </xf>
    <xf numFmtId="0" fontId="4" fillId="0" borderId="0" xfId="0" applyFont="1"/>
    <xf numFmtId="0" fontId="19" fillId="0" borderId="9" xfId="0" applyFont="1" applyBorder="1" applyAlignment="1">
      <alignment horizontal="center" vertical="top"/>
    </xf>
    <xf numFmtId="0" fontId="18" fillId="0" borderId="2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1" fontId="7" fillId="3" borderId="2" xfId="0" applyNumberFormat="1" applyFont="1" applyFill="1" applyBorder="1" applyAlignment="1" applyProtection="1">
      <alignment vertical="top" wrapText="1"/>
    </xf>
    <xf numFmtId="49" fontId="7" fillId="4" borderId="2" xfId="0" applyNumberFormat="1" applyFont="1" applyFill="1" applyBorder="1" applyAlignment="1" applyProtection="1">
      <alignment vertical="top" wrapText="1"/>
      <protection locked="0"/>
    </xf>
    <xf numFmtId="0" fontId="7" fillId="0" borderId="11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wrapText="1"/>
    </xf>
    <xf numFmtId="49" fontId="5" fillId="0" borderId="11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right" vertical="center"/>
    </xf>
    <xf numFmtId="164" fontId="5" fillId="0" borderId="11" xfId="0" applyNumberFormat="1" applyFont="1" applyBorder="1" applyAlignment="1" applyProtection="1">
      <alignment horizontal="right"/>
      <protection locked="0"/>
    </xf>
    <xf numFmtId="164" fontId="5" fillId="0" borderId="11" xfId="0" applyNumberFormat="1" applyFont="1" applyBorder="1" applyAlignment="1">
      <alignment horizontal="right"/>
    </xf>
    <xf numFmtId="164" fontId="5" fillId="0" borderId="11" xfId="0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horizontal="justify" vertical="top" wrapText="1"/>
    </xf>
    <xf numFmtId="164" fontId="5" fillId="0" borderId="11" xfId="0" applyNumberFormat="1" applyFont="1" applyBorder="1" applyAlignment="1" applyProtection="1">
      <alignment horizontal="right" vertical="center"/>
      <protection locked="0"/>
    </xf>
    <xf numFmtId="164" fontId="5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vertical="top" wrapText="1"/>
    </xf>
    <xf numFmtId="164" fontId="7" fillId="0" borderId="11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7" fillId="0" borderId="11" xfId="0" applyNumberFormat="1" applyFont="1" applyBorder="1" applyAlignment="1" applyProtection="1">
      <alignment horizontal="right" vertical="center" wrapText="1"/>
    </xf>
    <xf numFmtId="0" fontId="7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164" fontId="13" fillId="3" borderId="11" xfId="0" applyNumberFormat="1" applyFont="1" applyFill="1" applyBorder="1" applyAlignment="1" applyProtection="1">
      <alignment horizontal="right" vertical="center" wrapText="1"/>
    </xf>
    <xf numFmtId="0" fontId="5" fillId="0" borderId="11" xfId="0" applyFont="1" applyBorder="1" applyAlignment="1">
      <alignment vertical="center" wrapText="1"/>
    </xf>
    <xf numFmtId="164" fontId="5" fillId="3" borderId="11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11" xfId="0" applyFont="1" applyBorder="1" applyAlignment="1">
      <alignment horizontal="justify" vertical="center" wrapText="1"/>
    </xf>
    <xf numFmtId="164" fontId="13" fillId="3" borderId="1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>
      <alignment horizontal="justify" vertical="center" wrapText="1"/>
    </xf>
    <xf numFmtId="164" fontId="7" fillId="3" borderId="11" xfId="0" applyNumberFormat="1" applyFont="1" applyFill="1" applyBorder="1" applyAlignment="1" applyProtection="1">
      <alignment horizontal="right" vertical="center" wrapText="1"/>
    </xf>
    <xf numFmtId="0" fontId="5" fillId="0" borderId="11" xfId="0" applyFont="1" applyBorder="1" applyAlignment="1">
      <alignment horizontal="justify" vertical="center" wrapText="1"/>
    </xf>
    <xf numFmtId="0" fontId="14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164" fontId="13" fillId="3" borderId="11" xfId="0" applyNumberFormat="1" applyFont="1" applyFill="1" applyBorder="1" applyAlignment="1" applyProtection="1">
      <alignment horizontal="right" vertical="center"/>
      <protection locked="0"/>
    </xf>
    <xf numFmtId="0" fontId="5" fillId="0" borderId="11" xfId="0" applyFont="1" applyBorder="1" applyAlignment="1">
      <alignment horizontal="center" vertical="center"/>
    </xf>
    <xf numFmtId="164" fontId="7" fillId="3" borderId="11" xfId="0" applyNumberFormat="1" applyFont="1" applyFill="1" applyBorder="1" applyAlignment="1" applyProtection="1">
      <alignment horizontal="right" vertical="center"/>
    </xf>
    <xf numFmtId="164" fontId="7" fillId="3" borderId="11" xfId="0" applyNumberFormat="1" applyFont="1" applyFill="1" applyBorder="1" applyAlignment="1" applyProtection="1">
      <alignment horizontal="right" vertical="center"/>
      <protection locked="0"/>
    </xf>
    <xf numFmtId="164" fontId="13" fillId="0" borderId="11" xfId="0" applyNumberFormat="1" applyFont="1" applyBorder="1" applyAlignment="1" applyProtection="1">
      <alignment horizontal="right" vertical="center"/>
    </xf>
    <xf numFmtId="164" fontId="5" fillId="3" borderId="11" xfId="0" applyNumberFormat="1" applyFont="1" applyFill="1" applyBorder="1" applyAlignment="1" applyProtection="1">
      <alignment horizontal="right" vertical="center"/>
      <protection locked="0"/>
    </xf>
    <xf numFmtId="164" fontId="13" fillId="3" borderId="11" xfId="0" applyNumberFormat="1" applyFont="1" applyFill="1" applyBorder="1" applyAlignment="1" applyProtection="1">
      <alignment horizontal="right" vertical="center"/>
    </xf>
    <xf numFmtId="0" fontId="6" fillId="0" borderId="11" xfId="0" applyFont="1" applyBorder="1" applyAlignment="1">
      <alignment vertical="center" wrapText="1"/>
    </xf>
    <xf numFmtId="164" fontId="8" fillId="3" borderId="11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 applyProtection="1">
      <alignment horizontal="right" vertical="center"/>
    </xf>
    <xf numFmtId="2" fontId="13" fillId="0" borderId="3" xfId="0" applyNumberFormat="1" applyFont="1" applyBorder="1" applyAlignment="1" applyProtection="1">
      <alignment horizontal="right" vertical="center"/>
    </xf>
    <xf numFmtId="2" fontId="5" fillId="0" borderId="3" xfId="0" applyNumberFormat="1" applyFont="1" applyBorder="1" applyAlignment="1" applyProtection="1">
      <alignment horizontal="right" vertical="center"/>
      <protection locked="0"/>
    </xf>
    <xf numFmtId="2" fontId="5" fillId="0" borderId="3" xfId="0" applyNumberFormat="1" applyFont="1" applyBorder="1" applyAlignment="1" applyProtection="1">
      <alignment horizontal="right"/>
      <protection locked="0"/>
    </xf>
    <xf numFmtId="2" fontId="13" fillId="0" borderId="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top" wrapText="1"/>
    </xf>
    <xf numFmtId="0" fontId="0" fillId="0" borderId="0" xfId="0" applyProtection="1"/>
    <xf numFmtId="0" fontId="18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9" fillId="0" borderId="9" xfId="0" applyFont="1" applyBorder="1" applyAlignment="1">
      <alignment horizontal="center" vertical="top"/>
    </xf>
    <xf numFmtId="2" fontId="3" fillId="0" borderId="0" xfId="0" applyNumberFormat="1" applyFont="1" applyFill="1" applyBorder="1" applyAlignment="1" applyProtection="1">
      <alignment horizontal="center" vertical="top"/>
      <protection locked="0"/>
    </xf>
    <xf numFmtId="0" fontId="3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8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1" fontId="7" fillId="3" borderId="4" xfId="0" applyNumberFormat="1" applyFont="1" applyFill="1" applyBorder="1" applyAlignment="1" applyProtection="1">
      <alignment horizontal="center" wrapText="1"/>
    </xf>
    <xf numFmtId="49" fontId="7" fillId="5" borderId="4" xfId="0" applyNumberFormat="1" applyFont="1" applyFill="1" applyBorder="1" applyAlignment="1" applyProtection="1">
      <alignment horizontal="center" wrapText="1"/>
      <protection locked="0"/>
    </xf>
    <xf numFmtId="1" fontId="7" fillId="3" borderId="4" xfId="0" applyNumberFormat="1" applyFont="1" applyFill="1" applyBorder="1" applyAlignment="1" applyProtection="1">
      <alignment horizontal="center" vertical="top" wrapText="1"/>
    </xf>
    <xf numFmtId="0" fontId="5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2" fontId="8" fillId="0" borderId="4" xfId="0" applyNumberFormat="1" applyFont="1" applyBorder="1" applyAlignment="1">
      <alignment horizontal="center" vertical="top" wrapText="1"/>
    </xf>
    <xf numFmtId="0" fontId="5" fillId="0" borderId="0" xfId="0" applyFont="1" applyBorder="1"/>
    <xf numFmtId="0" fontId="24" fillId="0" borderId="2" xfId="0" applyFont="1" applyBorder="1" applyAlignment="1">
      <alignment horizontal="left" vertical="top" wrapText="1"/>
    </xf>
    <xf numFmtId="49" fontId="7" fillId="4" borderId="4" xfId="0" applyNumberFormat="1" applyFont="1" applyFill="1" applyBorder="1" applyAlignment="1" applyProtection="1">
      <alignment horizontal="left" wrapText="1"/>
      <protection locked="0"/>
    </xf>
    <xf numFmtId="0" fontId="8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 applyProtection="1">
      <alignment horizontal="right" wrapText="1"/>
      <protection locked="0"/>
    </xf>
    <xf numFmtId="164" fontId="5" fillId="0" borderId="5" xfId="0" applyNumberFormat="1" applyFont="1" applyBorder="1" applyAlignment="1" applyProtection="1">
      <alignment horizontal="right" wrapText="1"/>
      <protection locked="0"/>
    </xf>
    <xf numFmtId="164" fontId="5" fillId="0" borderId="5" xfId="0" applyNumberFormat="1" applyFont="1" applyBorder="1" applyAlignment="1">
      <alignment horizontal="center" wrapText="1"/>
    </xf>
    <xf numFmtId="164" fontId="5" fillId="0" borderId="5" xfId="0" applyNumberFormat="1" applyFont="1" applyBorder="1" applyAlignment="1" applyProtection="1">
      <alignment horizontal="center" wrapText="1"/>
    </xf>
    <xf numFmtId="0" fontId="18" fillId="0" borderId="5" xfId="0" applyFont="1" applyBorder="1" applyAlignment="1">
      <alignment horizontal="center" vertical="center" wrapText="1"/>
    </xf>
    <xf numFmtId="164" fontId="7" fillId="0" borderId="5" xfId="0" applyNumberFormat="1" applyFont="1" applyBorder="1" applyAlignment="1" applyProtection="1">
      <alignment horizontal="right" wrapText="1"/>
    </xf>
    <xf numFmtId="0" fontId="5" fillId="0" borderId="0" xfId="0" applyFont="1" applyBorder="1" applyAlignment="1">
      <alignment wrapText="1"/>
    </xf>
    <xf numFmtId="164" fontId="13" fillId="0" borderId="5" xfId="0" applyNumberFormat="1" applyFont="1" applyBorder="1" applyAlignment="1" applyProtection="1">
      <alignment horizontal="right" wrapText="1"/>
    </xf>
    <xf numFmtId="164" fontId="5" fillId="0" borderId="5" xfId="0" applyNumberFormat="1" applyFont="1" applyBorder="1" applyAlignment="1" applyProtection="1">
      <alignment horizontal="right" wrapText="1"/>
    </xf>
    <xf numFmtId="164" fontId="13" fillId="0" borderId="5" xfId="0" applyNumberFormat="1" applyFont="1" applyBorder="1" applyAlignment="1" applyProtection="1">
      <alignment horizontal="right" wrapText="1"/>
      <protection locked="0"/>
    </xf>
    <xf numFmtId="164" fontId="8" fillId="0" borderId="5" xfId="0" applyNumberFormat="1" applyFont="1" applyBorder="1" applyAlignment="1" applyProtection="1">
      <alignment horizontal="right" wrapText="1"/>
    </xf>
    <xf numFmtId="164" fontId="8" fillId="0" borderId="5" xfId="0" applyNumberFormat="1" applyFont="1" applyBorder="1" applyAlignment="1" applyProtection="1">
      <alignment horizontal="right" wrapText="1"/>
      <protection locked="0"/>
    </xf>
    <xf numFmtId="0" fontId="5" fillId="0" borderId="0" xfId="0" applyFont="1" applyProtection="1">
      <protection locked="0"/>
    </xf>
    <xf numFmtId="0" fontId="10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/>
    </xf>
    <xf numFmtId="164" fontId="7" fillId="0" borderId="5" xfId="0" applyNumberFormat="1" applyFont="1" applyBorder="1"/>
    <xf numFmtId="0" fontId="12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</cellXfs>
  <cellStyles count="4">
    <cellStyle name="Обычный" xfId="0" builtinId="0"/>
    <cellStyle name="Обычный 2" xfId="1"/>
    <cellStyle name="Обычный 3" xfId="2"/>
    <cellStyle name="Примечание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V_rik2018v1.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"/>
      <sheetName val="4дс"/>
      <sheetName val="5дс_I_III"/>
      <sheetName val="5дс_IV_V"/>
      <sheetName val="5дс_VI_VII"/>
      <sheetName val="5дс_VIII_X"/>
      <sheetName val="5дс_XI"/>
      <sheetName val="5дс_XII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2.1"/>
      <sheetName val="д12.2"/>
      <sheetName val="д13"/>
      <sheetName val="д14"/>
      <sheetName val="д15"/>
      <sheetName val="д16"/>
      <sheetName val="д17"/>
      <sheetName val="д18"/>
      <sheetName val="д19"/>
      <sheetName val="д20"/>
      <sheetName val="д20.1"/>
      <sheetName val="д20.2"/>
      <sheetName val="д21"/>
      <sheetName val="д22зф"/>
      <sheetName val="д22сф"/>
      <sheetName val="д23"/>
      <sheetName val="д24зф"/>
      <sheetName val="д24сф"/>
      <sheetName val="д25зф"/>
      <sheetName val="д25сф"/>
      <sheetName val="д27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>Фінансове управління Гадяцької РДА</v>
          </cell>
        </row>
        <row r="5">
          <cell r="B5" t="str">
            <v>Гадяцький район</v>
          </cell>
        </row>
        <row r="7">
          <cell r="F7">
            <v>1</v>
          </cell>
        </row>
        <row r="9">
          <cell r="H9" t="str">
            <v>786</v>
          </cell>
        </row>
        <row r="10">
          <cell r="H10" t="str">
            <v>37</v>
          </cell>
          <cell r="I10" t="str">
            <v>-</v>
          </cell>
        </row>
        <row r="13">
          <cell r="A13" t="str">
            <v>за ЄДРПОУ</v>
          </cell>
          <cell r="B13" t="str">
            <v>02315386</v>
          </cell>
        </row>
        <row r="14">
          <cell r="A14" t="str">
            <v>за КОАТУУ</v>
          </cell>
          <cell r="B14">
            <v>532040000</v>
          </cell>
        </row>
        <row r="15">
          <cell r="A15" t="str">
            <v>за КОПФГ</v>
          </cell>
          <cell r="B15">
            <v>410</v>
          </cell>
          <cell r="D15" t="str">
            <v>Орган державної влади</v>
          </cell>
        </row>
        <row r="17">
          <cell r="C17" t="str">
            <v>2018 р.</v>
          </cell>
        </row>
        <row r="18">
          <cell r="B18" t="str">
            <v>1 січня</v>
          </cell>
          <cell r="C18" t="str">
            <v>2019 р.</v>
          </cell>
        </row>
        <row r="19">
          <cell r="C19" t="str">
            <v>"11"січня 2019 року</v>
          </cell>
        </row>
        <row r="26">
          <cell r="F26" t="str">
            <v>О.І.Кулик</v>
          </cell>
        </row>
        <row r="28">
          <cell r="F28" t="str">
            <v>В.І.Коцар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A11" t="str">
            <v>Організаційно-правова форма господарювання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>
        <row r="11">
          <cell r="A11" t="str">
            <v>Організаційно-правова форма господарювання</v>
          </cell>
        </row>
      </sheetData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>
        <row r="11">
          <cell r="A11" t="str">
            <v>Організаційно-правова форма господарювання</v>
          </cell>
        </row>
      </sheetData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>
        <row r="2">
          <cell r="A2" t="str">
            <v>про надходження та використання коштів загального фонду (форма</v>
          </cell>
          <cell r="C2" t="str">
            <v xml:space="preserve">      №2д,</v>
          </cell>
          <cell r="D2" t="str">
            <v xml:space="preserve">      №2м)</v>
          </cell>
        </row>
        <row r="3">
          <cell r="A3" t="str">
            <v>про надходження і використання коштів, отриманих як плата за послуги (форма</v>
          </cell>
          <cell r="C3" t="str">
            <v xml:space="preserve">№ 4-1д, </v>
          </cell>
          <cell r="D3" t="str">
            <v>№ 4-1м),</v>
          </cell>
        </row>
        <row r="6">
          <cell r="A6" t="str">
            <v>про заборгованість за бюджетними коштами (форма</v>
          </cell>
          <cell r="C6" t="str">
            <v xml:space="preserve">   № 7д, </v>
          </cell>
          <cell r="D6" t="str">
            <v xml:space="preserve">   №7м)</v>
          </cell>
        </row>
      </sheetData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293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94"/>
      <sheetData sheetId="295">
        <row r="1">
          <cell r="A1" t="str">
            <v>0100</v>
          </cell>
          <cell r="B1" t="str">
            <v>Державне управління</v>
          </cell>
        </row>
        <row r="2">
          <cell r="A2" t="str">
            <v>0110</v>
          </cell>
          <cell r="B2" t="str">
            <v>Організаційне, інформаційно-аналітичне та матеріально-технічне забезпечення діяльності Верховної Ради Автономної Республіки Крим</v>
          </cell>
        </row>
        <row r="3">
          <cell r="A3" t="str">
            <v>0120</v>
          </cell>
          <cell r="B3" t="str">
            <v>Організаційне, інформаційно-аналітичне та матеріально-технічне забезпечення діяльності Рахункової палати Верховної Ради Автономної Республіки Крим</v>
          </cell>
        </row>
        <row r="4">
          <cell r="A4" t="str">
            <v>0130</v>
          </cell>
          <cell r="B4" t="str">
            <v>Організаційне, інформаційно-аналітичне та матеріально-технічне забезпечення діяльності Ради міністрів Автономної Республіки Крим</v>
          </cell>
        </row>
        <row r="5">
          <cell r="A5" t="str">
            <v>0140</v>
          </cell>
          <cell r="B5" t="str">
            <v>Керівництво і управління у відповідній сфері в Автономній Республіці Крим</v>
          </cell>
        </row>
        <row r="6">
          <cell r="A6" t="str">
            <v>0150</v>
          </cell>
          <cell r="B6" t="str">
            <v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v>
          </cell>
        </row>
        <row r="7">
          <cell r="A7" t="str">
            <v>0160</v>
          </cell>
          <cell r="B7" t="str">
            <v>Керівництво і управління у відповідній сфері у містах (місті Києві), селищах, селах, об?єднаних територіальних громадах</v>
          </cell>
        </row>
        <row r="8">
          <cell r="A8" t="str">
            <v>0170</v>
          </cell>
          <cell r="B8" t="str">
            <v>Підвищення кваліфікації депутатів місцевих рад та посадових осіб місцевого самоврядування</v>
          </cell>
        </row>
        <row r="9">
          <cell r="A9" t="str">
            <v>0180</v>
          </cell>
          <cell r="B9" t="str">
            <v>Інша діяльність у сфері державного управління</v>
          </cell>
        </row>
        <row r="10">
          <cell r="A10" t="str">
            <v>0190</v>
          </cell>
          <cell r="B10" t="str">
            <v>Проведення місцевих виборів та референдумів, забезпечення діяльності виборчої комісії Автономної Республіки Крим</v>
          </cell>
        </row>
        <row r="11">
          <cell r="A11" t="str">
            <v>0191</v>
          </cell>
          <cell r="B11" t="str">
            <v>Проведення місцевих виборів</v>
          </cell>
        </row>
        <row r="12">
          <cell r="A12" t="str">
            <v>0192</v>
          </cell>
          <cell r="B12" t="str">
            <v>Проведення місцевих референдумів</v>
          </cell>
        </row>
        <row r="13">
          <cell r="A13" t="str">
            <v>0193</v>
          </cell>
          <cell r="B13" t="str">
            <v>Забезпечення діяльності виборчої комісії Автономної Республіки Крим</v>
          </cell>
        </row>
        <row r="14">
          <cell r="A14" t="str">
            <v>1000</v>
          </cell>
          <cell r="B14" t="str">
            <v>Освіта</v>
          </cell>
        </row>
        <row r="15">
          <cell r="A15" t="str">
            <v>1010</v>
          </cell>
          <cell r="B15" t="str">
            <v>Надання дошкільної освіти</v>
          </cell>
        </row>
        <row r="16">
          <cell r="A16" t="str">
            <v>1020</v>
          </cell>
          <cell r="B16" t="str">
            <v>Надання загальної середньої освіти загальноосвітніми навчальними закладами (в т. ч. школою-дитячим садком, інтернатом при школі), спеціалізованими школами, ліцеями, гімназіями, колегіумами</v>
          </cell>
        </row>
        <row r="17">
          <cell r="A17" t="str">
            <v>1030</v>
          </cell>
          <cell r="B17" t="str">
            <v>Надання загальної середньої освіти вечірніми (змінними) школами</v>
          </cell>
        </row>
        <row r="18">
          <cell r="A18" t="str">
            <v>1040</v>
          </cell>
          <cell r="B18" t="str">
            <v>Надання загальної середньої освіти загальноосвітніми школами-інтернатами, загальноосвітніми санаторними школами-інтернатами</v>
          </cell>
        </row>
        <row r="19">
          <cell r="A19" t="str">
            <v>1050</v>
          </cell>
          <cell r="B19" t="str">
            <v>Надання загальної середньої освіти загальноосвітніми школами-інтернатами для дітей-сиріт і дітей, позбавлених батьківського піклування</v>
          </cell>
        </row>
        <row r="20">
          <cell r="A20" t="str">
            <v>1060</v>
          </cell>
          <cell r="B20" t="str">
            <v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сім?ях, сім?ях патронатного вихователя</v>
          </cell>
        </row>
        <row r="21">
          <cell r="A21" t="str">
            <v>1070</v>
          </cell>
          <cell r="B21" t="str">
            <v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v>
          </cell>
        </row>
        <row r="22">
          <cell r="A22" t="str">
            <v>1080</v>
          </cell>
          <cell r="B22" t="str">
            <v>Надання загальної середньої освіти загальноосвітніми спеціалізованими школами-інтернатами з поглибленим вивченням окремих предметів і курсів для поглибленої підготовки дітей в галузі науки і мистецтв, фізичної культури і спорту, інших галузях, ліцеями з</v>
          </cell>
        </row>
        <row r="23">
          <cell r="A23" t="str">
            <v>1090</v>
          </cell>
          <cell r="B23" t="str">
            <v>Надання позашкільної освіти позашкільними закладами освіти, заходи із позашкільної роботи з дітьми</v>
          </cell>
        </row>
        <row r="24">
          <cell r="A24" t="str">
            <v>1100</v>
          </cell>
          <cell r="B24" t="str">
            <v>Надання спеціальної освіти школами естетичного виховання (музичними, художніми, хореографічними, театральними, хоровими, мистецькими)</v>
          </cell>
        </row>
        <row r="25">
          <cell r="A25" t="str">
            <v>1110</v>
          </cell>
          <cell r="B25" t="str">
            <v>Підготовка кадрів професійно-технічними закладами та іншими закладами освіти</v>
          </cell>
        </row>
        <row r="26">
          <cell r="A26" t="str">
            <v>1120</v>
          </cell>
          <cell r="B26" t="str">
            <v>Підготовка кадрів вищими навчальними закладами І-ІІ рівнів акредитації (коледжами, технікумами, училищами)</v>
          </cell>
        </row>
        <row r="27">
          <cell r="A27" t="str">
            <v>1130</v>
          </cell>
          <cell r="B27" t="str">
            <v>Підготовка кадрів вищими навчальними закладами ІІІ-ІV рівнів акредитації (університетами, академіями, інститутами)</v>
          </cell>
        </row>
        <row r="28">
          <cell r="A28" t="str">
            <v>1140</v>
          </cell>
          <cell r="B28" t="str">
            <v>Підвищення кваліфікації, перепідготовка кадрів закладами післядипломної освіти</v>
          </cell>
        </row>
        <row r="29">
          <cell r="A29" t="str">
            <v>1150</v>
          </cell>
          <cell r="B29" t="str">
            <v>Методичне забезпечення діяльності навчальних закладів</v>
          </cell>
        </row>
        <row r="30">
          <cell r="A30" t="str">
            <v>1160</v>
          </cell>
          <cell r="B30" t="str">
            <v>Інші програми, заклади та заходи у сфері освіти</v>
          </cell>
        </row>
        <row r="31">
          <cell r="A31" t="str">
            <v>1161</v>
          </cell>
          <cell r="B31" t="str">
            <v>Забезпечення діяльності інших закладів у сфері освіти</v>
          </cell>
        </row>
        <row r="32">
          <cell r="A32" t="str">
            <v>1162</v>
          </cell>
          <cell r="B32" t="str">
            <v>Інші програми та заходи у сфері освіти</v>
          </cell>
        </row>
        <row r="33">
          <cell r="A33" t="str">
            <v>2000</v>
          </cell>
          <cell r="B33" t="str">
            <v>Охорона здоров?я</v>
          </cell>
        </row>
        <row r="34">
          <cell r="A34" t="str">
            <v>2010</v>
          </cell>
          <cell r="B34" t="str">
            <v>Багатопрофільна стаціонарна медична допомога населенню</v>
          </cell>
        </row>
        <row r="35">
          <cell r="A35" t="str">
            <v>2020</v>
          </cell>
          <cell r="B35" t="str">
            <v>Спеціалізована стаціонарна медична допомога населенню</v>
          </cell>
        </row>
        <row r="36">
          <cell r="A36" t="str">
            <v>2030</v>
          </cell>
          <cell r="B36" t="str">
            <v>Лікарсько-акушерська допомога вагітним, породіллям та новонародженим</v>
          </cell>
        </row>
        <row r="37">
          <cell r="A37" t="str">
            <v>2040</v>
          </cell>
          <cell r="B37" t="str">
            <v>Санаторно-курортна допомога населенню</v>
          </cell>
        </row>
        <row r="38">
          <cell r="A38" t="str">
            <v>2050</v>
          </cell>
          <cell r="B38" t="str">
            <v>Медико-соціальний захист дітей-сиріт і дітей, позбавлених батьківського піклування</v>
          </cell>
        </row>
        <row r="39">
          <cell r="A39" t="str">
            <v>2060</v>
          </cell>
          <cell r="B39" t="str">
            <v>Створення банків крові та її компонентів</v>
          </cell>
        </row>
        <row r="40">
          <cell r="A40" t="str">
            <v>2070</v>
          </cell>
          <cell r="B40" t="str">
            <v>Екстрена та швидка медична допомога населенню</v>
          </cell>
        </row>
        <row r="41">
          <cell r="A41" t="str">
            <v>2080</v>
          </cell>
          <cell r="B41" t="str">
            <v>Амбулаторно-поліклінічна допомога населенню, крім первинної медичної допомоги</v>
          </cell>
        </row>
        <row r="42">
          <cell r="A42" t="str">
            <v>2090</v>
          </cell>
          <cell r="B42" t="str">
            <v>Спеціалізована амбулаторно-поліклінічна допомога населенню</v>
          </cell>
        </row>
        <row r="43">
          <cell r="A43" t="str">
            <v>2100</v>
          </cell>
          <cell r="B43" t="str">
            <v>Стоматологічна допомога населенню</v>
          </cell>
        </row>
        <row r="44">
          <cell r="A44" t="str">
            <v>2110</v>
          </cell>
          <cell r="B44" t="str">
            <v>Первинна медична допомога населенню</v>
          </cell>
        </row>
        <row r="45">
          <cell r="A45" t="str">
            <v>2111</v>
          </cell>
          <cell r="B45" t="str">
            <v>Первинна медична допомога населенню, що надається центрами первинної медичної (медико-санітарної) допомоги</v>
          </cell>
        </row>
        <row r="46">
          <cell r="A46" t="str">
            <v>2112</v>
          </cell>
          <cell r="B46" t="str">
            <v>Первинна медична допомога населенню, що надається фельдшерськими, фельдшерсько-акушерськими пунктами</v>
          </cell>
        </row>
        <row r="47">
          <cell r="A47" t="str">
            <v>2113</v>
          </cell>
          <cell r="B47" t="str">
            <v>Первинна медична допомога населенню, що надається амбулаторно-поліклінічними закладами (відділеннями)</v>
          </cell>
        </row>
        <row r="48">
          <cell r="A48" t="str">
            <v>2120</v>
          </cell>
          <cell r="B48" t="str">
            <v>Інформаційно-методичне та просвітницьке забезпечення в галузі охорони здоров'я</v>
          </cell>
        </row>
        <row r="49">
          <cell r="A49" t="str">
            <v>2130</v>
          </cell>
          <cell r="B49" t="str">
            <v>Проведення належної медико-соціальної експертизи (МСЕК)</v>
          </cell>
        </row>
        <row r="50">
          <cell r="A50" t="str">
            <v>2140</v>
          </cell>
          <cell r="B50" t="str">
            <v>Програми і централізовані заходи у галузі охорони здоров?я</v>
          </cell>
        </row>
        <row r="51">
          <cell r="A51" t="str">
            <v>2141</v>
          </cell>
          <cell r="B51" t="str">
            <v>Програми і централізовані заходи з імунопрофілактики</v>
          </cell>
        </row>
        <row r="52">
          <cell r="A52" t="str">
            <v>2142</v>
          </cell>
          <cell r="B52" t="str">
            <v>Програми і централізовані заходи боротьби з туберкульозом</v>
          </cell>
        </row>
        <row r="53">
          <cell r="A53" t="str">
            <v>2143</v>
          </cell>
          <cell r="B53" t="str">
            <v>Програми і централізовані заходи профілактики ВІЛ-інфекції/СНІДу</v>
          </cell>
        </row>
        <row r="54">
          <cell r="A54" t="str">
            <v>2144</v>
          </cell>
          <cell r="B54" t="str">
            <v>Централізовані заходи з лікування хворих на цукровий та нецукровий діабет</v>
          </cell>
        </row>
        <row r="55">
          <cell r="A55" t="str">
            <v>2145</v>
          </cell>
          <cell r="B55" t="str">
            <v>Централізовані заходи з лікування онкологічних хворих</v>
          </cell>
        </row>
        <row r="56">
          <cell r="A56" t="str">
            <v>2146</v>
          </cell>
          <cell r="B56" t="str">
            <v>Відшкодування вартості лікарських засобів для лікування окремих захворювань</v>
          </cell>
        </row>
        <row r="57">
          <cell r="A57" t="str">
            <v>2150</v>
          </cell>
          <cell r="B57" t="str">
            <v>Інші програми, заклади та заходи у сфері охорони здоров?я</v>
          </cell>
        </row>
        <row r="58">
          <cell r="A58" t="str">
            <v>2151</v>
          </cell>
          <cell r="B58" t="str">
            <v>Забезпечення діяльності інших закладів у сфері охорони здоров?я</v>
          </cell>
        </row>
        <row r="59">
          <cell r="A59" t="str">
            <v>2152</v>
          </cell>
          <cell r="B59" t="str">
            <v>Інші програми та заходи у сфері охорони здоров?я</v>
          </cell>
        </row>
        <row r="60">
          <cell r="A60" t="str">
            <v>3000</v>
          </cell>
          <cell r="B60" t="str">
            <v>Соціальний захист та соціальне забезпечення</v>
          </cell>
        </row>
        <row r="61">
          <cell r="A61" t="str">
            <v>3010</v>
          </cell>
          <cell r="B61" t="str">
            <v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v>
          </cell>
        </row>
        <row r="62">
          <cell r="A62" t="str">
            <v>3011</v>
          </cell>
          <cell r="B62" t="str">
            <v>Надання пільг на оплату житлово-комунальних послуг окремим категоріям громадян відповідно до законодавства</v>
          </cell>
        </row>
        <row r="63">
          <cell r="A63" t="str">
            <v>3012</v>
          </cell>
          <cell r="B63" t="str">
            <v>Надання субсидій населенню для відшкодування витрат на оплату житлово-комунальних послуг</v>
          </cell>
        </row>
        <row r="64">
          <cell r="A64" t="str">
            <v>3020</v>
          </cell>
          <cell r="B64" t="str">
            <v>Надання пільг та субсидій населенню на придбання твердого та рідкого пічного побутового палива і скрапленого газу</v>
          </cell>
        </row>
        <row r="65">
          <cell r="A65" t="str">
            <v>3021</v>
          </cell>
          <cell r="B65" t="str">
            <v>Надання пільг на придбання твердого та рідкого пічного побутового палива і скрапленого газу окремим категоріям громадян відповідно до законодавства</v>
          </cell>
        </row>
        <row r="66">
          <cell r="A66" t="str">
            <v>3022</v>
          </cell>
          <cell r="B66" t="str">
            <v>Надання субсидій населенню для відшкодування витрат на придбання твердого та рідкого пічного побутового палива і скрапленого газу</v>
          </cell>
        </row>
        <row r="67">
          <cell r="A67" t="str">
            <v>3023</v>
          </cell>
          <cell r="B67" t="str">
            <v>Забезпечення побутовим вугіллям окремих категорій громадян</v>
          </cell>
        </row>
        <row r="68">
          <cell r="A68" t="str">
            <v>3030</v>
          </cell>
          <cell r="B68" t="str">
            <v>Надання пільг з оплати послуг зв?язку, інших передбачених законодавством пільг окремим категоріям громадян та компенсації за пільговий проїзд окремих категорій громадян</v>
          </cell>
        </row>
        <row r="69">
          <cell r="A69" t="str">
            <v>3031</v>
          </cell>
          <cell r="B69" t="str">
            <v>Надання інших пільг окремим категоріям громадян відповідно до законодавства</v>
          </cell>
        </row>
        <row r="70">
          <cell r="A70" t="str">
            <v>3032</v>
          </cell>
          <cell r="B70" t="str">
            <v>Надання пільг окремим категоріям громадян з оплати послуг зв'язку</v>
          </cell>
        </row>
        <row r="71">
          <cell r="A71" t="str">
            <v>3033</v>
          </cell>
          <cell r="B71" t="str">
            <v>Компенсаційні виплати на пільговий проїзд автомобільним транспортом окремим категоріям громадян</v>
          </cell>
        </row>
        <row r="72">
          <cell r="A72" t="str">
            <v>3034</v>
          </cell>
          <cell r="B72" t="str">
            <v>Компенсаційні виплати за пільговий проїзд окремих категорій громадян на водному транспорті</v>
          </cell>
        </row>
        <row r="73">
          <cell r="A73" t="str">
            <v>3035</v>
          </cell>
          <cell r="B73" t="str">
            <v>Компенсаційні виплати за пільговий проїзд окремих категорій громадян на залізничному транспорті</v>
          </cell>
        </row>
        <row r="74">
          <cell r="A74" t="str">
            <v>3036</v>
          </cell>
          <cell r="B74" t="str">
            <v>Компенсаційні виплати на пільговий проїзд електротранспортом окремим категоріям громадян</v>
          </cell>
        </row>
        <row r="75">
          <cell r="A75" t="str">
            <v>3040</v>
          </cell>
          <cell r="B75" t="str">
            <v>Надання допомоги сім'ям з дітьми, малозабезпеченим сім?ям, тимчасової допомоги дітям</v>
          </cell>
        </row>
        <row r="76">
          <cell r="A76" t="str">
            <v>3041</v>
          </cell>
          <cell r="B76" t="str">
            <v>Надання допомоги у зв'язку з вагітністю і пологами</v>
          </cell>
        </row>
        <row r="77">
          <cell r="A77" t="str">
            <v>3042</v>
          </cell>
          <cell r="B77" t="str">
            <v>Надання допомоги при усиновленні дитини</v>
          </cell>
        </row>
        <row r="78">
          <cell r="A78" t="str">
            <v>3043</v>
          </cell>
          <cell r="B78" t="str">
            <v>Надання допомоги при народженні дитини</v>
          </cell>
        </row>
        <row r="79">
          <cell r="A79" t="str">
            <v>3044</v>
          </cell>
          <cell r="B79" t="str">
            <v>Надання допомоги на дітей, над якими встановлено опіку чи піклування</v>
          </cell>
        </row>
        <row r="80">
          <cell r="A80" t="str">
            <v>3045</v>
          </cell>
          <cell r="B80" t="str">
            <v>Надання допомоги на дітей одиноким матерям</v>
          </cell>
        </row>
        <row r="81">
          <cell r="A81" t="str">
            <v>3046</v>
          </cell>
          <cell r="B81" t="str">
            <v>Надання тимчасової державної допомоги дітям</v>
          </cell>
        </row>
        <row r="82">
          <cell r="A82" t="str">
            <v>3047</v>
          </cell>
          <cell r="B82" t="str">
            <v>Надання державної соціальної допомоги малозабезпеченим сім?ям</v>
          </cell>
        </row>
        <row r="83">
          <cell r="A83" t="str">
            <v>3050</v>
          </cell>
          <cell r="B83" t="str">
            <v>Пільгове медичне обслуговування осіб, які постраждали внаслідок Чорнобильської катастрофи</v>
          </cell>
        </row>
        <row r="84">
          <cell r="A84" t="str">
            <v>3060</v>
          </cell>
          <cell r="B84" t="str">
            <v>Оздоровлення громадян, які постраждали внаслідок Чорнобильської катастрофи</v>
          </cell>
        </row>
        <row r="85">
          <cell r="A85" t="str">
            <v>3070</v>
          </cell>
          <cell r="B85" t="str">
            <v>Виплата компенсації реабілітованим</v>
          </cell>
        </row>
        <row r="86">
          <cell r="A86" t="str">
            <v>3080</v>
          </cell>
          <cell r="B86" t="str">
            <v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</v>
          </cell>
        </row>
        <row r="87">
          <cell r="A87" t="str">
            <v>3081</v>
          </cell>
          <cell r="B87" t="str">
            <v>Надання державної соціальної допомоги особам з інвалідністю з дитинства та дітям з інвалідністю</v>
          </cell>
        </row>
        <row r="88">
          <cell r="A88" t="str">
            <v>3082</v>
          </cell>
          <cell r="B88" t="str">
            <v>Надання державної соціальної допомоги особам,  які не  мають права на пенсію, та особам з інвалідністю, державної соціальної допомоги на догляд</v>
          </cell>
        </row>
        <row r="89">
          <cell r="A89" t="str">
            <v>3083</v>
          </cell>
          <cell r="B89" t="str">
            <v>Надання допомоги по догляду за особами з інвалідністю І чи ІІ групи внаслідок психічного розладу</v>
          </cell>
        </row>
        <row r="90">
          <cell r="A90" t="str">
            <v>3084</v>
          </cell>
          <cell r="B90" t="str">
            <v>Надання тимчасової державної соціальної допомоги непрацюючій особі, яка досягла загального пенсійного віку, але не набула права на пенсійну виплату</v>
          </cell>
        </row>
        <row r="91">
          <cell r="A91" t="str">
            <v>3085</v>
          </cell>
          <cell r="B91" t="str">
            <v>Надання щомісячної компенсаційної виплати непрацюючій працездатній особі, яка доглядає за особою з інвалідністю І групи, а також за особою, яка досягла 80-річного віку</v>
          </cell>
        </row>
        <row r="92">
          <cell r="A92" t="str">
            <v>3090</v>
          </cell>
          <cell r="B92" t="str">
            <v>Видатки на поховання учасників бойових дій та осіб з інвалідністю внаслідок війни</v>
          </cell>
        </row>
        <row r="93">
          <cell r="A93" t="str">
            <v>3100</v>
          </cell>
          <cell r="B93" t="str">
            <v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v>
          </cell>
        </row>
        <row r="94">
          <cell r="A94" t="str">
            <v>3101</v>
          </cell>
          <cell r="B94" t="str">
            <v>Забезпечення соціальними послугами стаціонарного догляду з наданням місця для проживання дітей з вадами фізичного та розумового розвитку</v>
          </cell>
        </row>
        <row r="95">
          <cell r="A95" t="str">
            <v>3102</v>
          </cell>
          <cell r="B95" t="str">
            <v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</v>
          </cell>
        </row>
        <row r="96">
          <cell r="A96" t="str">
            <v>3103</v>
          </cell>
          <cell r="B96" t="str">
            <v>Навчання та трудове влаштування осіб з інвалідністю</v>
          </cell>
        </row>
        <row r="97">
          <cell r="A97" t="str">
            <v>3104</v>
          </cell>
          <cell r="B97" t="str">
    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    </cell>
        </row>
        <row r="98">
          <cell r="A98" t="str">
            <v>3105</v>
          </cell>
          <cell r="B98" t="str">
            <v>Надання реабілітаційних послуг особам з інвалідністю та дітям з інвалідністю</v>
          </cell>
        </row>
        <row r="99">
          <cell r="A99" t="str">
            <v>3110</v>
          </cell>
          <cell r="B99" t="str">
            <v>Заклади і заходи з питань дітей та їх соціального захисту</v>
          </cell>
        </row>
        <row r="100">
          <cell r="A100" t="str">
            <v>3111</v>
          </cell>
          <cell r="B100" t="str">
            <v>Утримання закладів, що надають соціальні послуги дітям, які опинились у складних життєвих обставинах</v>
          </cell>
        </row>
        <row r="101">
          <cell r="A101" t="str">
            <v>3112</v>
          </cell>
          <cell r="B101" t="str">
            <v>Заходи державної політики з питань дітей та їх соціального захисту</v>
          </cell>
        </row>
        <row r="102">
          <cell r="A102" t="str">
            <v>3120</v>
          </cell>
          <cell r="B102" t="str">
            <v>Здійснення соціальної роботи з вразливими категоріями населення</v>
          </cell>
        </row>
        <row r="103">
          <cell r="A103" t="str">
            <v>3121</v>
          </cell>
          <cell r="B103" t="str">
            <v>Утримання та забезпечення діяльності центрів соціальних служб для сім?ї, дітей та молоді</v>
          </cell>
        </row>
        <row r="104">
          <cell r="A104" t="str">
            <v>3122</v>
          </cell>
          <cell r="B104" t="str">
            <v>Заходи державної політики із забезпечення рівних прав та можливостей жінок та чоловіків</v>
          </cell>
        </row>
        <row r="105">
          <cell r="A105" t="str">
            <v>3123</v>
          </cell>
          <cell r="B105" t="str">
            <v>Заходи державної політики з питань сім'ї</v>
          </cell>
        </row>
        <row r="106">
          <cell r="A106" t="str">
            <v>3130</v>
          </cell>
          <cell r="B106" t="str">
            <v>Реалізація державної політики у молодіжній сфері</v>
          </cell>
        </row>
        <row r="107">
          <cell r="A107" t="str">
            <v>3131</v>
          </cell>
          <cell r="B107" t="str">
            <v>Здійснення заходів та реалізація проектів на виконання Державної цільової соціальної програми ?Молодь України?</v>
          </cell>
        </row>
        <row r="108">
          <cell r="A108" t="str">
            <v>3132</v>
          </cell>
          <cell r="B108" t="str">
            <v>Утримання клубів для підлітків за місцем проживання</v>
          </cell>
        </row>
        <row r="109">
          <cell r="A109" t="str">
            <v>3133</v>
          </cell>
          <cell r="B109" t="str">
            <v>Інші заходи та заклади молодіжної політики</v>
          </cell>
        </row>
        <row r="110">
          <cell r="A110" t="str">
            <v>3140</v>
          </cell>
          <cell r="B110" t="str">
    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    </cell>
        </row>
        <row r="111">
          <cell r="A111" t="str">
            <v>3150</v>
          </cell>
          <cell r="B111" t="str">
            <v>Розселення та облаштування депортованих кримських татар та осіб інших національностей, депортованих з України</v>
          </cell>
        </row>
        <row r="112">
          <cell r="A112" t="str">
            <v>3160</v>
          </cell>
          <cell r="B112" t="str">
    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    </cell>
        </row>
        <row r="113">
          <cell r="A113" t="str">
            <v>3170</v>
          </cell>
          <cell r="B113" t="str">
            <v>Забезпечення реалізації окремих програм для осіб з інвалідністю</v>
          </cell>
        </row>
        <row r="114">
          <cell r="A114" t="str">
            <v>3171</v>
          </cell>
          <cell r="B114" t="str">
            <v>Компенсаційні виплати особам з інвалідністю на бензин, ремонт, технічне обслуговування автомобілів, мотоколясок і на транспортне обслуговування</v>
          </cell>
        </row>
        <row r="115">
          <cell r="A115" t="str">
            <v>3172</v>
          </cell>
          <cell r="B115" t="str">
            <v>Встановлення телефонів особам з інвалідністю І і ІІ груп</v>
          </cell>
        </row>
        <row r="116">
          <cell r="A116" t="str">
            <v>3180</v>
          </cell>
          <cell r="B116" t="str">
            <v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v>
          </cell>
        </row>
        <row r="117">
          <cell r="A117" t="str">
            <v>3190</v>
          </cell>
          <cell r="B117" t="str">
            <v>Соціальний захист ветеранів війни та праці</v>
          </cell>
        </row>
        <row r="118">
          <cell r="A118" t="str">
            <v>3191</v>
          </cell>
          <cell r="B118" t="str">
            <v>Інші видатки на соціальний захист ветеранів війни та праці</v>
          </cell>
        </row>
        <row r="119">
          <cell r="A119" t="str">
            <v>3192</v>
          </cell>
          <cell r="B119" t="str">
            <v>Надання фінансової підтримки громадським організаціям ветеранів і осіб з інвалідністю, діяльність яких має соціальну спрямованість</v>
          </cell>
        </row>
        <row r="120">
          <cell r="A120" t="str">
            <v>3200</v>
          </cell>
          <cell r="B120" t="str">
            <v>Забезпечення обробки інформації з нарахування та виплати допомог і компенсацій</v>
          </cell>
        </row>
        <row r="121">
          <cell r="A121" t="str">
            <v>3210</v>
          </cell>
          <cell r="B121" t="str">
            <v>Організація та проведення громадських робіт</v>
          </cell>
        </row>
        <row r="122">
          <cell r="A122" t="str">
            <v>3220</v>
          </cell>
          <cell r="B122" t="str">
            <v>Грошова компенсація за належні для отримання жилі приміщення для окремих категорій населення відповідно до законодавства</v>
          </cell>
        </row>
        <row r="123">
          <cell r="A123" t="str">
            <v>3221</v>
          </cell>
          <cell r="B123" t="str">
            <v>Грошова компенсація за належні для отримання жилі приміщення для сімей загиблих осіб, визначених абзацами 5-8 пункту 1 статті 10 Закону України ?Про статус ветеранів війни, гарантії їх соціального захисту?, для осіб з інвалідністю І-ІІ групи, яка настала</v>
          </cell>
        </row>
        <row r="124">
          <cell r="A124" t="str">
            <v>3222</v>
          </cell>
          <cell r="B124" t="str">
            <v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v>
          </cell>
        </row>
        <row r="125">
          <cell r="A125" t="str">
            <v>3223</v>
          </cell>
          <cell r="B125" t="str">
            <v>Грошова компенсація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?Про статус ветеранів війни, гарантії їх соціального захисту?,</v>
          </cell>
        </row>
        <row r="126">
          <cell r="A126" t="str">
            <v>3230</v>
          </cell>
          <cell r="B126" t="str">
            <v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</v>
          </cell>
        </row>
        <row r="127">
          <cell r="A127" t="str">
            <v>3240</v>
          </cell>
          <cell r="B127" t="str">
            <v>Інші заклади та заходи</v>
          </cell>
        </row>
        <row r="128">
          <cell r="A128" t="str">
            <v>3241</v>
          </cell>
          <cell r="B128" t="str">
            <v>Забезпечення діяльності інших закладів у сфері соціального захисту і соціального забезпечення</v>
          </cell>
        </row>
        <row r="129">
          <cell r="A129" t="str">
            <v>3242</v>
          </cell>
          <cell r="B129" t="str">
            <v>Інші заходи у сфері соціального захисту і соціального забезпечення</v>
          </cell>
        </row>
        <row r="130">
          <cell r="A130" t="str">
            <v>4000</v>
          </cell>
          <cell r="B130" t="str">
            <v>Культура і мистецтво</v>
          </cell>
        </row>
        <row r="131">
          <cell r="A131" t="str">
            <v>4010</v>
          </cell>
          <cell r="B131" t="str">
            <v>Фінансова підтримка театрів</v>
          </cell>
        </row>
        <row r="132">
          <cell r="A132" t="str">
            <v>4020</v>
          </cell>
          <cell r="B132" t="str">
            <v>Фінансова підтримка філармоній, художніх і музичних колективів, ансамблів, концертних та циркових організацій</v>
          </cell>
        </row>
        <row r="133">
          <cell r="A133" t="str">
            <v>4030</v>
          </cell>
          <cell r="B133" t="str">
            <v>Забезпечення діяльності бібліотек</v>
          </cell>
        </row>
        <row r="134">
          <cell r="A134" t="str">
            <v>4040</v>
          </cell>
          <cell r="B134" t="str">
            <v>Забезпечення діяльності музеїв і виставок</v>
          </cell>
        </row>
        <row r="135">
          <cell r="A135" t="str">
            <v>4050</v>
          </cell>
          <cell r="B135" t="str">
            <v>Забезпечення діяльності заповідників</v>
          </cell>
        </row>
        <row r="136">
          <cell r="A136" t="str">
            <v>4060</v>
          </cell>
          <cell r="B136" t="str">
            <v>Забезпечення діяльності палаців і будинків культури, клубів, центрів дозвілля та інших клубних закладів</v>
          </cell>
        </row>
        <row r="137">
          <cell r="A137" t="str">
            <v>4070</v>
          </cell>
          <cell r="B137" t="str">
            <v>Фінансова підтримка кінематографії</v>
          </cell>
        </row>
        <row r="138">
          <cell r="A138" t="str">
            <v>4080</v>
          </cell>
          <cell r="B138" t="str">
            <v>Інші заклади та заходи в галузі культури і мистецтва</v>
          </cell>
        </row>
        <row r="139">
          <cell r="A139" t="str">
            <v>4081</v>
          </cell>
          <cell r="B139" t="str">
            <v>Забезпечення діяльності інших закладів в галузі культури і мистецтва</v>
          </cell>
        </row>
        <row r="140">
          <cell r="A140" t="str">
            <v>4082</v>
          </cell>
          <cell r="B140" t="str">
            <v>Інші заходи в галузі культури і мистецтва</v>
          </cell>
        </row>
        <row r="141">
          <cell r="A141" t="str">
            <v>5000</v>
          </cell>
          <cell r="B141" t="str">
            <v>Фізична культура і спорт</v>
          </cell>
        </row>
        <row r="142">
          <cell r="A142" t="str">
            <v>5010</v>
          </cell>
          <cell r="B142" t="str">
            <v>Проведення спортивної роботи в регіоні</v>
          </cell>
        </row>
        <row r="143">
          <cell r="A143" t="str">
            <v>5011</v>
          </cell>
          <cell r="B143" t="str">
            <v>Проведення навчально-тренувальних зборів і змагань з олімпійських видів спорту</v>
          </cell>
        </row>
        <row r="144">
          <cell r="A144" t="str">
            <v>5012</v>
          </cell>
          <cell r="B144" t="str">
            <v>Проведення навчально-тренувальних зборів і змагань з неолімпійських видів спорту</v>
          </cell>
        </row>
        <row r="145">
          <cell r="A145" t="str">
            <v>5020</v>
          </cell>
          <cell r="B145" t="str">
            <v>Здійснення фізкультурно-спортивної та реабілітаційної роботи серед осіб з інвалідністю</v>
          </cell>
        </row>
        <row r="146">
          <cell r="A146" t="str">
            <v>5021</v>
          </cell>
          <cell r="B146" t="str">
            <v>Утримання центрів фізичної культури і спорту осіб з інвалідністю і реабілітаційних шкіл</v>
          </cell>
        </row>
        <row r="147">
          <cell r="A147" t="str">
            <v>5022</v>
          </cell>
          <cell r="B147" t="str">
            <v>Проведення навчально-тренувальних зборів і змагань та заходів зі спорту осіб з інвалідністю</v>
          </cell>
        </row>
        <row r="148">
          <cell r="A148" t="str">
            <v>5030</v>
          </cell>
          <cell r="B148" t="str">
            <v>Розвиток дитячо-юнацького та резервного спорту</v>
          </cell>
        </row>
        <row r="149">
          <cell r="A149" t="str">
            <v>5031</v>
          </cell>
          <cell r="B149" t="str">
            <v>Утримання та навчально-тренувальна робота комунальних дитячо-юнацьких спортивних шкіл</v>
          </cell>
        </row>
        <row r="150">
          <cell r="A150" t="str">
            <v>5032</v>
          </cell>
          <cell r="B150" t="str">
            <v>Фінансова підтримка дитячо-юнацьких спортивних шкіл фізкультурно-спортивних товариств</v>
          </cell>
        </row>
        <row r="151">
          <cell r="A151" t="str">
            <v>5033</v>
          </cell>
          <cell r="B151" t="str">
            <v>Забезпечення підготовки спортсменів школами вищої спортивної майстерності</v>
          </cell>
        </row>
        <row r="152">
          <cell r="A152" t="str">
            <v>5040</v>
          </cell>
          <cell r="B152" t="str">
            <v>Підтримка і розвиток спортивної інфраструктури</v>
          </cell>
        </row>
        <row r="153">
          <cell r="A153" t="str">
            <v>5041</v>
          </cell>
          <cell r="B153" t="str">
            <v>Утримання та фінансова підтримка спортивних споруд</v>
          </cell>
        </row>
        <row r="154">
          <cell r="A154" t="str">
            <v>5042</v>
          </cell>
          <cell r="B154" t="str">
            <v>Фінансова підтримка спортивних споруд, які належать громадським організаціям фізкультурно-спортивної спрямованості</v>
          </cell>
        </row>
        <row r="155">
          <cell r="A155" t="str">
            <v>5043</v>
          </cell>
          <cell r="B155" t="str">
            <v>Розвиток палаців спорту</v>
          </cell>
        </row>
        <row r="156">
          <cell r="A156" t="str">
            <v>5044</v>
          </cell>
          <cell r="B156" t="str">
            <v>Створення сучасного біатлонного комплексу</v>
          </cell>
        </row>
        <row r="157">
          <cell r="A157" t="str">
            <v>5050</v>
          </cell>
          <cell r="B157" t="str">
            <v>Підтримка фізкультурно-спортивного руху</v>
          </cell>
        </row>
        <row r="158">
          <cell r="A158" t="str">
            <v>5051</v>
          </cell>
          <cell r="B158" t="str">
            <v>Фінансова підтримка регіональних всеукраїнських організацій фізкультурно-спортивної спрямованості для проведення навчально-тренувальної та спортивної роботи</v>
          </cell>
        </row>
        <row r="159">
          <cell r="A159" t="str">
            <v>5052</v>
          </cell>
          <cell r="B159" t="str">
            <v>Фінансова підтримка регіональних осередків всеукраїнських організацій фізкультурно-спортивної спрямованості у здійсненні фізкультурно-масових заходів серед населення регіону</v>
          </cell>
        </row>
        <row r="160">
          <cell r="A160" t="str">
            <v>5053</v>
          </cell>
          <cell r="B160" t="str">
            <v>Фінансова підтримка на утримання місцевих осередків (рад) всеукраїнських організацій фізкультурно-спортивної спрямованості</v>
          </cell>
        </row>
        <row r="161">
          <cell r="A161" t="str">
            <v>5060</v>
          </cell>
          <cell r="B161" t="str">
            <v>Інші заходи з розвитку фізичної культури та спорту</v>
          </cell>
        </row>
        <row r="162">
          <cell r="A162" t="str">
            <v>5061</v>
          </cell>
          <cell r="B162" t="str">
            <v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    </cell>
        </row>
        <row r="163">
          <cell r="A163" t="str">
            <v>5062</v>
          </cell>
          <cell r="B163" t="str">
            <v>Підтримка спорту вищих досягнень та організацій, які здійснюють фізкультурно-спортивну діяльність в регіоні</v>
          </cell>
        </row>
        <row r="164">
          <cell r="A164" t="str">
            <v>5063</v>
          </cell>
          <cell r="B164" t="str">
            <v>Забезпечення діяльності централізованої бухгалтерії</v>
          </cell>
        </row>
        <row r="165">
          <cell r="A165" t="str">
            <v>6000</v>
          </cell>
          <cell r="B165" t="str">
            <v>Житлово-комунальне господарство</v>
          </cell>
        </row>
        <row r="166">
          <cell r="A166" t="str">
            <v>6010</v>
          </cell>
          <cell r="B166" t="str">
            <v>Утримання та ефективна експлуатація об?єктів житлово-комунального господарства</v>
          </cell>
        </row>
        <row r="167">
          <cell r="A167" t="str">
            <v>6011</v>
          </cell>
          <cell r="B167" t="str">
            <v>Експлуатація та технічне обслуговування житлового фонду</v>
          </cell>
        </row>
        <row r="168">
          <cell r="A168" t="str">
            <v>6012</v>
          </cell>
          <cell r="B168" t="str">
            <v>Забезпечення д?яльност? з виробництва, транспортування, постачання теплової енерг?ї</v>
          </cell>
        </row>
        <row r="169">
          <cell r="A169" t="str">
            <v>6013</v>
          </cell>
          <cell r="B169" t="str">
            <v>Забезпечення діяльності водопровідно-каналізаційного господарства</v>
          </cell>
        </row>
        <row r="170">
          <cell r="A170" t="str">
            <v>6014</v>
          </cell>
          <cell r="B170" t="str">
            <v>Забезпечення збору та вивезення сміття і відходів</v>
          </cell>
        </row>
        <row r="171">
          <cell r="A171" t="str">
            <v>6015</v>
          </cell>
          <cell r="B171" t="str">
            <v>Забезпечення надійної та безперебійної експлуатації ліфтів</v>
          </cell>
        </row>
        <row r="172">
          <cell r="A172" t="str">
            <v>6016</v>
          </cell>
          <cell r="B172" t="str">
            <v>Впровадження засобів обліку витрат та регулювання споживання води та теплової енергії</v>
          </cell>
        </row>
        <row r="173">
          <cell r="A173" t="str">
            <v>6017</v>
          </cell>
          <cell r="B173" t="str">
            <v>Інша діяльність, пов?язана з експлуатацією об?єктів житлово-комунального господарства</v>
          </cell>
        </row>
        <row r="174">
          <cell r="A174" t="str">
            <v>6020</v>
          </cell>
          <cell r="B174" t="str">
            <v>Забезпечення функціонування підприємств, установ та організацій, що виробляють, виконують та/або надають житлово-комунальні послуги</v>
          </cell>
        </row>
        <row r="175">
          <cell r="A175" t="str">
            <v>6030</v>
          </cell>
          <cell r="B175" t="str">
            <v>Організація благоустрою населених пунктів</v>
          </cell>
        </row>
        <row r="176">
          <cell r="A176" t="str">
            <v>6040</v>
          </cell>
          <cell r="B176" t="str">
            <v>Заходи, пов?язані з поліпшенням питної води</v>
          </cell>
        </row>
        <row r="177">
          <cell r="A177" t="str">
            <v>6050</v>
          </cell>
          <cell r="B177" t="str">
            <v>Попередження аварій та запобігання техногенним катастрофам у житлово-комунальному господарстві та на інших аварійних об?єктах комунальної власності</v>
          </cell>
        </row>
        <row r="178">
          <cell r="A178" t="str">
            <v>6060</v>
          </cell>
          <cell r="B178" t="str">
            <v>Утримання об'єктів соціальної сфери підприємств, що передаються до комунальної власності</v>
          </cell>
        </row>
        <row r="179">
          <cell r="A179" t="str">
            <v>6070</v>
          </cell>
          <cell r="B179" t="str">
            <v>Регулювання цін/тарифів на житлово-комунальні послуги</v>
          </cell>
        </row>
        <row r="180">
          <cell r="A180" t="str">
            <v>6071</v>
          </cell>
          <cell r="B180" t="str">
            <v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об?рунтованих витрат на їх виробниц</v>
          </cell>
        </row>
        <row r="181">
          <cell r="A181" t="str">
            <v>6072</v>
          </cell>
          <cell r="B181" t="str">
            <v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</v>
          </cell>
        </row>
        <row r="182">
          <cell r="A182" t="str">
            <v>6080</v>
          </cell>
          <cell r="B182" t="str">
            <v>Реалізація державних та місцевих житлових програм</v>
          </cell>
        </row>
        <row r="183">
          <cell r="A183" t="str">
            <v>6081</v>
          </cell>
          <cell r="B183" t="str">
            <v>Будівництво житла для окремих категорій населення відповідно до законодавства</v>
          </cell>
        </row>
        <row r="184">
          <cell r="A184" t="str">
            <v>6082</v>
          </cell>
          <cell r="B184" t="str">
            <v>Придбання житла для окремих категорій населення відповідно до законодавства</v>
          </cell>
        </row>
        <row r="185">
          <cell r="A185" t="str">
            <v>6083</v>
          </cell>
          <cell r="B185" t="str">
            <v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86">
          <cell r="A186" t="str">
            <v>6084</v>
          </cell>
          <cell r="B186" t="str">
            <v>Витрати, пов?язані з наданням та обслуговуванням пільгових довгострокових кредитів, наданих громадянам на будівництво/реконструкцію/придбання житла</v>
          </cell>
        </row>
        <row r="187">
          <cell r="A187" t="str">
            <v>6085</v>
          </cell>
          <cell r="B187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88">
          <cell r="A188" t="str">
            <v>6086</v>
          </cell>
          <cell r="B188" t="str">
            <v>Інша діяльність щодо забезпечення житлом громадян</v>
          </cell>
        </row>
        <row r="189">
          <cell r="A189" t="str">
            <v>6090</v>
          </cell>
          <cell r="B189" t="str">
            <v>Інша діяльність у сфері житлово-комунального господарства</v>
          </cell>
        </row>
        <row r="190">
          <cell r="A190" t="str">
            <v>7000</v>
          </cell>
          <cell r="B190" t="str">
            <v>Економічна діяльність</v>
          </cell>
        </row>
        <row r="191">
          <cell r="A191" t="str">
            <v>7100</v>
          </cell>
          <cell r="B191" t="str">
            <v>Сільське, лісове, рибне господарство та мисливство</v>
          </cell>
        </row>
        <row r="192">
          <cell r="A192" t="str">
            <v>7110</v>
          </cell>
          <cell r="B192" t="str">
            <v>Реалізація програм в галузі сільського господарства</v>
          </cell>
        </row>
        <row r="193">
          <cell r="A193" t="str">
            <v>7120</v>
          </cell>
          <cell r="B193" t="str">
            <v>Забезпечення діяльності ветеринарних лікарень та ветеринарних лабораторій</v>
          </cell>
        </row>
        <row r="194">
          <cell r="A194" t="str">
            <v>7130</v>
          </cell>
          <cell r="B194" t="str">
            <v>Здійснення  заходів із землеустрою</v>
          </cell>
        </row>
        <row r="195">
          <cell r="A195" t="str">
            <v>7140</v>
          </cell>
          <cell r="B195" t="str">
            <v>Інші заходи у сфері сільського господарства</v>
          </cell>
        </row>
        <row r="196">
          <cell r="A196" t="str">
            <v>7150</v>
          </cell>
          <cell r="B196" t="str">
            <v>Реалізація програм у галузі лісового господарства і мисливства</v>
          </cell>
        </row>
        <row r="197">
          <cell r="A197" t="str">
            <v>7160</v>
          </cell>
          <cell r="B197" t="str">
            <v>Реалізація програм в галузі рибного господарства</v>
          </cell>
        </row>
        <row r="198">
          <cell r="A198" t="str">
            <v>7200</v>
          </cell>
          <cell r="B198" t="str">
            <v>Газове господарство</v>
          </cell>
        </row>
        <row r="199">
          <cell r="A199" t="str">
            <v>7210</v>
          </cell>
          <cell r="B199" t="str">
            <v>Організація експлуатації  газового господарства</v>
          </cell>
        </row>
        <row r="200">
          <cell r="A200" t="str">
            <v>7220</v>
          </cell>
          <cell r="B200" t="str">
            <v>Газифікація населених пунктів</v>
          </cell>
        </row>
        <row r="201">
          <cell r="A201" t="str">
            <v>7300</v>
          </cell>
          <cell r="B201" t="str">
            <v>Будівництво та регіональний розвиток</v>
          </cell>
        </row>
        <row r="202">
          <cell r="A202" t="str">
            <v>7310</v>
          </cell>
          <cell r="B202" t="str">
            <v>Будівництво об'єктів житлово-комунального господарства</v>
          </cell>
        </row>
        <row r="203">
          <cell r="A203" t="str">
            <v>7320</v>
          </cell>
          <cell r="B203" t="str">
            <v>Будівництво об'єктів соціально-культурного призначення</v>
          </cell>
        </row>
        <row r="204">
          <cell r="A204" t="str">
            <v>7321</v>
          </cell>
          <cell r="B204" t="str">
            <v>Будівництво освітніх установ та закладів</v>
          </cell>
        </row>
        <row r="205">
          <cell r="A205" t="str">
            <v>7322</v>
          </cell>
          <cell r="B205" t="str">
            <v>Будівництво медичних установ та закладів</v>
          </cell>
        </row>
        <row r="206">
          <cell r="A206" t="str">
            <v>7323</v>
          </cell>
          <cell r="B206" t="str">
            <v>Будівництво установ та закладів соціальної сфери</v>
          </cell>
        </row>
        <row r="207">
          <cell r="A207" t="str">
            <v>7324</v>
          </cell>
          <cell r="B207" t="str">
            <v>Будівництво установ та закладів культури</v>
          </cell>
        </row>
        <row r="208">
          <cell r="A208" t="str">
            <v>7325</v>
          </cell>
          <cell r="B208" t="str">
            <v>Будівництво споруд, установ та закладів фізичної культури і спорту</v>
          </cell>
        </row>
        <row r="209">
          <cell r="A209" t="str">
            <v>7330</v>
          </cell>
          <cell r="B209" t="str">
            <v>Будівництво інших об'єктів соціальної та виробничої інфраструктури комунальної власності</v>
          </cell>
        </row>
        <row r="210">
          <cell r="A210" t="str">
            <v>7340</v>
          </cell>
          <cell r="B210" t="str">
            <v>Проектування, реставрація та охорона пам'яток архітектури</v>
          </cell>
        </row>
        <row r="211">
          <cell r="A211" t="str">
            <v>7350</v>
          </cell>
          <cell r="B211" t="str">
            <v>Розроблення схем планування та забудови територій (містобудівної документації)</v>
          </cell>
        </row>
        <row r="212">
          <cell r="A212" t="str">
            <v>7360</v>
          </cell>
          <cell r="B212" t="str">
            <v>Виконання інвестиційних проектів</v>
          </cell>
        </row>
        <row r="213">
          <cell r="A213" t="str">
            <v>7361</v>
          </cell>
          <cell r="B213" t="str">
            <v>Співфінансування інвестиційних проектів, що реалізуються за рахунок коштів державного фонду регіонального розвитку</v>
          </cell>
        </row>
        <row r="214">
          <cell r="A214" t="str">
            <v>7362</v>
          </cell>
          <cell r="B214" t="str">
            <v>Виконання інвестиційних проектів в рамках формування інфраструктури об'єднаних територіальних громад</v>
          </cell>
        </row>
        <row r="215">
          <cell r="A215" t="str">
            <v>7363</v>
          </cell>
          <cell r="B215" t="str">
            <v>Виконання інвестиційних проектів в рамках здійснення заходів щодо соціально-економічного розвитку окремих територій</v>
          </cell>
        </row>
        <row r="216">
          <cell r="A216" t="str">
            <v>7364</v>
          </cell>
          <cell r="B216" t="str">
            <v>Виконання інвестиційних проектів в рамках фінансування заходів соціально-економічної компенсації ризику населення, яке проживає на території зони спостереження</v>
          </cell>
        </row>
        <row r="217">
          <cell r="A217" t="str">
            <v>7365</v>
          </cell>
          <cell r="B217" t="str">
            <v>Виконання інвестиційних проектів в рамках реформування регіональних систем охорони здоров?я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218">
          <cell r="A218" t="str">
            <v>7366</v>
          </cell>
          <cell r="B218" t="str">
            <v>Реалізація проектів в рамках Надзвичайної кредитної програми для відновлення України</v>
          </cell>
        </row>
        <row r="219">
          <cell r="A219" t="str">
            <v>7367</v>
          </cell>
          <cell r="B219" t="str">
            <v>Виконання інвестиційних проектів в рамках реалізації заходів, спрямованих на розвиток системи охорони здоров'я у сільській місцевості</v>
          </cell>
        </row>
        <row r="220">
          <cell r="A220" t="str">
            <v>7368</v>
          </cell>
          <cell r="B220" t="str">
            <v>Виконання інвестиційних проектів за рахунок субвенцій з інших бюджетів</v>
          </cell>
        </row>
        <row r="221">
          <cell r="A221" t="str">
            <v>7370</v>
          </cell>
          <cell r="B221" t="str">
            <v>Реалізація інших заходів щодо соціально-економічного розвитку територій</v>
          </cell>
        </row>
        <row r="222">
          <cell r="A222" t="str">
            <v>7400</v>
          </cell>
          <cell r="B222" t="str">
            <v>Транспорт та транспортна інфраструктура, дорожнє господарство</v>
          </cell>
        </row>
        <row r="223">
          <cell r="A223" t="str">
            <v>7410</v>
          </cell>
          <cell r="B223" t="str">
            <v>Забезпечення надання послуг з перевезення пасажирів автомобільним транспортом</v>
          </cell>
        </row>
        <row r="224">
          <cell r="A224" t="str">
            <v>7411</v>
          </cell>
          <cell r="B224" t="str">
            <v>Утримання та розвиток автотранспорту</v>
          </cell>
        </row>
        <row r="225">
          <cell r="A225" t="str">
            <v>7412</v>
          </cell>
          <cell r="B225" t="str">
            <v>Регулювання цін на послуги місцевого автотранспорту</v>
          </cell>
        </row>
        <row r="226">
          <cell r="A226" t="str">
            <v>7413</v>
          </cell>
          <cell r="B226" t="str">
            <v>Інші заходи у сфері автотранспорту</v>
          </cell>
        </row>
        <row r="227">
          <cell r="A227" t="str">
            <v>7420</v>
          </cell>
          <cell r="B227" t="str">
            <v>Забезпечення надання послуг з перевезення пасажирів електротранспортом</v>
          </cell>
        </row>
        <row r="228">
          <cell r="A228" t="str">
            <v>7421</v>
          </cell>
          <cell r="B228" t="str">
            <v>Утримання та розвиток наземного електротранспорту</v>
          </cell>
        </row>
        <row r="229">
          <cell r="A229" t="str">
            <v>7422</v>
          </cell>
          <cell r="B229" t="str">
            <v>Регулювання цін на послуги місцевого наземного електротранспорту</v>
          </cell>
        </row>
        <row r="230">
          <cell r="A230" t="str">
            <v>7423</v>
          </cell>
          <cell r="B230" t="str">
            <v>Утримання та розвиток метрополітену</v>
          </cell>
        </row>
        <row r="231">
          <cell r="A231" t="str">
            <v>7424</v>
          </cell>
          <cell r="B231" t="str">
            <v>Регулювання цін на послуги метрополітену</v>
          </cell>
        </row>
        <row r="232">
          <cell r="A232" t="str">
            <v>7425</v>
          </cell>
          <cell r="B232" t="str">
            <v>Розвиток мережі метрополітенів за рахунок коштів, які надаються з  державного бюджету</v>
          </cell>
        </row>
        <row r="233">
          <cell r="A233" t="str">
            <v>7426</v>
          </cell>
          <cell r="B233" t="str">
            <v>Інші заходи у сфері електротранспорту</v>
          </cell>
        </row>
        <row r="234">
          <cell r="A234" t="str">
            <v>7430</v>
          </cell>
          <cell r="B234" t="str">
            <v>Утримання та розвиток місцевих аеропортів</v>
          </cell>
        </row>
        <row r="235">
          <cell r="A235" t="str">
            <v>7440</v>
          </cell>
          <cell r="B235" t="str">
            <v>Утримання та розвиток транспортної інфраструктури</v>
          </cell>
        </row>
        <row r="236">
          <cell r="A236" t="str">
            <v>7441</v>
          </cell>
          <cell r="B236" t="str">
            <v>Утримання та розвиток мостів/шляхопроводів</v>
          </cell>
        </row>
        <row r="237">
          <cell r="A237" t="str">
            <v>7442</v>
          </cell>
          <cell r="B237" t="str">
            <v>Утримання та розвиток інших об?єктів транспортної інфраструктури</v>
          </cell>
        </row>
        <row r="238">
          <cell r="A238" t="str">
            <v>7450</v>
          </cell>
          <cell r="B238" t="str">
            <v>Інша діяльність у сфері транспорту</v>
          </cell>
        </row>
        <row r="239">
          <cell r="A239" t="str">
            <v>7460</v>
          </cell>
          <cell r="B239" t="str">
            <v>Утримання та розвиток автомобільних доріг та дорожньої інфраструктури</v>
          </cell>
        </row>
        <row r="240">
          <cell r="A240" t="str">
            <v>7461</v>
          </cell>
          <cell r="B240" t="str">
            <v>Утримання та розвиток автомобільних доріг та дорожньої інфраструктури за рахунок коштів місцевого бюджету</v>
          </cell>
        </row>
        <row r="241">
          <cell r="A241" t="str">
            <v>7462</v>
          </cell>
          <cell r="B241" t="str">
            <v>Утримання та розвиток автомобільних доріг та дорожньої інфраструктури за рахунок субвенції з  державного бюджету</v>
          </cell>
        </row>
        <row r="242">
          <cell r="A242" t="str">
            <v>7463</v>
          </cell>
          <cell r="B242" t="str">
            <v>Утримання та розвиток автомобільних доріг та дорожньої інфраструктури за рахунок трансфертів з інших місцевих бюджетів</v>
          </cell>
        </row>
        <row r="243">
          <cell r="A243" t="str">
            <v>7464</v>
          </cell>
          <cell r="B243" t="str">
            <v>Здійснення заходів в рамках проведення експерименту з розвитку автомобільних доріг загального користування в усіх областях та м. Києві, а також дорожньої інфраструктури у м. Києві</v>
          </cell>
        </row>
        <row r="244">
          <cell r="A244" t="str">
            <v>7470</v>
          </cell>
          <cell r="B244" t="str">
            <v>Інша діяльність у сфері дорожнього господарства</v>
          </cell>
        </row>
        <row r="245">
          <cell r="A245" t="str">
            <v>7500</v>
          </cell>
          <cell r="B245" t="str">
            <v>Зв'язок, телекомунікації та інформатика</v>
          </cell>
        </row>
        <row r="246">
          <cell r="A246" t="str">
            <v>7510</v>
          </cell>
          <cell r="B246" t="str">
            <v>Реалізація програм у сфері зв'язку</v>
          </cell>
        </row>
        <row r="247">
          <cell r="A247" t="str">
            <v>7520</v>
          </cell>
          <cell r="B247" t="str">
            <v>Реалізація Національної програми інформатизації</v>
          </cell>
        </row>
        <row r="248">
          <cell r="A248" t="str">
            <v>7530</v>
          </cell>
          <cell r="B248" t="str">
            <v>Інші заходи у сфері зв'язку, телекомунікації та інформатики</v>
          </cell>
        </row>
        <row r="249">
          <cell r="A249" t="str">
            <v>7600</v>
          </cell>
          <cell r="B249" t="str">
            <v>Інші програми та заходи, пов'язані з економічною діяльністю</v>
          </cell>
        </row>
        <row r="250">
          <cell r="A250" t="str">
            <v>7610</v>
          </cell>
          <cell r="B250" t="str">
            <v>Сприяння розвитку малого та середнього підприємництва</v>
          </cell>
        </row>
        <row r="251">
          <cell r="A251" t="str">
            <v>7620</v>
          </cell>
          <cell r="B251" t="str">
            <v>Розвиток готельного господарства та туризму</v>
          </cell>
        </row>
        <row r="252">
          <cell r="A252" t="str">
            <v>7621</v>
          </cell>
          <cell r="B252" t="str">
            <v>Підтримка діяльності готельного господарства</v>
          </cell>
        </row>
        <row r="253">
          <cell r="A253" t="str">
            <v>7622</v>
          </cell>
          <cell r="B253" t="str">
            <v>Реалізація програм і заходів в галузі туризму та курортів</v>
          </cell>
        </row>
        <row r="254">
          <cell r="A254" t="str">
            <v>7630</v>
          </cell>
          <cell r="B254" t="str">
            <v>Реалізація програм і заходів в галузі зовнішньоекономічної діяльності</v>
          </cell>
        </row>
        <row r="255">
          <cell r="A255" t="str">
            <v>7640</v>
          </cell>
          <cell r="B255" t="str">
            <v>Заходи з енергозбереження</v>
          </cell>
        </row>
        <row r="256">
          <cell r="A256" t="str">
            <v>7650</v>
          </cell>
          <cell r="B256" t="str">
            <v>Проведення експертної  грошової  оцінки  земельної ділянки чи права на неї</v>
          </cell>
        </row>
        <row r="257">
          <cell r="A257" t="str">
            <v>7660</v>
          </cell>
          <cell r="B257" t="str">
    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    </cell>
        </row>
        <row r="258">
          <cell r="A258" t="str">
            <v>7670</v>
          </cell>
          <cell r="B258" t="str">
            <v>Внески до статутного капіталу суб?єктів господарювання</v>
          </cell>
        </row>
        <row r="259">
          <cell r="A259" t="str">
            <v>7680</v>
          </cell>
          <cell r="B259" t="str">
            <v>Членські внески до асоціацій органів місцевого самоврядування</v>
          </cell>
        </row>
        <row r="260">
          <cell r="A260" t="str">
            <v>7690</v>
          </cell>
          <cell r="B260" t="str">
            <v>Інша економічна діяльність</v>
          </cell>
        </row>
        <row r="261">
          <cell r="A261" t="str">
            <v>7691</v>
          </cell>
          <cell r="B261" t="str">
    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v>
          </cell>
        </row>
        <row r="262">
          <cell r="A262" t="str">
            <v>7692</v>
          </cell>
          <cell r="B262" t="str">
            <v>Обслуговування та погашення зобов'язань за коштами, залученими розпорядниками бюджетних коштів під державні гарантії для здійснення капітальних видатків</v>
          </cell>
        </row>
        <row r="263">
          <cell r="A263" t="str">
            <v>7693</v>
          </cell>
          <cell r="B263" t="str">
            <v>Інші заходи, пов'язані з економічною діяльністю</v>
          </cell>
        </row>
        <row r="264">
          <cell r="A264" t="str">
            <v>7700</v>
          </cell>
          <cell r="B264" t="str">
            <v>Реалізація програм допомоги і грантів європейського Союзу, урядів іноземних держав, міжнародних організацій, донорських установ</v>
          </cell>
        </row>
        <row r="265">
          <cell r="A265" t="str">
            <v>8000</v>
          </cell>
          <cell r="B265" t="str">
            <v>Інша діяльність</v>
          </cell>
        </row>
        <row r="266">
          <cell r="A266" t="str">
            <v>8100</v>
          </cell>
          <cell r="B266" t="str">
            <v>Захист населення і територій від надзвичайних ситуацій техногенного та природного характеру</v>
          </cell>
        </row>
        <row r="267">
          <cell r="A267" t="str">
            <v>8110</v>
          </cell>
          <cell r="B267" t="str">
            <v>Заходи із запобігання та ліквідації надзвичайних ситуацій та наслідків стихійного лиха</v>
          </cell>
        </row>
        <row r="268">
          <cell r="A268" t="str">
            <v>8120</v>
          </cell>
          <cell r="B268" t="str">
            <v>Заходи з організації рятування на водах</v>
          </cell>
        </row>
        <row r="269">
          <cell r="A269" t="str">
            <v>8130</v>
          </cell>
          <cell r="B269" t="str">
            <v>Забезпечення діяльності місцевої пожежної охорони</v>
          </cell>
        </row>
        <row r="270">
          <cell r="A270" t="str">
            <v>8200</v>
          </cell>
          <cell r="B270" t="str">
            <v>Громадський порядок та безпека</v>
          </cell>
        </row>
        <row r="271">
          <cell r="A271" t="str">
            <v>8210</v>
          </cell>
          <cell r="B271" t="str">
            <v>Муніципальні формування з охорони громадського порядку</v>
          </cell>
        </row>
        <row r="272">
          <cell r="A272" t="str">
            <v>8220</v>
          </cell>
          <cell r="B272" t="str">
            <v>Заходи та роботи з мобілізаційної підготовки місцевого значення</v>
          </cell>
        </row>
        <row r="273">
          <cell r="A273" t="str">
            <v>8230</v>
          </cell>
          <cell r="B273" t="str">
            <v>Інші заходи громадського порядку та безпеки</v>
          </cell>
        </row>
        <row r="274">
          <cell r="A274" t="str">
            <v>8300</v>
          </cell>
          <cell r="B274" t="str">
            <v>Охорона навколишнього природного середовища</v>
          </cell>
        </row>
        <row r="275">
          <cell r="A275" t="str">
            <v>8310</v>
          </cell>
          <cell r="B275" t="str">
            <v>Запобігання та ліквідація забруднення навколишнього природного середовища</v>
          </cell>
        </row>
        <row r="276">
          <cell r="A276" t="str">
            <v>8311</v>
          </cell>
          <cell r="B276" t="str">
            <v>Охорона та раціональне використання природних ресурсів</v>
          </cell>
        </row>
        <row r="277">
          <cell r="A277" t="str">
            <v>8312</v>
          </cell>
          <cell r="B277" t="str">
            <v>Утилізація відходів</v>
          </cell>
        </row>
        <row r="278">
          <cell r="A278" t="str">
            <v>8313</v>
          </cell>
          <cell r="B278" t="str">
            <v>Ліквідація іншого забруднення навколишнього природного середовища</v>
          </cell>
        </row>
        <row r="279">
          <cell r="A279" t="str">
            <v>8320</v>
          </cell>
          <cell r="B279" t="str">
            <v>Збереження природно-заповідного фонду</v>
          </cell>
        </row>
        <row r="280">
          <cell r="A280" t="str">
            <v>8330</v>
          </cell>
          <cell r="B280" t="str">
            <v>Інша діяльність у сфері екології та охорони природних ресурсів</v>
          </cell>
        </row>
        <row r="281">
          <cell r="A281" t="str">
            <v>8340</v>
          </cell>
          <cell r="B281" t="str">
            <v>Природоохоронні заходи за рахунок цільових фондів</v>
          </cell>
        </row>
        <row r="282">
          <cell r="A282" t="str">
            <v>8400</v>
          </cell>
          <cell r="B282" t="str">
            <v>Засоби масової інформації</v>
          </cell>
        </row>
        <row r="283">
          <cell r="A283" t="str">
            <v>8410</v>
          </cell>
          <cell r="B283" t="str">
            <v>Фінансова підтримка засобів масової інформації</v>
          </cell>
        </row>
        <row r="284">
          <cell r="A284" t="str">
            <v>8420</v>
          </cell>
          <cell r="B284" t="str">
            <v>Інші заходи у сфері засобів масової інформації</v>
          </cell>
        </row>
        <row r="285">
          <cell r="A285" t="str">
            <v>8500</v>
          </cell>
          <cell r="B285" t="str">
            <v>Нерозподілені трансферти з державного бюджету</v>
          </cell>
        </row>
        <row r="286">
          <cell r="A286" t="str">
            <v>8600</v>
          </cell>
          <cell r="B286" t="str">
            <v>Обслуговування місцевого боргу</v>
          </cell>
        </row>
        <row r="287">
          <cell r="A287" t="str">
            <v>8700</v>
          </cell>
          <cell r="B287" t="str">
            <v>Резервний фонд</v>
          </cell>
        </row>
        <row r="288">
          <cell r="A288" t="str">
            <v>8800</v>
          </cell>
          <cell r="B288" t="str">
            <v>Кредитування</v>
          </cell>
        </row>
        <row r="289">
          <cell r="A289" t="str">
            <v>8810</v>
          </cell>
          <cell r="B289" t="str">
            <v>Довгострокові кредити для здобуття вищої освіти та їх повернення</v>
          </cell>
        </row>
        <row r="290">
          <cell r="A290" t="str">
            <v>8811</v>
          </cell>
          <cell r="B290" t="str">
            <v>Надання кредиту</v>
          </cell>
        </row>
        <row r="291">
          <cell r="A291" t="str">
            <v>8812</v>
          </cell>
          <cell r="B291" t="str">
            <v>Повернення кредиту</v>
          </cell>
        </row>
        <row r="292">
          <cell r="A292" t="str">
            <v>8820</v>
          </cell>
          <cell r="B292" t="str">
            <v>Пільгові довгострокові кредити молодим сім?ям та одиноким молодим громадянам на будівництво/придбання житла  та їх повернення</v>
          </cell>
        </row>
        <row r="293">
          <cell r="A293" t="str">
            <v>8821</v>
          </cell>
          <cell r="B293" t="str">
            <v>Надання кредиту</v>
          </cell>
        </row>
        <row r="294">
          <cell r="A294" t="str">
            <v>8822</v>
          </cell>
          <cell r="B294" t="str">
            <v>Повернення кредиту</v>
          </cell>
        </row>
        <row r="295">
          <cell r="A295" t="str">
            <v>8830</v>
          </cell>
          <cell r="B295" t="str">
            <v>Довгострокові кредити індивідуальним забудовникам житла на селі  та їх повернення</v>
          </cell>
        </row>
        <row r="296">
          <cell r="A296" t="str">
            <v>8831</v>
          </cell>
          <cell r="B296" t="str">
            <v>Надання кредиту</v>
          </cell>
        </row>
        <row r="297">
          <cell r="A297" t="str">
            <v>8832</v>
          </cell>
          <cell r="B297" t="str">
            <v>Повернення кредиту</v>
          </cell>
        </row>
        <row r="298">
          <cell r="A298" t="str">
            <v>8840</v>
          </cell>
          <cell r="B298" t="str">
            <v>Довгострокові кредити громадянам на будівництво / реконструкцію / придбання житла та їх повернення</v>
          </cell>
        </row>
        <row r="299">
          <cell r="A299" t="str">
            <v>8841</v>
          </cell>
          <cell r="B299" t="str">
            <v>Надання кредиту</v>
          </cell>
        </row>
        <row r="300">
          <cell r="A300" t="str">
            <v>8842</v>
          </cell>
          <cell r="B300" t="str">
            <v>Повернення кредиту</v>
          </cell>
        </row>
        <row r="301">
          <cell r="A301" t="str">
            <v>8850</v>
          </cell>
          <cell r="B301" t="str">
            <v>Пільгові кредити членам житлово-будівельних кооперативів та їх повернення</v>
          </cell>
        </row>
        <row r="302">
          <cell r="A302" t="str">
            <v>8851</v>
          </cell>
          <cell r="B302" t="str">
            <v>Надання кредиту</v>
          </cell>
        </row>
        <row r="303">
          <cell r="A303" t="str">
            <v>8852</v>
          </cell>
          <cell r="B303" t="str">
            <v>Повернення кредиту</v>
          </cell>
        </row>
        <row r="304">
          <cell r="A304" t="str">
            <v>8860</v>
          </cell>
          <cell r="B304" t="str">
            <v>Бюджетні позички  суб'єктам господарювання  та їх повернення</v>
          </cell>
        </row>
        <row r="305">
          <cell r="A305" t="str">
            <v>8861</v>
          </cell>
          <cell r="B305" t="str">
            <v>Надання позичок</v>
          </cell>
        </row>
        <row r="306">
          <cell r="A306" t="str">
            <v>8862</v>
          </cell>
          <cell r="B306" t="str">
            <v>Повернення позичок</v>
          </cell>
        </row>
        <row r="307">
          <cell r="A307" t="str">
            <v>8870</v>
          </cell>
          <cell r="B307" t="str">
            <v>Кредити (позики), що залучаються органами місцевого самоврядування, від міжнародних фінансових організацій для реалізації інвестиційних програм (проектів) та їх повернення</v>
          </cell>
        </row>
        <row r="308">
          <cell r="A308" t="str">
            <v>8871</v>
          </cell>
          <cell r="B308" t="str">
            <v>Отримання кредитів (позик)</v>
          </cell>
        </row>
        <row r="309">
          <cell r="A309" t="str">
            <v>8872</v>
          </cell>
          <cell r="B309" t="str">
            <v>Повернення кредитів (позик)</v>
          </cell>
        </row>
        <row r="310">
          <cell r="A310" t="str">
            <v>8880</v>
          </cell>
          <cell r="B310" t="str">
            <v>Виконання Автономною Республікою Крим чи територіальною громадою міста, об?єднаною територіальною громадою гарантійних зобов'язань за позичальників, що отримали кредити під місцеві гарантії</v>
          </cell>
        </row>
        <row r="311">
          <cell r="A311" t="str">
            <v>8881</v>
          </cell>
          <cell r="B311" t="str">
            <v>Забезпечення гарантійних зобов'язань за позичальників, що отримали кредити під місцеві гарантії</v>
          </cell>
        </row>
        <row r="312">
          <cell r="A312" t="str">
            <v>8882</v>
          </cell>
          <cell r="B312" t="str">
            <v>Повернення коштів, наданих для виконання гарантійних зобов'язань за позичальників, що отримали кредити під місцеві гарантії</v>
          </cell>
        </row>
        <row r="313">
          <cell r="A313" t="str">
            <v>8900</v>
          </cell>
          <cell r="B313" t="str">
            <v>Залишки коштів та бюджетна заборгованість розпорядників коштів місцевих бюджетів</v>
          </cell>
        </row>
        <row r="314">
          <cell r="A314" t="str">
            <v>8910</v>
          </cell>
          <cell r="B314" t="str">
            <v>Бюджетна заборгованість розпорядників коштів місцевих бюджетів Автономної Республіки Крим та міста Севастополя</v>
          </cell>
        </row>
        <row r="315">
          <cell r="A315" t="str">
            <v>8920</v>
          </cell>
          <cell r="B315" t="str">
            <v>Залишки коштів та бюджетна заборгованість розпорядників коштів місцевих бюджетів Донецької та Луганської областей, на території яких органи влади тимчасово не здійснюють своїх повноважень</v>
          </cell>
        </row>
        <row r="316">
          <cell r="A316" t="str">
            <v>9000</v>
          </cell>
          <cell r="B316" t="str">
            <v>Міжбюджетні трансферти</v>
          </cell>
        </row>
        <row r="317">
          <cell r="A317" t="str">
            <v>9100</v>
          </cell>
          <cell r="B317" t="str">
            <v>Дотації з місцевого бюджету іншим бюджетам</v>
          </cell>
        </row>
        <row r="318">
          <cell r="A318" t="str">
            <v>9110</v>
          </cell>
          <cell r="B318" t="str">
            <v>Реверсна дотація </v>
          </cell>
        </row>
        <row r="319">
          <cell r="A319" t="str">
            <v>9120</v>
          </cell>
          <cell r="B319" t="str">
            <v>Дотація з місцевого бюджету за рахунок стабілізаційної дотації з державного бюджету</v>
          </cell>
        </row>
        <row r="320">
          <cell r="A320" t="str">
            <v>9130</v>
          </cell>
          <cell r="B320" t="str">
            <v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v>
          </cell>
        </row>
        <row r="321">
          <cell r="A321" t="str">
            <v>9140</v>
          </cell>
          <cell r="B321" t="str">
            <v>Дотація з місцевого бюджету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 за рахунок відповідної додаткової дотації з державного б</v>
          </cell>
        </row>
        <row r="322">
          <cell r="A322" t="str">
            <v>9150</v>
          </cell>
          <cell r="B322" t="str">
            <v>Інші дотації з місцевого бюджету</v>
          </cell>
        </row>
        <row r="323">
          <cell r="A323" t="str">
            <v>9200</v>
          </cell>
          <cell r="B323" t="str">
            <v>Субвенції з місцевого бюджету іншим місцевим бюджетам на здійснення програм соціального захисту за рахунок субвенцій з державного бюджету</v>
          </cell>
        </row>
        <row r="324">
          <cell r="A324" t="str">
            <v>9210</v>
          </cell>
          <cell r="B324" t="str">
            <v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v>
          </cell>
        </row>
        <row r="325">
          <cell r="A325" t="str">
            <v>9220</v>
          </cell>
          <cell r="B325" t="str">
            <v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v>
          </cell>
        </row>
        <row r="326">
          <cell r="A326" t="str">
            <v>9230</v>
          </cell>
          <cell r="B326" t="str">
            <v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</v>
          </cell>
        </row>
        <row r="327">
          <cell r="A327" t="str">
            <v>9240</v>
          </cell>
          <cell r="B327" t="str">
            <v>Субвенції з місцевих бюджетів іншим місцевим бюджетам на виплату грошової компенсації за належні для отримання жилі приміщення для окремих категорій населення за рахунок відповідних субвенцій з державного бюджету</v>
          </cell>
        </row>
        <row r="328">
          <cell r="A328" t="str">
            <v>9241</v>
          </cell>
          <cell r="B328" t="str">
            <v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?Про статус ветеранів війни, гарантії їх соціального захисту?, для о</v>
          </cell>
        </row>
        <row r="329">
          <cell r="A329" t="str">
            <v>9242</v>
          </cell>
          <cell r="B329" t="str">
            <v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</v>
          </cell>
        </row>
        <row r="330">
          <cell r="A330" t="str">
            <v>9243</v>
          </cell>
          <cell r="B330" t="str">
            <v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?Про статус ветеранів</v>
          </cell>
        </row>
        <row r="331">
          <cell r="A331" t="str">
            <v>9250</v>
          </cell>
          <cell r="B331" t="str">
            <v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v>
          </cell>
        </row>
        <row r="332">
          <cell r="A332" t="str">
            <v>9260</v>
          </cell>
          <cell r="B332" t="str">
            <v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v>
          </cell>
        </row>
        <row r="333">
          <cell r="A333" t="str">
            <v>9270</v>
          </cell>
          <cell r="B333" t="str">
            <v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</v>
          </cell>
        </row>
        <row r="334">
          <cell r="A334" t="str">
            <v>9300</v>
          </cell>
          <cell r="B334" t="str">
            <v>Субвенції з місцевого бюджету іншим місцевим бюджетам на здійснення програм у галузі освіти за рахунок субвенцій з державного бюджету</v>
          </cell>
        </row>
        <row r="335">
          <cell r="A335" t="str">
            <v>9310</v>
          </cell>
          <cell r="B335" t="str">
            <v>Субвенція з місцевого бюджету на здійснення переданих видатків у сфері освіти за рахунок коштів освітньої субвенції</v>
          </cell>
        </row>
        <row r="336">
          <cell r="A336" t="str">
            <v>9320</v>
          </cell>
          <cell r="B336" t="str">
            <v>Субвенція з місцевого бюджету за рахунок залишку коштів освітньої субвенції, що утворився на початок бюджетного періоду</v>
          </cell>
        </row>
        <row r="337">
          <cell r="A337" t="str">
            <v>9330</v>
          </cell>
          <cell r="B337" t="str">
            <v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v>
          </cell>
        </row>
        <row r="338">
          <cell r="A338" t="str">
            <v>9340</v>
          </cell>
          <cell r="B338" t="str">
            <v>Субвенція з місцевого бюджету на модернізацію та оновлення матеріально-технічної бази професійно-технічних навчальних закладів за рахунок відповідної субвенції з державного бюджету</v>
          </cell>
        </row>
        <row r="339">
          <cell r="A339" t="str">
            <v>9350</v>
          </cell>
          <cell r="B339" t="str">
            <v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v>
          </cell>
        </row>
        <row r="340">
          <cell r="A340" t="str">
            <v>9400</v>
          </cell>
          <cell r="B340" t="str">
            <v>Субвенції з місцевого бюджету іншим місцевим бюджетам на здійснення програм та заходів у галузі охорони здоров?я за рахунок субвенцій з державного бюджету</v>
          </cell>
        </row>
        <row r="341">
          <cell r="A341" t="str">
            <v>9410</v>
          </cell>
          <cell r="B341" t="str">
            <v>Субвенція з місцевого бюджету на здійснення переданих видатків у сфері охорони здоров?я за рахунок коштів медичної субвенції</v>
          </cell>
        </row>
        <row r="342">
          <cell r="A342" t="str">
            <v>9420</v>
          </cell>
          <cell r="B342" t="str">
            <v>Субвенція з місцевого бюджету за рахунок залишку коштів медичної субвенції, що утворився на початок бюджетного періоду</v>
          </cell>
        </row>
        <row r="343">
          <cell r="A343" t="str">
            <v>9430</v>
          </cell>
          <cell r="B343" t="str">
            <v>Субвенція з місцевого бюджету на придбання витратних матеріалів для закладів охорони здоров'я та лікарських засобів для інгаляційної анестезії за рахунок відповідної субвенції з державного бюджету</v>
          </cell>
        </row>
        <row r="344">
          <cell r="A344" t="str">
            <v>9440</v>
          </cell>
          <cell r="B344" t="str">
            <v>Субвенція з місцевого бюджету на придбання медикаментів та виробів медичного призначення для забезпечення швидкої медичної допомоги за рахунок відповідної субвенції з державного бюджету</v>
          </cell>
        </row>
        <row r="345">
          <cell r="A345" t="str">
            <v>9450</v>
          </cell>
          <cell r="B345" t="str">
            <v>Субвенція з місцевого бюджету на придбання ангіографічного обладнання за рахунок відповідної субвенції з державного бюджету</v>
          </cell>
        </row>
        <row r="346">
          <cell r="A346" t="str">
            <v>9460</v>
          </cell>
          <cell r="B346" t="str">
            <v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v>
          </cell>
        </row>
        <row r="347">
          <cell r="A347" t="str">
            <v>9470</v>
          </cell>
          <cell r="B347" t="str">
            <v>Субвенція з місцевого бюджету на реформування регіональних систем охорони здоров?я для здійснення заходів з виконання спільного з Міжнародним банком реконструкції та розвитку проекту ?Поліпшення охорони здоров?я на службі у людей? за рахунок відповідної</v>
          </cell>
        </row>
        <row r="348">
          <cell r="A348" t="str">
            <v>9480</v>
          </cell>
          <cell r="B348" t="str">
            <v>Субвенція з місцевого бюджету на реалізацію заходів, спрямованих на розвиток системи охорони здоров'я у сільській місцевості за рахунок відповідної субвенції з державного бюджету</v>
          </cell>
        </row>
        <row r="349">
          <cell r="A349" t="str">
            <v>9500</v>
          </cell>
          <cell r="B349" t="str">
            <v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v>
          </cell>
        </row>
        <row r="350">
          <cell r="A350" t="str">
            <v>9510</v>
          </cell>
          <cell r="B350" t="str">
            <v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v>
          </cell>
        </row>
        <row r="351">
          <cell r="A351" t="str">
            <v>9520</v>
          </cell>
          <cell r="B351" t="str">
            <v>Субвенція з місцевого бюджету на формування інфраструктури об?єднаних територіальних громад за рахунок відповідної субвенції з державного бюджету</v>
          </cell>
        </row>
        <row r="352">
          <cell r="A352" t="str">
            <v>9530</v>
          </cell>
          <cell r="B352" t="str">
            <v>Субвенція з місцевого бюджету на реалізацію проектів в рамках Надзвичайної кредитної програми для відновлення України за рахунок відповідної субвенції з державного бюджету</v>
          </cell>
        </row>
        <row r="353">
          <cell r="A353" t="str">
            <v>9540</v>
          </cell>
          <cell r="B353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</v>
          </cell>
        </row>
        <row r="354">
          <cell r="A354" t="str">
            <v>9550</v>
          </cell>
          <cell r="B354" t="str">
            <v>Субвенція з місцевого бюджету на будівництво/ реконструкцію палаців спорту за рахунок відповідної субвенції з державного бюджету</v>
          </cell>
        </row>
        <row r="355">
          <cell r="A355" t="str">
            <v>9560</v>
          </cell>
          <cell r="B355" t="str">
            <v>Субвенція з місцевого бюджету на здійснення заходів щодо підтримки територій, що зазнали негативного впливу внаслідок збройного конфлікту на сході України, за рахунок відповідної субвенції з державного бюджету</v>
          </cell>
        </row>
        <row r="356">
          <cell r="A356" t="str">
            <v>9600</v>
          </cell>
          <cell r="B356" t="str">
            <v>Субвенції з місцевого бюджету іншим місцевим бюджетам на здійснення інших програм та заходів за рахунок субвенцій з державного бюджету</v>
          </cell>
        </row>
        <row r="357">
          <cell r="A357" t="str">
            <v>9610</v>
          </cell>
          <cell r="B357" t="str">
            <v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</v>
          </cell>
        </row>
        <row r="358">
          <cell r="A358" t="str">
            <v>9620</v>
          </cell>
          <cell r="B358" t="str">
            <v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v>
          </cell>
        </row>
        <row r="359">
          <cell r="A359" t="str">
            <v>9630</v>
          </cell>
          <cell r="B359" t="str">
            <v>Субвенція з місцевого бюджету на проведення робіт, пов?язаних зі створенням і забезпеченням функціонування центрів надання адміністративних послуг, у тому числі послуг соціального характеру, в форматі ?Прозорий офіс? за рахунок відповідної субвенції з де</v>
          </cell>
        </row>
        <row r="360">
          <cell r="A360" t="str">
            <v>9640</v>
          </cell>
          <cell r="B360" t="str">
            <v>Субвенція з місцевого бюджету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 за рахунок відповідної субвенції з державного бюдж</v>
          </cell>
        </row>
        <row r="361">
          <cell r="A361" t="str">
            <v>9700</v>
          </cell>
          <cell r="B361" t="str">
            <v>Субвенції з місцевого бюджету іншим місцевим бюджетам на здійснення програм та заходів за рахунок коштів місцевих бюджетів</v>
          </cell>
        </row>
        <row r="362">
          <cell r="A362" t="str">
            <v>9710</v>
          </cell>
          <cell r="B362" t="str">
            <v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v>
          </cell>
        </row>
        <row r="363">
          <cell r="A363" t="str">
            <v>9720</v>
          </cell>
          <cell r="B363" t="str">
            <v>Субвенція з місцевого бюджету на виконання інвестиційних проектів</v>
          </cell>
        </row>
        <row r="364">
          <cell r="A364" t="str">
            <v>9730</v>
          </cell>
          <cell r="B364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365">
          <cell r="A365" t="str">
            <v>9740</v>
          </cell>
          <cell r="B365" t="str">
            <v>Субвенція з місцевого бюджету на здійснення природоохоронних заходів</v>
          </cell>
        </row>
        <row r="366">
          <cell r="A366" t="str">
            <v>9750</v>
          </cell>
          <cell r="B366" t="str">
            <v>Субвенція з місцевого бюджету на співфінансування інвестиційних проектів</v>
          </cell>
        </row>
        <row r="367">
          <cell r="A367" t="str">
            <v>9760</v>
          </cell>
          <cell r="B367" t="str">
            <v>Субвенція з місцевого бюджету на реалізацію проектів співробітництва між територіальними громадами</v>
          </cell>
        </row>
        <row r="368">
          <cell r="A368" t="str">
            <v>9770</v>
          </cell>
          <cell r="B368" t="str">
            <v>Інші субвенції з місцевого бюджету</v>
          </cell>
        </row>
        <row r="369">
          <cell r="A369" t="str">
            <v>9800</v>
          </cell>
          <cell r="B369" t="str">
            <v>Субвенція з місцевого бюджету державному бюджету на виконання програм соціально-економічного розвитку регіонів</v>
          </cell>
        </row>
        <row r="370">
          <cell r="A370" t="str">
            <v>-</v>
          </cell>
          <cell r="B370" t="str">
            <v>-</v>
          </cell>
        </row>
      </sheetData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Аркуш7">
    <pageSetUpPr fitToPage="1"/>
  </sheetPr>
  <dimension ref="A1:N107"/>
  <sheetViews>
    <sheetView tabSelected="1" zoomScaleNormal="100" workbookViewId="0">
      <selection activeCell="D14" sqref="D14"/>
    </sheetView>
  </sheetViews>
  <sheetFormatPr defaultRowHeight="15"/>
  <cols>
    <col min="1" max="1" width="66" customWidth="1"/>
    <col min="2" max="2" width="5.28515625" customWidth="1"/>
    <col min="3" max="3" width="4.42578125" customWidth="1"/>
    <col min="4" max="4" width="11.7109375" customWidth="1"/>
    <col min="5" max="5" width="11.85546875" customWidth="1"/>
    <col min="6" max="6" width="9.85546875" customWidth="1"/>
    <col min="7" max="7" width="12.5703125" customWidth="1"/>
    <col min="8" max="8" width="11.5703125" customWidth="1"/>
    <col min="9" max="9" width="12.28515625" hidden="1" customWidth="1"/>
    <col min="10" max="10" width="11.42578125" customWidth="1"/>
    <col min="14" max="14" width="10.140625" customWidth="1"/>
    <col min="257" max="257" width="66" customWidth="1"/>
    <col min="258" max="258" width="5.28515625" customWidth="1"/>
    <col min="259" max="259" width="4.42578125" customWidth="1"/>
    <col min="260" max="260" width="11.7109375" customWidth="1"/>
    <col min="261" max="261" width="11.85546875" customWidth="1"/>
    <col min="262" max="262" width="9.85546875" customWidth="1"/>
    <col min="263" max="263" width="12.5703125" customWidth="1"/>
    <col min="264" max="264" width="11.5703125" customWidth="1"/>
    <col min="265" max="265" width="0" hidden="1" customWidth="1"/>
    <col min="266" max="266" width="11.42578125" customWidth="1"/>
    <col min="270" max="270" width="10.140625" customWidth="1"/>
    <col min="513" max="513" width="66" customWidth="1"/>
    <col min="514" max="514" width="5.28515625" customWidth="1"/>
    <col min="515" max="515" width="4.42578125" customWidth="1"/>
    <col min="516" max="516" width="11.7109375" customWidth="1"/>
    <col min="517" max="517" width="11.85546875" customWidth="1"/>
    <col min="518" max="518" width="9.85546875" customWidth="1"/>
    <col min="519" max="519" width="12.5703125" customWidth="1"/>
    <col min="520" max="520" width="11.5703125" customWidth="1"/>
    <col min="521" max="521" width="0" hidden="1" customWidth="1"/>
    <col min="522" max="522" width="11.42578125" customWidth="1"/>
    <col min="526" max="526" width="10.140625" customWidth="1"/>
    <col min="769" max="769" width="66" customWidth="1"/>
    <col min="770" max="770" width="5.28515625" customWidth="1"/>
    <col min="771" max="771" width="4.42578125" customWidth="1"/>
    <col min="772" max="772" width="11.7109375" customWidth="1"/>
    <col min="773" max="773" width="11.85546875" customWidth="1"/>
    <col min="774" max="774" width="9.85546875" customWidth="1"/>
    <col min="775" max="775" width="12.5703125" customWidth="1"/>
    <col min="776" max="776" width="11.5703125" customWidth="1"/>
    <col min="777" max="777" width="0" hidden="1" customWidth="1"/>
    <col min="778" max="778" width="11.42578125" customWidth="1"/>
    <col min="782" max="782" width="10.140625" customWidth="1"/>
    <col min="1025" max="1025" width="66" customWidth="1"/>
    <col min="1026" max="1026" width="5.28515625" customWidth="1"/>
    <col min="1027" max="1027" width="4.42578125" customWidth="1"/>
    <col min="1028" max="1028" width="11.7109375" customWidth="1"/>
    <col min="1029" max="1029" width="11.85546875" customWidth="1"/>
    <col min="1030" max="1030" width="9.85546875" customWidth="1"/>
    <col min="1031" max="1031" width="12.5703125" customWidth="1"/>
    <col min="1032" max="1032" width="11.5703125" customWidth="1"/>
    <col min="1033" max="1033" width="0" hidden="1" customWidth="1"/>
    <col min="1034" max="1034" width="11.42578125" customWidth="1"/>
    <col min="1038" max="1038" width="10.140625" customWidth="1"/>
    <col min="1281" max="1281" width="66" customWidth="1"/>
    <col min="1282" max="1282" width="5.28515625" customWidth="1"/>
    <col min="1283" max="1283" width="4.42578125" customWidth="1"/>
    <col min="1284" max="1284" width="11.7109375" customWidth="1"/>
    <col min="1285" max="1285" width="11.85546875" customWidth="1"/>
    <col min="1286" max="1286" width="9.85546875" customWidth="1"/>
    <col min="1287" max="1287" width="12.5703125" customWidth="1"/>
    <col min="1288" max="1288" width="11.5703125" customWidth="1"/>
    <col min="1289" max="1289" width="0" hidden="1" customWidth="1"/>
    <col min="1290" max="1290" width="11.42578125" customWidth="1"/>
    <col min="1294" max="1294" width="10.140625" customWidth="1"/>
    <col min="1537" max="1537" width="66" customWidth="1"/>
    <col min="1538" max="1538" width="5.28515625" customWidth="1"/>
    <col min="1539" max="1539" width="4.42578125" customWidth="1"/>
    <col min="1540" max="1540" width="11.7109375" customWidth="1"/>
    <col min="1541" max="1541" width="11.85546875" customWidth="1"/>
    <col min="1542" max="1542" width="9.85546875" customWidth="1"/>
    <col min="1543" max="1543" width="12.5703125" customWidth="1"/>
    <col min="1544" max="1544" width="11.5703125" customWidth="1"/>
    <col min="1545" max="1545" width="0" hidden="1" customWidth="1"/>
    <col min="1546" max="1546" width="11.42578125" customWidth="1"/>
    <col min="1550" max="1550" width="10.140625" customWidth="1"/>
    <col min="1793" max="1793" width="66" customWidth="1"/>
    <col min="1794" max="1794" width="5.28515625" customWidth="1"/>
    <col min="1795" max="1795" width="4.42578125" customWidth="1"/>
    <col min="1796" max="1796" width="11.7109375" customWidth="1"/>
    <col min="1797" max="1797" width="11.85546875" customWidth="1"/>
    <col min="1798" max="1798" width="9.85546875" customWidth="1"/>
    <col min="1799" max="1799" width="12.5703125" customWidth="1"/>
    <col min="1800" max="1800" width="11.5703125" customWidth="1"/>
    <col min="1801" max="1801" width="0" hidden="1" customWidth="1"/>
    <col min="1802" max="1802" width="11.42578125" customWidth="1"/>
    <col min="1806" max="1806" width="10.140625" customWidth="1"/>
    <col min="2049" max="2049" width="66" customWidth="1"/>
    <col min="2050" max="2050" width="5.28515625" customWidth="1"/>
    <col min="2051" max="2051" width="4.42578125" customWidth="1"/>
    <col min="2052" max="2052" width="11.7109375" customWidth="1"/>
    <col min="2053" max="2053" width="11.85546875" customWidth="1"/>
    <col min="2054" max="2054" width="9.85546875" customWidth="1"/>
    <col min="2055" max="2055" width="12.5703125" customWidth="1"/>
    <col min="2056" max="2056" width="11.5703125" customWidth="1"/>
    <col min="2057" max="2057" width="0" hidden="1" customWidth="1"/>
    <col min="2058" max="2058" width="11.42578125" customWidth="1"/>
    <col min="2062" max="2062" width="10.140625" customWidth="1"/>
    <col min="2305" max="2305" width="66" customWidth="1"/>
    <col min="2306" max="2306" width="5.28515625" customWidth="1"/>
    <col min="2307" max="2307" width="4.42578125" customWidth="1"/>
    <col min="2308" max="2308" width="11.7109375" customWidth="1"/>
    <col min="2309" max="2309" width="11.85546875" customWidth="1"/>
    <col min="2310" max="2310" width="9.85546875" customWidth="1"/>
    <col min="2311" max="2311" width="12.5703125" customWidth="1"/>
    <col min="2312" max="2312" width="11.5703125" customWidth="1"/>
    <col min="2313" max="2313" width="0" hidden="1" customWidth="1"/>
    <col min="2314" max="2314" width="11.42578125" customWidth="1"/>
    <col min="2318" max="2318" width="10.140625" customWidth="1"/>
    <col min="2561" max="2561" width="66" customWidth="1"/>
    <col min="2562" max="2562" width="5.28515625" customWidth="1"/>
    <col min="2563" max="2563" width="4.42578125" customWidth="1"/>
    <col min="2564" max="2564" width="11.7109375" customWidth="1"/>
    <col min="2565" max="2565" width="11.85546875" customWidth="1"/>
    <col min="2566" max="2566" width="9.85546875" customWidth="1"/>
    <col min="2567" max="2567" width="12.5703125" customWidth="1"/>
    <col min="2568" max="2568" width="11.5703125" customWidth="1"/>
    <col min="2569" max="2569" width="0" hidden="1" customWidth="1"/>
    <col min="2570" max="2570" width="11.42578125" customWidth="1"/>
    <col min="2574" max="2574" width="10.140625" customWidth="1"/>
    <col min="2817" max="2817" width="66" customWidth="1"/>
    <col min="2818" max="2818" width="5.28515625" customWidth="1"/>
    <col min="2819" max="2819" width="4.42578125" customWidth="1"/>
    <col min="2820" max="2820" width="11.7109375" customWidth="1"/>
    <col min="2821" max="2821" width="11.85546875" customWidth="1"/>
    <col min="2822" max="2822" width="9.85546875" customWidth="1"/>
    <col min="2823" max="2823" width="12.5703125" customWidth="1"/>
    <col min="2824" max="2824" width="11.5703125" customWidth="1"/>
    <col min="2825" max="2825" width="0" hidden="1" customWidth="1"/>
    <col min="2826" max="2826" width="11.42578125" customWidth="1"/>
    <col min="2830" max="2830" width="10.140625" customWidth="1"/>
    <col min="3073" max="3073" width="66" customWidth="1"/>
    <col min="3074" max="3074" width="5.28515625" customWidth="1"/>
    <col min="3075" max="3075" width="4.42578125" customWidth="1"/>
    <col min="3076" max="3076" width="11.7109375" customWidth="1"/>
    <col min="3077" max="3077" width="11.85546875" customWidth="1"/>
    <col min="3078" max="3078" width="9.85546875" customWidth="1"/>
    <col min="3079" max="3079" width="12.5703125" customWidth="1"/>
    <col min="3080" max="3080" width="11.5703125" customWidth="1"/>
    <col min="3081" max="3081" width="0" hidden="1" customWidth="1"/>
    <col min="3082" max="3082" width="11.42578125" customWidth="1"/>
    <col min="3086" max="3086" width="10.140625" customWidth="1"/>
    <col min="3329" max="3329" width="66" customWidth="1"/>
    <col min="3330" max="3330" width="5.28515625" customWidth="1"/>
    <col min="3331" max="3331" width="4.42578125" customWidth="1"/>
    <col min="3332" max="3332" width="11.7109375" customWidth="1"/>
    <col min="3333" max="3333" width="11.85546875" customWidth="1"/>
    <col min="3334" max="3334" width="9.85546875" customWidth="1"/>
    <col min="3335" max="3335" width="12.5703125" customWidth="1"/>
    <col min="3336" max="3336" width="11.5703125" customWidth="1"/>
    <col min="3337" max="3337" width="0" hidden="1" customWidth="1"/>
    <col min="3338" max="3338" width="11.42578125" customWidth="1"/>
    <col min="3342" max="3342" width="10.140625" customWidth="1"/>
    <col min="3585" max="3585" width="66" customWidth="1"/>
    <col min="3586" max="3586" width="5.28515625" customWidth="1"/>
    <col min="3587" max="3587" width="4.42578125" customWidth="1"/>
    <col min="3588" max="3588" width="11.7109375" customWidth="1"/>
    <col min="3589" max="3589" width="11.85546875" customWidth="1"/>
    <col min="3590" max="3590" width="9.85546875" customWidth="1"/>
    <col min="3591" max="3591" width="12.5703125" customWidth="1"/>
    <col min="3592" max="3592" width="11.5703125" customWidth="1"/>
    <col min="3593" max="3593" width="0" hidden="1" customWidth="1"/>
    <col min="3594" max="3594" width="11.42578125" customWidth="1"/>
    <col min="3598" max="3598" width="10.140625" customWidth="1"/>
    <col min="3841" max="3841" width="66" customWidth="1"/>
    <col min="3842" max="3842" width="5.28515625" customWidth="1"/>
    <col min="3843" max="3843" width="4.42578125" customWidth="1"/>
    <col min="3844" max="3844" width="11.7109375" customWidth="1"/>
    <col min="3845" max="3845" width="11.85546875" customWidth="1"/>
    <col min="3846" max="3846" width="9.85546875" customWidth="1"/>
    <col min="3847" max="3847" width="12.5703125" customWidth="1"/>
    <col min="3848" max="3848" width="11.5703125" customWidth="1"/>
    <col min="3849" max="3849" width="0" hidden="1" customWidth="1"/>
    <col min="3850" max="3850" width="11.42578125" customWidth="1"/>
    <col min="3854" max="3854" width="10.140625" customWidth="1"/>
    <col min="4097" max="4097" width="66" customWidth="1"/>
    <col min="4098" max="4098" width="5.28515625" customWidth="1"/>
    <col min="4099" max="4099" width="4.42578125" customWidth="1"/>
    <col min="4100" max="4100" width="11.7109375" customWidth="1"/>
    <col min="4101" max="4101" width="11.85546875" customWidth="1"/>
    <col min="4102" max="4102" width="9.85546875" customWidth="1"/>
    <col min="4103" max="4103" width="12.5703125" customWidth="1"/>
    <col min="4104" max="4104" width="11.5703125" customWidth="1"/>
    <col min="4105" max="4105" width="0" hidden="1" customWidth="1"/>
    <col min="4106" max="4106" width="11.42578125" customWidth="1"/>
    <col min="4110" max="4110" width="10.140625" customWidth="1"/>
    <col min="4353" max="4353" width="66" customWidth="1"/>
    <col min="4354" max="4354" width="5.28515625" customWidth="1"/>
    <col min="4355" max="4355" width="4.42578125" customWidth="1"/>
    <col min="4356" max="4356" width="11.7109375" customWidth="1"/>
    <col min="4357" max="4357" width="11.85546875" customWidth="1"/>
    <col min="4358" max="4358" width="9.85546875" customWidth="1"/>
    <col min="4359" max="4359" width="12.5703125" customWidth="1"/>
    <col min="4360" max="4360" width="11.5703125" customWidth="1"/>
    <col min="4361" max="4361" width="0" hidden="1" customWidth="1"/>
    <col min="4362" max="4362" width="11.42578125" customWidth="1"/>
    <col min="4366" max="4366" width="10.140625" customWidth="1"/>
    <col min="4609" max="4609" width="66" customWidth="1"/>
    <col min="4610" max="4610" width="5.28515625" customWidth="1"/>
    <col min="4611" max="4611" width="4.42578125" customWidth="1"/>
    <col min="4612" max="4612" width="11.7109375" customWidth="1"/>
    <col min="4613" max="4613" width="11.85546875" customWidth="1"/>
    <col min="4614" max="4614" width="9.85546875" customWidth="1"/>
    <col min="4615" max="4615" width="12.5703125" customWidth="1"/>
    <col min="4616" max="4616" width="11.5703125" customWidth="1"/>
    <col min="4617" max="4617" width="0" hidden="1" customWidth="1"/>
    <col min="4618" max="4618" width="11.42578125" customWidth="1"/>
    <col min="4622" max="4622" width="10.140625" customWidth="1"/>
    <col min="4865" max="4865" width="66" customWidth="1"/>
    <col min="4866" max="4866" width="5.28515625" customWidth="1"/>
    <col min="4867" max="4867" width="4.42578125" customWidth="1"/>
    <col min="4868" max="4868" width="11.7109375" customWidth="1"/>
    <col min="4869" max="4869" width="11.85546875" customWidth="1"/>
    <col min="4870" max="4870" width="9.85546875" customWidth="1"/>
    <col min="4871" max="4871" width="12.5703125" customWidth="1"/>
    <col min="4872" max="4872" width="11.5703125" customWidth="1"/>
    <col min="4873" max="4873" width="0" hidden="1" customWidth="1"/>
    <col min="4874" max="4874" width="11.42578125" customWidth="1"/>
    <col min="4878" max="4878" width="10.140625" customWidth="1"/>
    <col min="5121" max="5121" width="66" customWidth="1"/>
    <col min="5122" max="5122" width="5.28515625" customWidth="1"/>
    <col min="5123" max="5123" width="4.42578125" customWidth="1"/>
    <col min="5124" max="5124" width="11.7109375" customWidth="1"/>
    <col min="5125" max="5125" width="11.85546875" customWidth="1"/>
    <col min="5126" max="5126" width="9.85546875" customWidth="1"/>
    <col min="5127" max="5127" width="12.5703125" customWidth="1"/>
    <col min="5128" max="5128" width="11.5703125" customWidth="1"/>
    <col min="5129" max="5129" width="0" hidden="1" customWidth="1"/>
    <col min="5130" max="5130" width="11.42578125" customWidth="1"/>
    <col min="5134" max="5134" width="10.140625" customWidth="1"/>
    <col min="5377" max="5377" width="66" customWidth="1"/>
    <col min="5378" max="5378" width="5.28515625" customWidth="1"/>
    <col min="5379" max="5379" width="4.42578125" customWidth="1"/>
    <col min="5380" max="5380" width="11.7109375" customWidth="1"/>
    <col min="5381" max="5381" width="11.85546875" customWidth="1"/>
    <col min="5382" max="5382" width="9.85546875" customWidth="1"/>
    <col min="5383" max="5383" width="12.5703125" customWidth="1"/>
    <col min="5384" max="5384" width="11.5703125" customWidth="1"/>
    <col min="5385" max="5385" width="0" hidden="1" customWidth="1"/>
    <col min="5386" max="5386" width="11.42578125" customWidth="1"/>
    <col min="5390" max="5390" width="10.140625" customWidth="1"/>
    <col min="5633" max="5633" width="66" customWidth="1"/>
    <col min="5634" max="5634" width="5.28515625" customWidth="1"/>
    <col min="5635" max="5635" width="4.42578125" customWidth="1"/>
    <col min="5636" max="5636" width="11.7109375" customWidth="1"/>
    <col min="5637" max="5637" width="11.85546875" customWidth="1"/>
    <col min="5638" max="5638" width="9.85546875" customWidth="1"/>
    <col min="5639" max="5639" width="12.5703125" customWidth="1"/>
    <col min="5640" max="5640" width="11.5703125" customWidth="1"/>
    <col min="5641" max="5641" width="0" hidden="1" customWidth="1"/>
    <col min="5642" max="5642" width="11.42578125" customWidth="1"/>
    <col min="5646" max="5646" width="10.140625" customWidth="1"/>
    <col min="5889" max="5889" width="66" customWidth="1"/>
    <col min="5890" max="5890" width="5.28515625" customWidth="1"/>
    <col min="5891" max="5891" width="4.42578125" customWidth="1"/>
    <col min="5892" max="5892" width="11.7109375" customWidth="1"/>
    <col min="5893" max="5893" width="11.85546875" customWidth="1"/>
    <col min="5894" max="5894" width="9.85546875" customWidth="1"/>
    <col min="5895" max="5895" width="12.5703125" customWidth="1"/>
    <col min="5896" max="5896" width="11.5703125" customWidth="1"/>
    <col min="5897" max="5897" width="0" hidden="1" customWidth="1"/>
    <col min="5898" max="5898" width="11.42578125" customWidth="1"/>
    <col min="5902" max="5902" width="10.140625" customWidth="1"/>
    <col min="6145" max="6145" width="66" customWidth="1"/>
    <col min="6146" max="6146" width="5.28515625" customWidth="1"/>
    <col min="6147" max="6147" width="4.42578125" customWidth="1"/>
    <col min="6148" max="6148" width="11.7109375" customWidth="1"/>
    <col min="6149" max="6149" width="11.85546875" customWidth="1"/>
    <col min="6150" max="6150" width="9.85546875" customWidth="1"/>
    <col min="6151" max="6151" width="12.5703125" customWidth="1"/>
    <col min="6152" max="6152" width="11.5703125" customWidth="1"/>
    <col min="6153" max="6153" width="0" hidden="1" customWidth="1"/>
    <col min="6154" max="6154" width="11.42578125" customWidth="1"/>
    <col min="6158" max="6158" width="10.140625" customWidth="1"/>
    <col min="6401" max="6401" width="66" customWidth="1"/>
    <col min="6402" max="6402" width="5.28515625" customWidth="1"/>
    <col min="6403" max="6403" width="4.42578125" customWidth="1"/>
    <col min="6404" max="6404" width="11.7109375" customWidth="1"/>
    <col min="6405" max="6405" width="11.85546875" customWidth="1"/>
    <col min="6406" max="6406" width="9.85546875" customWidth="1"/>
    <col min="6407" max="6407" width="12.5703125" customWidth="1"/>
    <col min="6408" max="6408" width="11.5703125" customWidth="1"/>
    <col min="6409" max="6409" width="0" hidden="1" customWidth="1"/>
    <col min="6410" max="6410" width="11.42578125" customWidth="1"/>
    <col min="6414" max="6414" width="10.140625" customWidth="1"/>
    <col min="6657" max="6657" width="66" customWidth="1"/>
    <col min="6658" max="6658" width="5.28515625" customWidth="1"/>
    <col min="6659" max="6659" width="4.42578125" customWidth="1"/>
    <col min="6660" max="6660" width="11.7109375" customWidth="1"/>
    <col min="6661" max="6661" width="11.85546875" customWidth="1"/>
    <col min="6662" max="6662" width="9.85546875" customWidth="1"/>
    <col min="6663" max="6663" width="12.5703125" customWidth="1"/>
    <col min="6664" max="6664" width="11.5703125" customWidth="1"/>
    <col min="6665" max="6665" width="0" hidden="1" customWidth="1"/>
    <col min="6666" max="6666" width="11.42578125" customWidth="1"/>
    <col min="6670" max="6670" width="10.140625" customWidth="1"/>
    <col min="6913" max="6913" width="66" customWidth="1"/>
    <col min="6914" max="6914" width="5.28515625" customWidth="1"/>
    <col min="6915" max="6915" width="4.42578125" customWidth="1"/>
    <col min="6916" max="6916" width="11.7109375" customWidth="1"/>
    <col min="6917" max="6917" width="11.85546875" customWidth="1"/>
    <col min="6918" max="6918" width="9.85546875" customWidth="1"/>
    <col min="6919" max="6919" width="12.5703125" customWidth="1"/>
    <col min="6920" max="6920" width="11.5703125" customWidth="1"/>
    <col min="6921" max="6921" width="0" hidden="1" customWidth="1"/>
    <col min="6922" max="6922" width="11.42578125" customWidth="1"/>
    <col min="6926" max="6926" width="10.140625" customWidth="1"/>
    <col min="7169" max="7169" width="66" customWidth="1"/>
    <col min="7170" max="7170" width="5.28515625" customWidth="1"/>
    <col min="7171" max="7171" width="4.42578125" customWidth="1"/>
    <col min="7172" max="7172" width="11.7109375" customWidth="1"/>
    <col min="7173" max="7173" width="11.85546875" customWidth="1"/>
    <col min="7174" max="7174" width="9.85546875" customWidth="1"/>
    <col min="7175" max="7175" width="12.5703125" customWidth="1"/>
    <col min="7176" max="7176" width="11.5703125" customWidth="1"/>
    <col min="7177" max="7177" width="0" hidden="1" customWidth="1"/>
    <col min="7178" max="7178" width="11.42578125" customWidth="1"/>
    <col min="7182" max="7182" width="10.140625" customWidth="1"/>
    <col min="7425" max="7425" width="66" customWidth="1"/>
    <col min="7426" max="7426" width="5.28515625" customWidth="1"/>
    <col min="7427" max="7427" width="4.42578125" customWidth="1"/>
    <col min="7428" max="7428" width="11.7109375" customWidth="1"/>
    <col min="7429" max="7429" width="11.85546875" customWidth="1"/>
    <col min="7430" max="7430" width="9.85546875" customWidth="1"/>
    <col min="7431" max="7431" width="12.5703125" customWidth="1"/>
    <col min="7432" max="7432" width="11.5703125" customWidth="1"/>
    <col min="7433" max="7433" width="0" hidden="1" customWidth="1"/>
    <col min="7434" max="7434" width="11.42578125" customWidth="1"/>
    <col min="7438" max="7438" width="10.140625" customWidth="1"/>
    <col min="7681" max="7681" width="66" customWidth="1"/>
    <col min="7682" max="7682" width="5.28515625" customWidth="1"/>
    <col min="7683" max="7683" width="4.42578125" customWidth="1"/>
    <col min="7684" max="7684" width="11.7109375" customWidth="1"/>
    <col min="7685" max="7685" width="11.85546875" customWidth="1"/>
    <col min="7686" max="7686" width="9.85546875" customWidth="1"/>
    <col min="7687" max="7687" width="12.5703125" customWidth="1"/>
    <col min="7688" max="7688" width="11.5703125" customWidth="1"/>
    <col min="7689" max="7689" width="0" hidden="1" customWidth="1"/>
    <col min="7690" max="7690" width="11.42578125" customWidth="1"/>
    <col min="7694" max="7694" width="10.140625" customWidth="1"/>
    <col min="7937" max="7937" width="66" customWidth="1"/>
    <col min="7938" max="7938" width="5.28515625" customWidth="1"/>
    <col min="7939" max="7939" width="4.42578125" customWidth="1"/>
    <col min="7940" max="7940" width="11.7109375" customWidth="1"/>
    <col min="7941" max="7941" width="11.85546875" customWidth="1"/>
    <col min="7942" max="7942" width="9.85546875" customWidth="1"/>
    <col min="7943" max="7943" width="12.5703125" customWidth="1"/>
    <col min="7944" max="7944" width="11.5703125" customWidth="1"/>
    <col min="7945" max="7945" width="0" hidden="1" customWidth="1"/>
    <col min="7946" max="7946" width="11.42578125" customWidth="1"/>
    <col min="7950" max="7950" width="10.140625" customWidth="1"/>
    <col min="8193" max="8193" width="66" customWidth="1"/>
    <col min="8194" max="8194" width="5.28515625" customWidth="1"/>
    <col min="8195" max="8195" width="4.42578125" customWidth="1"/>
    <col min="8196" max="8196" width="11.7109375" customWidth="1"/>
    <col min="8197" max="8197" width="11.85546875" customWidth="1"/>
    <col min="8198" max="8198" width="9.85546875" customWidth="1"/>
    <col min="8199" max="8199" width="12.5703125" customWidth="1"/>
    <col min="8200" max="8200" width="11.5703125" customWidth="1"/>
    <col min="8201" max="8201" width="0" hidden="1" customWidth="1"/>
    <col min="8202" max="8202" width="11.42578125" customWidth="1"/>
    <col min="8206" max="8206" width="10.140625" customWidth="1"/>
    <col min="8449" max="8449" width="66" customWidth="1"/>
    <col min="8450" max="8450" width="5.28515625" customWidth="1"/>
    <col min="8451" max="8451" width="4.42578125" customWidth="1"/>
    <col min="8452" max="8452" width="11.7109375" customWidth="1"/>
    <col min="8453" max="8453" width="11.85546875" customWidth="1"/>
    <col min="8454" max="8454" width="9.85546875" customWidth="1"/>
    <col min="8455" max="8455" width="12.5703125" customWidth="1"/>
    <col min="8456" max="8456" width="11.5703125" customWidth="1"/>
    <col min="8457" max="8457" width="0" hidden="1" customWidth="1"/>
    <col min="8458" max="8458" width="11.42578125" customWidth="1"/>
    <col min="8462" max="8462" width="10.140625" customWidth="1"/>
    <col min="8705" max="8705" width="66" customWidth="1"/>
    <col min="8706" max="8706" width="5.28515625" customWidth="1"/>
    <col min="8707" max="8707" width="4.42578125" customWidth="1"/>
    <col min="8708" max="8708" width="11.7109375" customWidth="1"/>
    <col min="8709" max="8709" width="11.85546875" customWidth="1"/>
    <col min="8710" max="8710" width="9.85546875" customWidth="1"/>
    <col min="8711" max="8711" width="12.5703125" customWidth="1"/>
    <col min="8712" max="8712" width="11.5703125" customWidth="1"/>
    <col min="8713" max="8713" width="0" hidden="1" customWidth="1"/>
    <col min="8714" max="8714" width="11.42578125" customWidth="1"/>
    <col min="8718" max="8718" width="10.140625" customWidth="1"/>
    <col min="8961" max="8961" width="66" customWidth="1"/>
    <col min="8962" max="8962" width="5.28515625" customWidth="1"/>
    <col min="8963" max="8963" width="4.42578125" customWidth="1"/>
    <col min="8964" max="8964" width="11.7109375" customWidth="1"/>
    <col min="8965" max="8965" width="11.85546875" customWidth="1"/>
    <col min="8966" max="8966" width="9.85546875" customWidth="1"/>
    <col min="8967" max="8967" width="12.5703125" customWidth="1"/>
    <col min="8968" max="8968" width="11.5703125" customWidth="1"/>
    <col min="8969" max="8969" width="0" hidden="1" customWidth="1"/>
    <col min="8970" max="8970" width="11.42578125" customWidth="1"/>
    <col min="8974" max="8974" width="10.140625" customWidth="1"/>
    <col min="9217" max="9217" width="66" customWidth="1"/>
    <col min="9218" max="9218" width="5.28515625" customWidth="1"/>
    <col min="9219" max="9219" width="4.42578125" customWidth="1"/>
    <col min="9220" max="9220" width="11.7109375" customWidth="1"/>
    <col min="9221" max="9221" width="11.85546875" customWidth="1"/>
    <col min="9222" max="9222" width="9.85546875" customWidth="1"/>
    <col min="9223" max="9223" width="12.5703125" customWidth="1"/>
    <col min="9224" max="9224" width="11.5703125" customWidth="1"/>
    <col min="9225" max="9225" width="0" hidden="1" customWidth="1"/>
    <col min="9226" max="9226" width="11.42578125" customWidth="1"/>
    <col min="9230" max="9230" width="10.140625" customWidth="1"/>
    <col min="9473" max="9473" width="66" customWidth="1"/>
    <col min="9474" max="9474" width="5.28515625" customWidth="1"/>
    <col min="9475" max="9475" width="4.42578125" customWidth="1"/>
    <col min="9476" max="9476" width="11.7109375" customWidth="1"/>
    <col min="9477" max="9477" width="11.85546875" customWidth="1"/>
    <col min="9478" max="9478" width="9.85546875" customWidth="1"/>
    <col min="9479" max="9479" width="12.5703125" customWidth="1"/>
    <col min="9480" max="9480" width="11.5703125" customWidth="1"/>
    <col min="9481" max="9481" width="0" hidden="1" customWidth="1"/>
    <col min="9482" max="9482" width="11.42578125" customWidth="1"/>
    <col min="9486" max="9486" width="10.140625" customWidth="1"/>
    <col min="9729" max="9729" width="66" customWidth="1"/>
    <col min="9730" max="9730" width="5.28515625" customWidth="1"/>
    <col min="9731" max="9731" width="4.42578125" customWidth="1"/>
    <col min="9732" max="9732" width="11.7109375" customWidth="1"/>
    <col min="9733" max="9733" width="11.85546875" customWidth="1"/>
    <col min="9734" max="9734" width="9.85546875" customWidth="1"/>
    <col min="9735" max="9735" width="12.5703125" customWidth="1"/>
    <col min="9736" max="9736" width="11.5703125" customWidth="1"/>
    <col min="9737" max="9737" width="0" hidden="1" customWidth="1"/>
    <col min="9738" max="9738" width="11.42578125" customWidth="1"/>
    <col min="9742" max="9742" width="10.140625" customWidth="1"/>
    <col min="9985" max="9985" width="66" customWidth="1"/>
    <col min="9986" max="9986" width="5.28515625" customWidth="1"/>
    <col min="9987" max="9987" width="4.42578125" customWidth="1"/>
    <col min="9988" max="9988" width="11.7109375" customWidth="1"/>
    <col min="9989" max="9989" width="11.85546875" customWidth="1"/>
    <col min="9990" max="9990" width="9.85546875" customWidth="1"/>
    <col min="9991" max="9991" width="12.5703125" customWidth="1"/>
    <col min="9992" max="9992" width="11.5703125" customWidth="1"/>
    <col min="9993" max="9993" width="0" hidden="1" customWidth="1"/>
    <col min="9994" max="9994" width="11.42578125" customWidth="1"/>
    <col min="9998" max="9998" width="10.140625" customWidth="1"/>
    <col min="10241" max="10241" width="66" customWidth="1"/>
    <col min="10242" max="10242" width="5.28515625" customWidth="1"/>
    <col min="10243" max="10243" width="4.42578125" customWidth="1"/>
    <col min="10244" max="10244" width="11.7109375" customWidth="1"/>
    <col min="10245" max="10245" width="11.85546875" customWidth="1"/>
    <col min="10246" max="10246" width="9.85546875" customWidth="1"/>
    <col min="10247" max="10247" width="12.5703125" customWidth="1"/>
    <col min="10248" max="10248" width="11.5703125" customWidth="1"/>
    <col min="10249" max="10249" width="0" hidden="1" customWidth="1"/>
    <col min="10250" max="10250" width="11.42578125" customWidth="1"/>
    <col min="10254" max="10254" width="10.140625" customWidth="1"/>
    <col min="10497" max="10497" width="66" customWidth="1"/>
    <col min="10498" max="10498" width="5.28515625" customWidth="1"/>
    <col min="10499" max="10499" width="4.42578125" customWidth="1"/>
    <col min="10500" max="10500" width="11.7109375" customWidth="1"/>
    <col min="10501" max="10501" width="11.85546875" customWidth="1"/>
    <col min="10502" max="10502" width="9.85546875" customWidth="1"/>
    <col min="10503" max="10503" width="12.5703125" customWidth="1"/>
    <col min="10504" max="10504" width="11.5703125" customWidth="1"/>
    <col min="10505" max="10505" width="0" hidden="1" customWidth="1"/>
    <col min="10506" max="10506" width="11.42578125" customWidth="1"/>
    <col min="10510" max="10510" width="10.140625" customWidth="1"/>
    <col min="10753" max="10753" width="66" customWidth="1"/>
    <col min="10754" max="10754" width="5.28515625" customWidth="1"/>
    <col min="10755" max="10755" width="4.42578125" customWidth="1"/>
    <col min="10756" max="10756" width="11.7109375" customWidth="1"/>
    <col min="10757" max="10757" width="11.85546875" customWidth="1"/>
    <col min="10758" max="10758" width="9.85546875" customWidth="1"/>
    <col min="10759" max="10759" width="12.5703125" customWidth="1"/>
    <col min="10760" max="10760" width="11.5703125" customWidth="1"/>
    <col min="10761" max="10761" width="0" hidden="1" customWidth="1"/>
    <col min="10762" max="10762" width="11.42578125" customWidth="1"/>
    <col min="10766" max="10766" width="10.140625" customWidth="1"/>
    <col min="11009" max="11009" width="66" customWidth="1"/>
    <col min="11010" max="11010" width="5.28515625" customWidth="1"/>
    <col min="11011" max="11011" width="4.42578125" customWidth="1"/>
    <col min="11012" max="11012" width="11.7109375" customWidth="1"/>
    <col min="11013" max="11013" width="11.85546875" customWidth="1"/>
    <col min="11014" max="11014" width="9.85546875" customWidth="1"/>
    <col min="11015" max="11015" width="12.5703125" customWidth="1"/>
    <col min="11016" max="11016" width="11.5703125" customWidth="1"/>
    <col min="11017" max="11017" width="0" hidden="1" customWidth="1"/>
    <col min="11018" max="11018" width="11.42578125" customWidth="1"/>
    <col min="11022" max="11022" width="10.140625" customWidth="1"/>
    <col min="11265" max="11265" width="66" customWidth="1"/>
    <col min="11266" max="11266" width="5.28515625" customWidth="1"/>
    <col min="11267" max="11267" width="4.42578125" customWidth="1"/>
    <col min="11268" max="11268" width="11.7109375" customWidth="1"/>
    <col min="11269" max="11269" width="11.85546875" customWidth="1"/>
    <col min="11270" max="11270" width="9.85546875" customWidth="1"/>
    <col min="11271" max="11271" width="12.5703125" customWidth="1"/>
    <col min="11272" max="11272" width="11.5703125" customWidth="1"/>
    <col min="11273" max="11273" width="0" hidden="1" customWidth="1"/>
    <col min="11274" max="11274" width="11.42578125" customWidth="1"/>
    <col min="11278" max="11278" width="10.140625" customWidth="1"/>
    <col min="11521" max="11521" width="66" customWidth="1"/>
    <col min="11522" max="11522" width="5.28515625" customWidth="1"/>
    <col min="11523" max="11523" width="4.42578125" customWidth="1"/>
    <col min="11524" max="11524" width="11.7109375" customWidth="1"/>
    <col min="11525" max="11525" width="11.85546875" customWidth="1"/>
    <col min="11526" max="11526" width="9.85546875" customWidth="1"/>
    <col min="11527" max="11527" width="12.5703125" customWidth="1"/>
    <col min="11528" max="11528" width="11.5703125" customWidth="1"/>
    <col min="11529" max="11529" width="0" hidden="1" customWidth="1"/>
    <col min="11530" max="11530" width="11.42578125" customWidth="1"/>
    <col min="11534" max="11534" width="10.140625" customWidth="1"/>
    <col min="11777" max="11777" width="66" customWidth="1"/>
    <col min="11778" max="11778" width="5.28515625" customWidth="1"/>
    <col min="11779" max="11779" width="4.42578125" customWidth="1"/>
    <col min="11780" max="11780" width="11.7109375" customWidth="1"/>
    <col min="11781" max="11781" width="11.85546875" customWidth="1"/>
    <col min="11782" max="11782" width="9.85546875" customWidth="1"/>
    <col min="11783" max="11783" width="12.5703125" customWidth="1"/>
    <col min="11784" max="11784" width="11.5703125" customWidth="1"/>
    <col min="11785" max="11785" width="0" hidden="1" customWidth="1"/>
    <col min="11786" max="11786" width="11.42578125" customWidth="1"/>
    <col min="11790" max="11790" width="10.140625" customWidth="1"/>
    <col min="12033" max="12033" width="66" customWidth="1"/>
    <col min="12034" max="12034" width="5.28515625" customWidth="1"/>
    <col min="12035" max="12035" width="4.42578125" customWidth="1"/>
    <col min="12036" max="12036" width="11.7109375" customWidth="1"/>
    <col min="12037" max="12037" width="11.85546875" customWidth="1"/>
    <col min="12038" max="12038" width="9.85546875" customWidth="1"/>
    <col min="12039" max="12039" width="12.5703125" customWidth="1"/>
    <col min="12040" max="12040" width="11.5703125" customWidth="1"/>
    <col min="12041" max="12041" width="0" hidden="1" customWidth="1"/>
    <col min="12042" max="12042" width="11.42578125" customWidth="1"/>
    <col min="12046" max="12046" width="10.140625" customWidth="1"/>
    <col min="12289" max="12289" width="66" customWidth="1"/>
    <col min="12290" max="12290" width="5.28515625" customWidth="1"/>
    <col min="12291" max="12291" width="4.42578125" customWidth="1"/>
    <col min="12292" max="12292" width="11.7109375" customWidth="1"/>
    <col min="12293" max="12293" width="11.85546875" customWidth="1"/>
    <col min="12294" max="12294" width="9.85546875" customWidth="1"/>
    <col min="12295" max="12295" width="12.5703125" customWidth="1"/>
    <col min="12296" max="12296" width="11.5703125" customWidth="1"/>
    <col min="12297" max="12297" width="0" hidden="1" customWidth="1"/>
    <col min="12298" max="12298" width="11.42578125" customWidth="1"/>
    <col min="12302" max="12302" width="10.140625" customWidth="1"/>
    <col min="12545" max="12545" width="66" customWidth="1"/>
    <col min="12546" max="12546" width="5.28515625" customWidth="1"/>
    <col min="12547" max="12547" width="4.42578125" customWidth="1"/>
    <col min="12548" max="12548" width="11.7109375" customWidth="1"/>
    <col min="12549" max="12549" width="11.85546875" customWidth="1"/>
    <col min="12550" max="12550" width="9.85546875" customWidth="1"/>
    <col min="12551" max="12551" width="12.5703125" customWidth="1"/>
    <col min="12552" max="12552" width="11.5703125" customWidth="1"/>
    <col min="12553" max="12553" width="0" hidden="1" customWidth="1"/>
    <col min="12554" max="12554" width="11.42578125" customWidth="1"/>
    <col min="12558" max="12558" width="10.140625" customWidth="1"/>
    <col min="12801" max="12801" width="66" customWidth="1"/>
    <col min="12802" max="12802" width="5.28515625" customWidth="1"/>
    <col min="12803" max="12803" width="4.42578125" customWidth="1"/>
    <col min="12804" max="12804" width="11.7109375" customWidth="1"/>
    <col min="12805" max="12805" width="11.85546875" customWidth="1"/>
    <col min="12806" max="12806" width="9.85546875" customWidth="1"/>
    <col min="12807" max="12807" width="12.5703125" customWidth="1"/>
    <col min="12808" max="12808" width="11.5703125" customWidth="1"/>
    <col min="12809" max="12809" width="0" hidden="1" customWidth="1"/>
    <col min="12810" max="12810" width="11.42578125" customWidth="1"/>
    <col min="12814" max="12814" width="10.140625" customWidth="1"/>
    <col min="13057" max="13057" width="66" customWidth="1"/>
    <col min="13058" max="13058" width="5.28515625" customWidth="1"/>
    <col min="13059" max="13059" width="4.42578125" customWidth="1"/>
    <col min="13060" max="13060" width="11.7109375" customWidth="1"/>
    <col min="13061" max="13061" width="11.85546875" customWidth="1"/>
    <col min="13062" max="13062" width="9.85546875" customWidth="1"/>
    <col min="13063" max="13063" width="12.5703125" customWidth="1"/>
    <col min="13064" max="13064" width="11.5703125" customWidth="1"/>
    <col min="13065" max="13065" width="0" hidden="1" customWidth="1"/>
    <col min="13066" max="13066" width="11.42578125" customWidth="1"/>
    <col min="13070" max="13070" width="10.140625" customWidth="1"/>
    <col min="13313" max="13313" width="66" customWidth="1"/>
    <col min="13314" max="13314" width="5.28515625" customWidth="1"/>
    <col min="13315" max="13315" width="4.42578125" customWidth="1"/>
    <col min="13316" max="13316" width="11.7109375" customWidth="1"/>
    <col min="13317" max="13317" width="11.85546875" customWidth="1"/>
    <col min="13318" max="13318" width="9.85546875" customWidth="1"/>
    <col min="13319" max="13319" width="12.5703125" customWidth="1"/>
    <col min="13320" max="13320" width="11.5703125" customWidth="1"/>
    <col min="13321" max="13321" width="0" hidden="1" customWidth="1"/>
    <col min="13322" max="13322" width="11.42578125" customWidth="1"/>
    <col min="13326" max="13326" width="10.140625" customWidth="1"/>
    <col min="13569" max="13569" width="66" customWidth="1"/>
    <col min="13570" max="13570" width="5.28515625" customWidth="1"/>
    <col min="13571" max="13571" width="4.42578125" customWidth="1"/>
    <col min="13572" max="13572" width="11.7109375" customWidth="1"/>
    <col min="13573" max="13573" width="11.85546875" customWidth="1"/>
    <col min="13574" max="13574" width="9.85546875" customWidth="1"/>
    <col min="13575" max="13575" width="12.5703125" customWidth="1"/>
    <col min="13576" max="13576" width="11.5703125" customWidth="1"/>
    <col min="13577" max="13577" width="0" hidden="1" customWidth="1"/>
    <col min="13578" max="13578" width="11.42578125" customWidth="1"/>
    <col min="13582" max="13582" width="10.140625" customWidth="1"/>
    <col min="13825" max="13825" width="66" customWidth="1"/>
    <col min="13826" max="13826" width="5.28515625" customWidth="1"/>
    <col min="13827" max="13827" width="4.42578125" customWidth="1"/>
    <col min="13828" max="13828" width="11.7109375" customWidth="1"/>
    <col min="13829" max="13829" width="11.85546875" customWidth="1"/>
    <col min="13830" max="13830" width="9.85546875" customWidth="1"/>
    <col min="13831" max="13831" width="12.5703125" customWidth="1"/>
    <col min="13832" max="13832" width="11.5703125" customWidth="1"/>
    <col min="13833" max="13833" width="0" hidden="1" customWidth="1"/>
    <col min="13834" max="13834" width="11.42578125" customWidth="1"/>
    <col min="13838" max="13838" width="10.140625" customWidth="1"/>
    <col min="14081" max="14081" width="66" customWidth="1"/>
    <col min="14082" max="14082" width="5.28515625" customWidth="1"/>
    <col min="14083" max="14083" width="4.42578125" customWidth="1"/>
    <col min="14084" max="14084" width="11.7109375" customWidth="1"/>
    <col min="14085" max="14085" width="11.85546875" customWidth="1"/>
    <col min="14086" max="14086" width="9.85546875" customWidth="1"/>
    <col min="14087" max="14087" width="12.5703125" customWidth="1"/>
    <col min="14088" max="14088" width="11.5703125" customWidth="1"/>
    <col min="14089" max="14089" width="0" hidden="1" customWidth="1"/>
    <col min="14090" max="14090" width="11.42578125" customWidth="1"/>
    <col min="14094" max="14094" width="10.140625" customWidth="1"/>
    <col min="14337" max="14337" width="66" customWidth="1"/>
    <col min="14338" max="14338" width="5.28515625" customWidth="1"/>
    <col min="14339" max="14339" width="4.42578125" customWidth="1"/>
    <col min="14340" max="14340" width="11.7109375" customWidth="1"/>
    <col min="14341" max="14341" width="11.85546875" customWidth="1"/>
    <col min="14342" max="14342" width="9.85546875" customWidth="1"/>
    <col min="14343" max="14343" width="12.5703125" customWidth="1"/>
    <col min="14344" max="14344" width="11.5703125" customWidth="1"/>
    <col min="14345" max="14345" width="0" hidden="1" customWidth="1"/>
    <col min="14346" max="14346" width="11.42578125" customWidth="1"/>
    <col min="14350" max="14350" width="10.140625" customWidth="1"/>
    <col min="14593" max="14593" width="66" customWidth="1"/>
    <col min="14594" max="14594" width="5.28515625" customWidth="1"/>
    <col min="14595" max="14595" width="4.42578125" customWidth="1"/>
    <col min="14596" max="14596" width="11.7109375" customWidth="1"/>
    <col min="14597" max="14597" width="11.85546875" customWidth="1"/>
    <col min="14598" max="14598" width="9.85546875" customWidth="1"/>
    <col min="14599" max="14599" width="12.5703125" customWidth="1"/>
    <col min="14600" max="14600" width="11.5703125" customWidth="1"/>
    <col min="14601" max="14601" width="0" hidden="1" customWidth="1"/>
    <col min="14602" max="14602" width="11.42578125" customWidth="1"/>
    <col min="14606" max="14606" width="10.140625" customWidth="1"/>
    <col min="14849" max="14849" width="66" customWidth="1"/>
    <col min="14850" max="14850" width="5.28515625" customWidth="1"/>
    <col min="14851" max="14851" width="4.42578125" customWidth="1"/>
    <col min="14852" max="14852" width="11.7109375" customWidth="1"/>
    <col min="14853" max="14853" width="11.85546875" customWidth="1"/>
    <col min="14854" max="14854" width="9.85546875" customWidth="1"/>
    <col min="14855" max="14855" width="12.5703125" customWidth="1"/>
    <col min="14856" max="14856" width="11.5703125" customWidth="1"/>
    <col min="14857" max="14857" width="0" hidden="1" customWidth="1"/>
    <col min="14858" max="14858" width="11.42578125" customWidth="1"/>
    <col min="14862" max="14862" width="10.140625" customWidth="1"/>
    <col min="15105" max="15105" width="66" customWidth="1"/>
    <col min="15106" max="15106" width="5.28515625" customWidth="1"/>
    <col min="15107" max="15107" width="4.42578125" customWidth="1"/>
    <col min="15108" max="15108" width="11.7109375" customWidth="1"/>
    <col min="15109" max="15109" width="11.85546875" customWidth="1"/>
    <col min="15110" max="15110" width="9.85546875" customWidth="1"/>
    <col min="15111" max="15111" width="12.5703125" customWidth="1"/>
    <col min="15112" max="15112" width="11.5703125" customWidth="1"/>
    <col min="15113" max="15113" width="0" hidden="1" customWidth="1"/>
    <col min="15114" max="15114" width="11.42578125" customWidth="1"/>
    <col min="15118" max="15118" width="10.140625" customWidth="1"/>
    <col min="15361" max="15361" width="66" customWidth="1"/>
    <col min="15362" max="15362" width="5.28515625" customWidth="1"/>
    <col min="15363" max="15363" width="4.42578125" customWidth="1"/>
    <col min="15364" max="15364" width="11.7109375" customWidth="1"/>
    <col min="15365" max="15365" width="11.85546875" customWidth="1"/>
    <col min="15366" max="15366" width="9.85546875" customWidth="1"/>
    <col min="15367" max="15367" width="12.5703125" customWidth="1"/>
    <col min="15368" max="15368" width="11.5703125" customWidth="1"/>
    <col min="15369" max="15369" width="0" hidden="1" customWidth="1"/>
    <col min="15370" max="15370" width="11.42578125" customWidth="1"/>
    <col min="15374" max="15374" width="10.140625" customWidth="1"/>
    <col min="15617" max="15617" width="66" customWidth="1"/>
    <col min="15618" max="15618" width="5.28515625" customWidth="1"/>
    <col min="15619" max="15619" width="4.42578125" customWidth="1"/>
    <col min="15620" max="15620" width="11.7109375" customWidth="1"/>
    <col min="15621" max="15621" width="11.85546875" customWidth="1"/>
    <col min="15622" max="15622" width="9.85546875" customWidth="1"/>
    <col min="15623" max="15623" width="12.5703125" customWidth="1"/>
    <col min="15624" max="15624" width="11.5703125" customWidth="1"/>
    <col min="15625" max="15625" width="0" hidden="1" customWidth="1"/>
    <col min="15626" max="15626" width="11.42578125" customWidth="1"/>
    <col min="15630" max="15630" width="10.140625" customWidth="1"/>
    <col min="15873" max="15873" width="66" customWidth="1"/>
    <col min="15874" max="15874" width="5.28515625" customWidth="1"/>
    <col min="15875" max="15875" width="4.42578125" customWidth="1"/>
    <col min="15876" max="15876" width="11.7109375" customWidth="1"/>
    <col min="15877" max="15877" width="11.85546875" customWidth="1"/>
    <col min="15878" max="15878" width="9.85546875" customWidth="1"/>
    <col min="15879" max="15879" width="12.5703125" customWidth="1"/>
    <col min="15880" max="15880" width="11.5703125" customWidth="1"/>
    <col min="15881" max="15881" width="0" hidden="1" customWidth="1"/>
    <col min="15882" max="15882" width="11.42578125" customWidth="1"/>
    <col min="15886" max="15886" width="10.140625" customWidth="1"/>
    <col min="16129" max="16129" width="66" customWidth="1"/>
    <col min="16130" max="16130" width="5.28515625" customWidth="1"/>
    <col min="16131" max="16131" width="4.42578125" customWidth="1"/>
    <col min="16132" max="16132" width="11.7109375" customWidth="1"/>
    <col min="16133" max="16133" width="11.85546875" customWidth="1"/>
    <col min="16134" max="16134" width="9.85546875" customWidth="1"/>
    <col min="16135" max="16135" width="12.5703125" customWidth="1"/>
    <col min="16136" max="16136" width="11.5703125" customWidth="1"/>
    <col min="16137" max="16137" width="0" hidden="1" customWidth="1"/>
    <col min="16138" max="16138" width="11.42578125" customWidth="1"/>
    <col min="16142" max="16142" width="10.140625" customWidth="1"/>
  </cols>
  <sheetData>
    <row r="1" spans="1:14" s="1" customFormat="1" ht="15" customHeight="1">
      <c r="G1" s="208" t="s">
        <v>0</v>
      </c>
      <c r="H1" s="208"/>
      <c r="I1" s="208"/>
      <c r="J1" s="208"/>
      <c r="K1" s="2"/>
    </row>
    <row r="2" spans="1:14" s="1" customFormat="1" ht="36.75" customHeight="1">
      <c r="G2" s="208"/>
      <c r="H2" s="208"/>
      <c r="I2" s="208"/>
      <c r="J2" s="208"/>
      <c r="K2" s="2"/>
    </row>
    <row r="3" spans="1:14" s="1" customFormat="1" ht="0.75" customHeight="1">
      <c r="G3" s="208"/>
      <c r="H3" s="208"/>
      <c r="I3" s="208"/>
      <c r="J3" s="208"/>
      <c r="K3" s="2"/>
    </row>
    <row r="4" spans="1:14" s="1" customFormat="1">
      <c r="A4" s="209" t="s">
        <v>1</v>
      </c>
      <c r="B4" s="209"/>
      <c r="C4" s="209"/>
      <c r="D4" s="209"/>
      <c r="E4" s="209"/>
      <c r="F4" s="209"/>
      <c r="G4" s="209"/>
      <c r="H4" s="209"/>
      <c r="I4" s="209"/>
      <c r="J4" s="209"/>
      <c r="K4" s="3"/>
      <c r="L4" s="3"/>
      <c r="M4" s="3"/>
      <c r="N4" s="3"/>
    </row>
    <row r="5" spans="1:14" s="1" customFormat="1">
      <c r="A5" s="210" t="str">
        <f>IF([1]ЗАПОЛНИТЬ!$F$7=1,CONCATENATE([1]шапки!A2),CONCATENATE([1]шапки!A2,[1]шапки!C2))</f>
        <v>про надходження та використання коштів загального фонду (форма</v>
      </c>
      <c r="B5" s="210"/>
      <c r="C5" s="210"/>
      <c r="D5" s="210"/>
      <c r="E5" s="210"/>
      <c r="F5" s="210"/>
      <c r="G5" s="4" t="str">
        <f>IF([1]ЗАПОЛНИТЬ!$F$7=1,[1]шапки!C2,[1]шапки!D2)</f>
        <v xml:space="preserve">      №2д,</v>
      </c>
      <c r="H5" s="3" t="str">
        <f>IF([1]ЗАПОЛНИТЬ!$F$7=1,[1]шапки!D2,"")</f>
        <v xml:space="preserve">      №2м)</v>
      </c>
      <c r="I5" s="3"/>
      <c r="J5" s="3"/>
      <c r="K5" s="3"/>
      <c r="L5" s="3"/>
      <c r="M5" s="3"/>
      <c r="N5" s="3"/>
    </row>
    <row r="6" spans="1:14" s="1" customFormat="1">
      <c r="A6" s="209" t="str">
        <f>CONCATENATE("за ",[1]ЗАПОЛНИТЬ!$B$17," ",[1]ЗАПОЛНИТЬ!$C$17)</f>
        <v>за  2018 р.</v>
      </c>
      <c r="B6" s="209"/>
      <c r="C6" s="209"/>
      <c r="D6" s="209"/>
      <c r="E6" s="209"/>
      <c r="F6" s="209"/>
      <c r="G6" s="209"/>
      <c r="H6" s="209"/>
      <c r="I6" s="209"/>
      <c r="J6" s="209"/>
    </row>
    <row r="7" spans="1:14" s="5" customFormat="1" ht="9" customHeight="1">
      <c r="J7" s="6" t="s">
        <v>2</v>
      </c>
    </row>
    <row r="8" spans="1:14" s="5" customFormat="1" ht="6.75" hidden="1" customHeight="1">
      <c r="J8" s="7"/>
    </row>
    <row r="9" spans="1:14" s="5" customFormat="1" ht="12">
      <c r="A9" s="8" t="s">
        <v>3</v>
      </c>
      <c r="B9" s="211" t="str">
        <f>[1]ЗАПОЛНИТЬ!B3</f>
        <v>Фінансове управління Гадяцької РДА</v>
      </c>
      <c r="C9" s="211"/>
      <c r="D9" s="211"/>
      <c r="E9" s="211"/>
      <c r="F9" s="211"/>
      <c r="G9" s="211"/>
      <c r="H9" s="9" t="s">
        <v>4</v>
      </c>
      <c r="J9" s="10" t="str">
        <f>[1]ЗАПОЛНИТЬ!B13</f>
        <v>02315386</v>
      </c>
      <c r="K9" s="11"/>
      <c r="L9" s="12"/>
    </row>
    <row r="10" spans="1:14" s="5" customFormat="1" ht="11.25" customHeight="1">
      <c r="A10" s="13" t="s">
        <v>5</v>
      </c>
      <c r="B10" s="212" t="str">
        <f>[1]ЗАПОЛНИТЬ!B5</f>
        <v>Гадяцький район</v>
      </c>
      <c r="C10" s="212"/>
      <c r="D10" s="212"/>
      <c r="E10" s="212"/>
      <c r="F10" s="212"/>
      <c r="G10" s="212"/>
      <c r="H10" s="5" t="s">
        <v>6</v>
      </c>
      <c r="J10" s="14">
        <f>[1]ЗАПОЛНИТЬ!B14</f>
        <v>532040000</v>
      </c>
      <c r="K10" s="11"/>
      <c r="L10" s="13"/>
    </row>
    <row r="11" spans="1:14" s="5" customFormat="1" ht="11.25" customHeight="1">
      <c r="A11" s="15" t="s">
        <v>7</v>
      </c>
      <c r="B11" s="204" t="str">
        <f>[1]ЗАПОЛНИТЬ!D15</f>
        <v>Орган державної влади</v>
      </c>
      <c r="C11" s="204"/>
      <c r="D11" s="204"/>
      <c r="E11" s="204"/>
      <c r="F11" s="204"/>
      <c r="G11" s="204"/>
      <c r="H11" s="5" t="s">
        <v>8</v>
      </c>
      <c r="J11" s="14">
        <f>[1]ЗАПОЛНИТЬ!B15</f>
        <v>410</v>
      </c>
      <c r="K11" s="11"/>
      <c r="L11" s="13"/>
    </row>
    <row r="12" spans="1:14" s="5" customFormat="1" ht="12" customHeight="1">
      <c r="A12" s="200" t="s">
        <v>9</v>
      </c>
      <c r="B12" s="200"/>
      <c r="C12" s="200"/>
      <c r="D12" s="16" t="str">
        <f>[1]ЗАПОЛНИТЬ!H9</f>
        <v>786</v>
      </c>
      <c r="E12" s="205" t="str">
        <f>IF(D12&gt;0,VLOOKUP(D12,'[1]ДовидникКВК(ГОС)'!A$1:B$65536,2,FALSE),"")</f>
        <v>Полтавська обласна державна адміністрація</v>
      </c>
      <c r="F12" s="205"/>
      <c r="G12" s="205"/>
      <c r="H12" s="205"/>
      <c r="K12" s="17"/>
      <c r="L12" s="12"/>
    </row>
    <row r="13" spans="1:14" s="5" customFormat="1" ht="11.25">
      <c r="A13" s="200" t="s">
        <v>10</v>
      </c>
      <c r="B13" s="200"/>
      <c r="C13" s="200"/>
      <c r="D13" s="18" t="s">
        <v>11</v>
      </c>
      <c r="E13" s="206" t="str">
        <f>IF(D13&gt;0,VLOOKUP(D13,[1]ДовидникКПК!B$1:C$65536,2,FALSE),"")</f>
        <v>Здійснення виконавчої влади у Полтавській області</v>
      </c>
      <c r="F13" s="206"/>
      <c r="G13" s="206"/>
      <c r="H13" s="206"/>
      <c r="I13" s="206"/>
      <c r="J13" s="206"/>
      <c r="K13" s="11"/>
      <c r="L13" s="12"/>
    </row>
    <row r="14" spans="1:14" s="5" customFormat="1" ht="11.25">
      <c r="A14" s="200" t="s">
        <v>12</v>
      </c>
      <c r="B14" s="200"/>
      <c r="C14" s="200"/>
      <c r="D14" s="19" t="str">
        <f>[1]ЗАПОЛНИТЬ!H10</f>
        <v>37</v>
      </c>
      <c r="E14" s="207" t="str">
        <f>[1]ЗАПОЛНИТЬ!I10</f>
        <v>-</v>
      </c>
      <c r="F14" s="207"/>
      <c r="G14" s="207"/>
      <c r="H14" s="207"/>
      <c r="I14" s="207"/>
      <c r="J14" s="207"/>
      <c r="K14" s="11"/>
      <c r="L14" s="12"/>
    </row>
    <row r="15" spans="1:14" s="5" customFormat="1" ht="33.75" customHeight="1">
      <c r="A15" s="200" t="s">
        <v>13</v>
      </c>
      <c r="B15" s="200"/>
      <c r="C15" s="200"/>
      <c r="D15" s="20" t="s">
        <v>11</v>
      </c>
      <c r="E15" s="201" t="str">
        <f>VLOOKUP(RIGHT(D15,4),[1]КПКВМБ!A$1:B$65536,2,FALSE)</f>
        <v>Надання дошкільної освіти</v>
      </c>
      <c r="F15" s="201"/>
      <c r="G15" s="201"/>
      <c r="H15" s="201"/>
      <c r="I15" s="201"/>
      <c r="J15" s="201"/>
      <c r="K15" s="11"/>
      <c r="L15" s="12"/>
    </row>
    <row r="16" spans="1:14" s="5" customFormat="1" ht="11.25">
      <c r="A16" s="21" t="s">
        <v>15</v>
      </c>
    </row>
    <row r="17" spans="1:12" s="5" customFormat="1" ht="11.25">
      <c r="A17" s="21" t="s">
        <v>16</v>
      </c>
    </row>
    <row r="18" spans="1:12" s="5" customFormat="1" ht="3" customHeight="1" thickBot="1">
      <c r="A18" s="202"/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</row>
    <row r="19" spans="1:12" s="5" customFormat="1" ht="11.25" customHeight="1" thickTop="1" thickBot="1">
      <c r="A19" s="203" t="s">
        <v>17</v>
      </c>
      <c r="B19" s="198" t="s">
        <v>18</v>
      </c>
      <c r="C19" s="203" t="s">
        <v>19</v>
      </c>
      <c r="D19" s="198" t="s">
        <v>20</v>
      </c>
      <c r="E19" s="198" t="s">
        <v>21</v>
      </c>
      <c r="F19" s="197" t="s">
        <v>22</v>
      </c>
      <c r="G19" s="197" t="s">
        <v>23</v>
      </c>
      <c r="H19" s="197" t="s">
        <v>24</v>
      </c>
      <c r="I19" s="197" t="s">
        <v>25</v>
      </c>
      <c r="J19" s="198" t="s">
        <v>26</v>
      </c>
    </row>
    <row r="20" spans="1:12" s="5" customFormat="1" ht="12.75" thickTop="1" thickBot="1">
      <c r="A20" s="203"/>
      <c r="B20" s="198"/>
      <c r="C20" s="203"/>
      <c r="D20" s="198"/>
      <c r="E20" s="198"/>
      <c r="F20" s="197"/>
      <c r="G20" s="197"/>
      <c r="H20" s="197"/>
      <c r="I20" s="197"/>
      <c r="J20" s="198"/>
    </row>
    <row r="21" spans="1:12" s="5" customFormat="1" ht="12.75" thickTop="1" thickBot="1">
      <c r="A21" s="203"/>
      <c r="B21" s="198"/>
      <c r="C21" s="203"/>
      <c r="D21" s="198"/>
      <c r="E21" s="198"/>
      <c r="F21" s="197"/>
      <c r="G21" s="197"/>
      <c r="H21" s="197"/>
      <c r="I21" s="197"/>
      <c r="J21" s="198"/>
    </row>
    <row r="22" spans="1:12" s="5" customFormat="1" ht="12.75" thickTop="1" thickBot="1">
      <c r="A22" s="22">
        <v>1</v>
      </c>
      <c r="B22" s="22">
        <v>2</v>
      </c>
      <c r="C22" s="22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  <c r="I22" s="22">
        <v>9</v>
      </c>
      <c r="J22" s="22">
        <v>9</v>
      </c>
    </row>
    <row r="23" spans="1:12" s="5" customFormat="1" ht="12.75" thickTop="1" thickBot="1">
      <c r="A23" s="23" t="s">
        <v>27</v>
      </c>
      <c r="B23" s="23" t="s">
        <v>28</v>
      </c>
      <c r="C23" s="24" t="s">
        <v>29</v>
      </c>
      <c r="D23" s="25">
        <f>D24+D59+D79+D84+D87</f>
        <v>1309920</v>
      </c>
      <c r="E23" s="25">
        <f>E26+E29+E32+E33+E37+E45+E46+E86+E54</f>
        <v>1309920</v>
      </c>
      <c r="F23" s="25">
        <f>F24+F59+F79+F84+F87</f>
        <v>0</v>
      </c>
      <c r="G23" s="25">
        <f>G24+G59+G79+G84+G87</f>
        <v>1296461.99</v>
      </c>
      <c r="H23" s="25">
        <f>H24+H59+H79+H84+H87</f>
        <v>1296461.99</v>
      </c>
      <c r="I23" s="25">
        <f>I24+I59+I79+I84+I87</f>
        <v>0</v>
      </c>
      <c r="J23" s="25">
        <f>F23+G23-H23</f>
        <v>0</v>
      </c>
    </row>
    <row r="24" spans="1:12" s="5" customFormat="1" ht="23.25" thickTop="1" thickBot="1">
      <c r="A24" s="26" t="s">
        <v>30</v>
      </c>
      <c r="B24" s="23">
        <v>2000</v>
      </c>
      <c r="C24" s="24" t="s">
        <v>31</v>
      </c>
      <c r="D24" s="25">
        <f t="shared" ref="D24:I24" si="0">D25+D30+D47+D50+D54+D58</f>
        <v>1309920</v>
      </c>
      <c r="E24" s="25">
        <v>0</v>
      </c>
      <c r="F24" s="25">
        <f t="shared" si="0"/>
        <v>0</v>
      </c>
      <c r="G24" s="25">
        <f t="shared" si="0"/>
        <v>1296461.99</v>
      </c>
      <c r="H24" s="25">
        <f t="shared" si="0"/>
        <v>1296461.99</v>
      </c>
      <c r="I24" s="25">
        <f t="shared" si="0"/>
        <v>0</v>
      </c>
      <c r="J24" s="25">
        <f t="shared" ref="J24:J87" si="1">F24+G24-H24</f>
        <v>0</v>
      </c>
    </row>
    <row r="25" spans="1:12" s="5" customFormat="1" ht="12.75" thickTop="1" thickBot="1">
      <c r="A25" s="27" t="s">
        <v>32</v>
      </c>
      <c r="B25" s="23">
        <v>2100</v>
      </c>
      <c r="C25" s="24" t="s">
        <v>33</v>
      </c>
      <c r="D25" s="25">
        <f>D26+D29</f>
        <v>1257855</v>
      </c>
      <c r="E25" s="25">
        <v>0</v>
      </c>
      <c r="F25" s="25">
        <f>F26+F29</f>
        <v>0</v>
      </c>
      <c r="G25" s="25">
        <f>G26+G29</f>
        <v>1257855</v>
      </c>
      <c r="H25" s="25">
        <f>H26+H29</f>
        <v>1257855</v>
      </c>
      <c r="I25" s="25">
        <f>I26+I29</f>
        <v>0</v>
      </c>
      <c r="J25" s="25">
        <f t="shared" si="1"/>
        <v>0</v>
      </c>
    </row>
    <row r="26" spans="1:12" s="5" customFormat="1" ht="12.75" thickTop="1" thickBot="1">
      <c r="A26" s="28" t="s">
        <v>34</v>
      </c>
      <c r="B26" s="29">
        <v>2110</v>
      </c>
      <c r="C26" s="30" t="s">
        <v>35</v>
      </c>
      <c r="D26" s="31">
        <f t="shared" ref="D26:I26" si="2">SUM(D27:D28)</f>
        <v>1030655</v>
      </c>
      <c r="E26" s="32">
        <v>1030655</v>
      </c>
      <c r="F26" s="31">
        <f t="shared" si="2"/>
        <v>0</v>
      </c>
      <c r="G26" s="31">
        <f t="shared" si="2"/>
        <v>1030655</v>
      </c>
      <c r="H26" s="31">
        <f t="shared" si="2"/>
        <v>1030655</v>
      </c>
      <c r="I26" s="31">
        <f t="shared" si="2"/>
        <v>0</v>
      </c>
      <c r="J26" s="33">
        <f t="shared" si="1"/>
        <v>0</v>
      </c>
    </row>
    <row r="27" spans="1:12" s="5" customFormat="1" ht="12.75" thickTop="1" thickBot="1">
      <c r="A27" s="34" t="s">
        <v>36</v>
      </c>
      <c r="B27" s="26">
        <v>2111</v>
      </c>
      <c r="C27" s="35" t="s">
        <v>37</v>
      </c>
      <c r="D27" s="36">
        <v>1030655</v>
      </c>
      <c r="E27" s="37">
        <v>0</v>
      </c>
      <c r="F27" s="36">
        <v>0</v>
      </c>
      <c r="G27" s="32">
        <v>1030655</v>
      </c>
      <c r="H27" s="32">
        <v>1030655</v>
      </c>
      <c r="I27" s="36">
        <v>0</v>
      </c>
      <c r="J27" s="38">
        <f t="shared" si="1"/>
        <v>0</v>
      </c>
    </row>
    <row r="28" spans="1:12" s="5" customFormat="1" ht="12.75" thickTop="1" thickBot="1">
      <c r="A28" s="34" t="s">
        <v>38</v>
      </c>
      <c r="B28" s="26">
        <v>2112</v>
      </c>
      <c r="C28" s="35" t="s">
        <v>39</v>
      </c>
      <c r="D28" s="36">
        <v>0</v>
      </c>
      <c r="E28" s="37">
        <v>0</v>
      </c>
      <c r="F28" s="36">
        <v>0</v>
      </c>
      <c r="G28" s="36">
        <v>0</v>
      </c>
      <c r="H28" s="36">
        <v>0</v>
      </c>
      <c r="I28" s="36">
        <v>0</v>
      </c>
      <c r="J28" s="38">
        <f t="shared" si="1"/>
        <v>0</v>
      </c>
    </row>
    <row r="29" spans="1:12" s="5" customFormat="1" ht="12.75" thickTop="1" thickBot="1">
      <c r="A29" s="39" t="s">
        <v>40</v>
      </c>
      <c r="B29" s="29">
        <v>2120</v>
      </c>
      <c r="C29" s="30" t="s">
        <v>41</v>
      </c>
      <c r="D29" s="32">
        <v>227200</v>
      </c>
      <c r="E29" s="32">
        <v>227200</v>
      </c>
      <c r="F29" s="32">
        <v>0</v>
      </c>
      <c r="G29" s="32">
        <v>227200</v>
      </c>
      <c r="H29" s="32">
        <v>227200</v>
      </c>
      <c r="I29" s="32">
        <v>0</v>
      </c>
      <c r="J29" s="33">
        <f t="shared" si="1"/>
        <v>0</v>
      </c>
    </row>
    <row r="30" spans="1:12" s="5" customFormat="1" ht="11.25" customHeight="1" thickTop="1" thickBot="1">
      <c r="A30" s="40" t="s">
        <v>42</v>
      </c>
      <c r="B30" s="23">
        <v>2200</v>
      </c>
      <c r="C30" s="24" t="s">
        <v>43</v>
      </c>
      <c r="D30" s="41">
        <f>SUM(D31:D37)+D44</f>
        <v>51915</v>
      </c>
      <c r="E30" s="41">
        <v>0</v>
      </c>
      <c r="F30" s="41">
        <f>SUM(F31:F37)+F44</f>
        <v>0</v>
      </c>
      <c r="G30" s="41">
        <f>SUM(G31:G37)+G44</f>
        <v>38606.99</v>
      </c>
      <c r="H30" s="41">
        <f>SUM(H31:H37)+H44</f>
        <v>38606.99</v>
      </c>
      <c r="I30" s="41">
        <f>SUM(I31:I37)+I44</f>
        <v>0</v>
      </c>
      <c r="J30" s="25">
        <f t="shared" si="1"/>
        <v>0</v>
      </c>
    </row>
    <row r="31" spans="1:12" s="5" customFormat="1" ht="12" customHeight="1" thickTop="1" thickBot="1">
      <c r="A31" s="28" t="s">
        <v>44</v>
      </c>
      <c r="B31" s="29">
        <v>2210</v>
      </c>
      <c r="C31" s="30" t="s">
        <v>45</v>
      </c>
      <c r="D31" s="32">
        <v>1100</v>
      </c>
      <c r="E31" s="31">
        <v>0</v>
      </c>
      <c r="F31" s="32">
        <v>0</v>
      </c>
      <c r="G31" s="32">
        <v>1100</v>
      </c>
      <c r="H31" s="32">
        <v>1100</v>
      </c>
      <c r="I31" s="32">
        <v>0</v>
      </c>
      <c r="J31" s="33">
        <f t="shared" si="1"/>
        <v>0</v>
      </c>
    </row>
    <row r="32" spans="1:12" s="5" customFormat="1" ht="12.75" thickTop="1" thickBot="1">
      <c r="A32" s="28" t="s">
        <v>46</v>
      </c>
      <c r="B32" s="29">
        <v>2220</v>
      </c>
      <c r="C32" s="29">
        <v>100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3">
        <f t="shared" si="1"/>
        <v>0</v>
      </c>
    </row>
    <row r="33" spans="1:10" s="5" customFormat="1" ht="12.75" thickTop="1" thickBot="1">
      <c r="A33" s="28" t="s">
        <v>47</v>
      </c>
      <c r="B33" s="29">
        <v>2230</v>
      </c>
      <c r="C33" s="29">
        <v>110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3">
        <f t="shared" si="1"/>
        <v>0</v>
      </c>
    </row>
    <row r="34" spans="1:10" s="5" customFormat="1" ht="12.75" thickTop="1" thickBot="1">
      <c r="A34" s="28" t="s">
        <v>48</v>
      </c>
      <c r="B34" s="29">
        <v>2240</v>
      </c>
      <c r="C34" s="29">
        <v>120</v>
      </c>
      <c r="D34" s="32">
        <v>4415</v>
      </c>
      <c r="E34" s="31">
        <v>0</v>
      </c>
      <c r="F34" s="32">
        <v>0</v>
      </c>
      <c r="G34" s="32">
        <v>4411.97</v>
      </c>
      <c r="H34" s="32">
        <v>4411.97</v>
      </c>
      <c r="I34" s="32">
        <v>0</v>
      </c>
      <c r="J34" s="33">
        <f t="shared" si="1"/>
        <v>0</v>
      </c>
    </row>
    <row r="35" spans="1:10" s="5" customFormat="1" ht="12.75" thickTop="1" thickBot="1">
      <c r="A35" s="28" t="s">
        <v>49</v>
      </c>
      <c r="B35" s="29">
        <v>2250</v>
      </c>
      <c r="C35" s="29">
        <v>130</v>
      </c>
      <c r="D35" s="32">
        <v>950</v>
      </c>
      <c r="E35" s="31">
        <v>0</v>
      </c>
      <c r="F35" s="32">
        <v>0</v>
      </c>
      <c r="G35" s="32">
        <v>900</v>
      </c>
      <c r="H35" s="32">
        <v>900</v>
      </c>
      <c r="I35" s="32">
        <v>0</v>
      </c>
      <c r="J35" s="33">
        <f t="shared" si="1"/>
        <v>0</v>
      </c>
    </row>
    <row r="36" spans="1:10" s="5" customFormat="1" ht="12.75" thickTop="1" thickBot="1">
      <c r="A36" s="39" t="s">
        <v>50</v>
      </c>
      <c r="B36" s="29">
        <v>2260</v>
      </c>
      <c r="C36" s="29">
        <v>140</v>
      </c>
      <c r="D36" s="32">
        <v>0</v>
      </c>
      <c r="E36" s="31">
        <v>0</v>
      </c>
      <c r="F36" s="32">
        <v>0</v>
      </c>
      <c r="G36" s="32">
        <v>0</v>
      </c>
      <c r="H36" s="32">
        <v>0</v>
      </c>
      <c r="I36" s="32">
        <v>0</v>
      </c>
      <c r="J36" s="33">
        <f t="shared" si="1"/>
        <v>0</v>
      </c>
    </row>
    <row r="37" spans="1:10" s="5" customFormat="1" ht="12.75" thickTop="1" thickBot="1">
      <c r="A37" s="39" t="s">
        <v>51</v>
      </c>
      <c r="B37" s="29">
        <v>2270</v>
      </c>
      <c r="C37" s="29">
        <v>150</v>
      </c>
      <c r="D37" s="31">
        <f>SUM(D38:D43)</f>
        <v>45450</v>
      </c>
      <c r="E37" s="32">
        <v>45450</v>
      </c>
      <c r="F37" s="31">
        <f>SUM(F38:F43)</f>
        <v>0</v>
      </c>
      <c r="G37" s="31">
        <f>SUM(G38:G43)</f>
        <v>32195.02</v>
      </c>
      <c r="H37" s="31">
        <f>SUM(H38:H43)</f>
        <v>32195.02</v>
      </c>
      <c r="I37" s="31">
        <f>SUM(I38:I43)</f>
        <v>0</v>
      </c>
      <c r="J37" s="33">
        <f>F37+G37-H37</f>
        <v>0</v>
      </c>
    </row>
    <row r="38" spans="1:10" s="5" customFormat="1" ht="12.75" thickTop="1" thickBot="1">
      <c r="A38" s="34" t="s">
        <v>52</v>
      </c>
      <c r="B38" s="26">
        <v>2271</v>
      </c>
      <c r="C38" s="26">
        <v>160</v>
      </c>
      <c r="D38" s="36">
        <v>0</v>
      </c>
      <c r="E38" s="37">
        <v>0</v>
      </c>
      <c r="F38" s="36">
        <v>0</v>
      </c>
      <c r="G38" s="36">
        <v>0</v>
      </c>
      <c r="H38" s="36">
        <v>0</v>
      </c>
      <c r="I38" s="36">
        <v>0</v>
      </c>
      <c r="J38" s="38">
        <f t="shared" si="1"/>
        <v>0</v>
      </c>
    </row>
    <row r="39" spans="1:10" s="5" customFormat="1" ht="12.75" thickTop="1" thickBot="1">
      <c r="A39" s="34" t="s">
        <v>53</v>
      </c>
      <c r="B39" s="26">
        <v>2272</v>
      </c>
      <c r="C39" s="26">
        <v>170</v>
      </c>
      <c r="D39" s="36">
        <v>450</v>
      </c>
      <c r="E39" s="37">
        <v>0</v>
      </c>
      <c r="F39" s="36">
        <v>0</v>
      </c>
      <c r="G39" s="36">
        <v>443.45</v>
      </c>
      <c r="H39" s="36">
        <v>443.45</v>
      </c>
      <c r="I39" s="36">
        <v>0</v>
      </c>
      <c r="J39" s="38">
        <f t="shared" si="1"/>
        <v>0</v>
      </c>
    </row>
    <row r="40" spans="1:10" s="5" customFormat="1" ht="12.75" thickTop="1" thickBot="1">
      <c r="A40" s="34" t="s">
        <v>54</v>
      </c>
      <c r="B40" s="26">
        <v>2273</v>
      </c>
      <c r="C40" s="26">
        <v>180</v>
      </c>
      <c r="D40" s="36">
        <v>8300</v>
      </c>
      <c r="E40" s="37">
        <v>0</v>
      </c>
      <c r="F40" s="36">
        <v>0</v>
      </c>
      <c r="G40" s="36">
        <v>6720.39</v>
      </c>
      <c r="H40" s="36">
        <v>6720.39</v>
      </c>
      <c r="I40" s="36">
        <v>0</v>
      </c>
      <c r="J40" s="38">
        <f t="shared" si="1"/>
        <v>0</v>
      </c>
    </row>
    <row r="41" spans="1:10" s="5" customFormat="1" ht="12.75" thickTop="1" thickBot="1">
      <c r="A41" s="34" t="s">
        <v>55</v>
      </c>
      <c r="B41" s="26">
        <v>2274</v>
      </c>
      <c r="C41" s="26">
        <v>190</v>
      </c>
      <c r="D41" s="36">
        <v>36700</v>
      </c>
      <c r="E41" s="37">
        <v>0</v>
      </c>
      <c r="F41" s="36">
        <v>0</v>
      </c>
      <c r="G41" s="36">
        <v>25031.18</v>
      </c>
      <c r="H41" s="36">
        <v>25031.18</v>
      </c>
      <c r="I41" s="36">
        <v>0</v>
      </c>
      <c r="J41" s="38">
        <f t="shared" si="1"/>
        <v>0</v>
      </c>
    </row>
    <row r="42" spans="1:10" s="5" customFormat="1" ht="12.75" thickTop="1" thickBot="1">
      <c r="A42" s="34" t="s">
        <v>56</v>
      </c>
      <c r="B42" s="26">
        <v>2275</v>
      </c>
      <c r="C42" s="26">
        <v>200</v>
      </c>
      <c r="D42" s="36">
        <v>0</v>
      </c>
      <c r="E42" s="37">
        <v>0</v>
      </c>
      <c r="F42" s="36">
        <v>0</v>
      </c>
      <c r="G42" s="36">
        <v>0</v>
      </c>
      <c r="H42" s="36">
        <v>0</v>
      </c>
      <c r="I42" s="36">
        <v>0</v>
      </c>
      <c r="J42" s="38">
        <f t="shared" si="1"/>
        <v>0</v>
      </c>
    </row>
    <row r="43" spans="1:10" s="5" customFormat="1" ht="12.75" thickTop="1" thickBot="1">
      <c r="A43" s="34" t="s">
        <v>57</v>
      </c>
      <c r="B43" s="26">
        <v>2276</v>
      </c>
      <c r="C43" s="26">
        <v>210</v>
      </c>
      <c r="D43" s="36">
        <v>0</v>
      </c>
      <c r="E43" s="37">
        <v>0</v>
      </c>
      <c r="F43" s="36">
        <v>0</v>
      </c>
      <c r="G43" s="36">
        <v>0</v>
      </c>
      <c r="H43" s="36">
        <v>0</v>
      </c>
      <c r="I43" s="36">
        <v>0</v>
      </c>
      <c r="J43" s="38">
        <f>F43+G43-H43</f>
        <v>0</v>
      </c>
    </row>
    <row r="44" spans="1:10" s="5" customFormat="1" ht="13.5" customHeight="1" thickTop="1" thickBot="1">
      <c r="A44" s="39" t="s">
        <v>58</v>
      </c>
      <c r="B44" s="29">
        <v>2280</v>
      </c>
      <c r="C44" s="29">
        <v>220</v>
      </c>
      <c r="D44" s="31">
        <f>SUM(D45:D46)</f>
        <v>0</v>
      </c>
      <c r="E44" s="31">
        <v>0</v>
      </c>
      <c r="F44" s="31">
        <f>SUM(F45:F46)</f>
        <v>0</v>
      </c>
      <c r="G44" s="31">
        <f>SUM(G45:G46)</f>
        <v>0</v>
      </c>
      <c r="H44" s="31">
        <f>SUM(H45:H46)</f>
        <v>0</v>
      </c>
      <c r="I44" s="31">
        <f>SUM(I45:I46)</f>
        <v>0</v>
      </c>
      <c r="J44" s="33">
        <f t="shared" si="1"/>
        <v>0</v>
      </c>
    </row>
    <row r="45" spans="1:10" s="5" customFormat="1" ht="12.75" customHeight="1" thickTop="1" thickBot="1">
      <c r="A45" s="42" t="s">
        <v>59</v>
      </c>
      <c r="B45" s="26">
        <v>2281</v>
      </c>
      <c r="C45" s="26">
        <v>230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8">
        <f t="shared" si="1"/>
        <v>0</v>
      </c>
    </row>
    <row r="46" spans="1:10" s="5" customFormat="1" ht="12.75" customHeight="1" thickTop="1" thickBot="1">
      <c r="A46" s="43" t="s">
        <v>60</v>
      </c>
      <c r="B46" s="26">
        <v>2282</v>
      </c>
      <c r="C46" s="26">
        <v>240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8">
        <f t="shared" si="1"/>
        <v>0</v>
      </c>
    </row>
    <row r="47" spans="1:10" s="5" customFormat="1" ht="12.75" thickTop="1" thickBot="1">
      <c r="A47" s="27" t="s">
        <v>61</v>
      </c>
      <c r="B47" s="23">
        <v>2400</v>
      </c>
      <c r="C47" s="23">
        <v>250</v>
      </c>
      <c r="D47" s="41">
        <f t="shared" ref="D47:I47" si="3">SUM(D48:D49)</f>
        <v>0</v>
      </c>
      <c r="E47" s="41">
        <f t="shared" si="3"/>
        <v>0</v>
      </c>
      <c r="F47" s="41">
        <f t="shared" si="3"/>
        <v>0</v>
      </c>
      <c r="G47" s="41">
        <f t="shared" si="3"/>
        <v>0</v>
      </c>
      <c r="H47" s="41">
        <f t="shared" si="3"/>
        <v>0</v>
      </c>
      <c r="I47" s="41">
        <f t="shared" si="3"/>
        <v>0</v>
      </c>
      <c r="J47" s="25">
        <f t="shared" si="1"/>
        <v>0</v>
      </c>
    </row>
    <row r="48" spans="1:10" s="5" customFormat="1" ht="12.75" thickTop="1" thickBot="1">
      <c r="A48" s="44" t="s">
        <v>62</v>
      </c>
      <c r="B48" s="29">
        <v>2410</v>
      </c>
      <c r="C48" s="29">
        <v>260</v>
      </c>
      <c r="D48" s="32">
        <v>0</v>
      </c>
      <c r="E48" s="31">
        <v>0</v>
      </c>
      <c r="F48" s="32">
        <v>0</v>
      </c>
      <c r="G48" s="32">
        <v>0</v>
      </c>
      <c r="H48" s="32">
        <v>0</v>
      </c>
      <c r="I48" s="32">
        <v>0</v>
      </c>
      <c r="J48" s="33">
        <f t="shared" si="1"/>
        <v>0</v>
      </c>
    </row>
    <row r="49" spans="1:10" s="5" customFormat="1" ht="12.75" thickTop="1" thickBot="1">
      <c r="A49" s="44" t="s">
        <v>63</v>
      </c>
      <c r="B49" s="29">
        <v>2420</v>
      </c>
      <c r="C49" s="29">
        <v>270</v>
      </c>
      <c r="D49" s="32">
        <v>0</v>
      </c>
      <c r="E49" s="31">
        <v>0</v>
      </c>
      <c r="F49" s="32">
        <v>0</v>
      </c>
      <c r="G49" s="32">
        <v>0</v>
      </c>
      <c r="H49" s="32">
        <v>0</v>
      </c>
      <c r="I49" s="32">
        <v>0</v>
      </c>
      <c r="J49" s="33">
        <f t="shared" si="1"/>
        <v>0</v>
      </c>
    </row>
    <row r="50" spans="1:10" s="5" customFormat="1" ht="12" customHeight="1" thickTop="1" thickBot="1">
      <c r="A50" s="45" t="s">
        <v>64</v>
      </c>
      <c r="B50" s="23">
        <v>2600</v>
      </c>
      <c r="C50" s="23">
        <v>280</v>
      </c>
      <c r="D50" s="41">
        <f t="shared" ref="D50:I50" si="4">SUM(D51:D53)</f>
        <v>0</v>
      </c>
      <c r="E50" s="41">
        <f t="shared" si="4"/>
        <v>0</v>
      </c>
      <c r="F50" s="41">
        <f t="shared" si="4"/>
        <v>0</v>
      </c>
      <c r="G50" s="41">
        <f t="shared" si="4"/>
        <v>0</v>
      </c>
      <c r="H50" s="41">
        <f t="shared" si="4"/>
        <v>0</v>
      </c>
      <c r="I50" s="41">
        <f t="shared" si="4"/>
        <v>0</v>
      </c>
      <c r="J50" s="25">
        <f t="shared" si="1"/>
        <v>0</v>
      </c>
    </row>
    <row r="51" spans="1:10" s="5" customFormat="1" ht="12.75" thickTop="1" thickBot="1">
      <c r="A51" s="39" t="s">
        <v>65</v>
      </c>
      <c r="B51" s="29">
        <v>2610</v>
      </c>
      <c r="C51" s="29">
        <v>290</v>
      </c>
      <c r="D51" s="46">
        <v>0</v>
      </c>
      <c r="E51" s="47">
        <v>0</v>
      </c>
      <c r="F51" s="46">
        <v>0</v>
      </c>
      <c r="G51" s="46">
        <v>0</v>
      </c>
      <c r="H51" s="46">
        <v>0</v>
      </c>
      <c r="I51" s="46">
        <v>0</v>
      </c>
      <c r="J51" s="33">
        <f t="shared" si="1"/>
        <v>0</v>
      </c>
    </row>
    <row r="52" spans="1:10" s="5" customFormat="1" ht="12.75" thickTop="1" thickBot="1">
      <c r="A52" s="39" t="s">
        <v>66</v>
      </c>
      <c r="B52" s="29">
        <v>2620</v>
      </c>
      <c r="C52" s="29">
        <v>300</v>
      </c>
      <c r="D52" s="46">
        <v>0</v>
      </c>
      <c r="E52" s="47">
        <v>0</v>
      </c>
      <c r="F52" s="46">
        <v>0</v>
      </c>
      <c r="G52" s="46">
        <v>0</v>
      </c>
      <c r="H52" s="46">
        <v>0</v>
      </c>
      <c r="I52" s="46">
        <v>0</v>
      </c>
      <c r="J52" s="33">
        <f t="shared" si="1"/>
        <v>0</v>
      </c>
    </row>
    <row r="53" spans="1:10" s="5" customFormat="1" ht="12.75" thickTop="1" thickBot="1">
      <c r="A53" s="44" t="s">
        <v>67</v>
      </c>
      <c r="B53" s="29">
        <v>2630</v>
      </c>
      <c r="C53" s="29">
        <v>310</v>
      </c>
      <c r="D53" s="46">
        <v>0</v>
      </c>
      <c r="E53" s="47">
        <v>0</v>
      </c>
      <c r="F53" s="46">
        <v>0</v>
      </c>
      <c r="G53" s="46">
        <v>0</v>
      </c>
      <c r="H53" s="46">
        <v>0</v>
      </c>
      <c r="I53" s="46">
        <v>0</v>
      </c>
      <c r="J53" s="33">
        <f t="shared" si="1"/>
        <v>0</v>
      </c>
    </row>
    <row r="54" spans="1:10" s="5" customFormat="1" ht="12.75" thickTop="1" thickBot="1">
      <c r="A54" s="40" t="s">
        <v>68</v>
      </c>
      <c r="B54" s="23">
        <v>2700</v>
      </c>
      <c r="C54" s="23">
        <v>320</v>
      </c>
      <c r="D54" s="48">
        <f t="shared" ref="D54:I54" si="5">SUM(D55:D57)</f>
        <v>0</v>
      </c>
      <c r="E54" s="49">
        <v>0</v>
      </c>
      <c r="F54" s="48">
        <f t="shared" si="5"/>
        <v>0</v>
      </c>
      <c r="G54" s="48">
        <f t="shared" si="5"/>
        <v>0</v>
      </c>
      <c r="H54" s="48">
        <f t="shared" si="5"/>
        <v>0</v>
      </c>
      <c r="I54" s="48">
        <f t="shared" si="5"/>
        <v>0</v>
      </c>
      <c r="J54" s="25">
        <f t="shared" si="1"/>
        <v>0</v>
      </c>
    </row>
    <row r="55" spans="1:10" s="5" customFormat="1" ht="12.75" customHeight="1" thickTop="1" thickBot="1">
      <c r="A55" s="39" t="s">
        <v>69</v>
      </c>
      <c r="B55" s="29">
        <v>2710</v>
      </c>
      <c r="C55" s="29">
        <v>330</v>
      </c>
      <c r="D55" s="46">
        <v>0</v>
      </c>
      <c r="E55" s="47">
        <v>0</v>
      </c>
      <c r="F55" s="46">
        <v>0</v>
      </c>
      <c r="G55" s="46">
        <v>0</v>
      </c>
      <c r="H55" s="46">
        <v>0</v>
      </c>
      <c r="I55" s="46">
        <v>0</v>
      </c>
      <c r="J55" s="33">
        <f t="shared" si="1"/>
        <v>0</v>
      </c>
    </row>
    <row r="56" spans="1:10" s="5" customFormat="1" ht="12.75" thickTop="1" thickBot="1">
      <c r="A56" s="39" t="s">
        <v>70</v>
      </c>
      <c r="B56" s="29">
        <v>2720</v>
      </c>
      <c r="C56" s="29">
        <v>340</v>
      </c>
      <c r="D56" s="46">
        <v>0</v>
      </c>
      <c r="E56" s="47">
        <v>0</v>
      </c>
      <c r="F56" s="46">
        <v>0</v>
      </c>
      <c r="G56" s="46">
        <v>0</v>
      </c>
      <c r="H56" s="46">
        <v>0</v>
      </c>
      <c r="I56" s="46">
        <v>0</v>
      </c>
      <c r="J56" s="33">
        <f t="shared" si="1"/>
        <v>0</v>
      </c>
    </row>
    <row r="57" spans="1:10" s="5" customFormat="1" ht="12.75" thickTop="1" thickBot="1">
      <c r="A57" s="39" t="s">
        <v>71</v>
      </c>
      <c r="B57" s="29">
        <v>2730</v>
      </c>
      <c r="C57" s="29">
        <v>350</v>
      </c>
      <c r="D57" s="46">
        <v>0</v>
      </c>
      <c r="E57" s="47">
        <v>0</v>
      </c>
      <c r="F57" s="46">
        <v>0</v>
      </c>
      <c r="G57" s="46">
        <v>0</v>
      </c>
      <c r="H57" s="46">
        <v>0</v>
      </c>
      <c r="I57" s="46">
        <v>0</v>
      </c>
      <c r="J57" s="33">
        <f t="shared" si="1"/>
        <v>0</v>
      </c>
    </row>
    <row r="58" spans="1:10" s="5" customFormat="1" ht="12.75" thickTop="1" thickBot="1">
      <c r="A58" s="40" t="s">
        <v>72</v>
      </c>
      <c r="B58" s="23">
        <v>2800</v>
      </c>
      <c r="C58" s="23">
        <v>360</v>
      </c>
      <c r="D58" s="49">
        <v>150</v>
      </c>
      <c r="E58" s="48">
        <v>0</v>
      </c>
      <c r="F58" s="49">
        <v>0</v>
      </c>
      <c r="G58" s="49">
        <v>0</v>
      </c>
      <c r="H58" s="49">
        <v>0</v>
      </c>
      <c r="I58" s="49">
        <v>0</v>
      </c>
      <c r="J58" s="25">
        <f t="shared" si="1"/>
        <v>0</v>
      </c>
    </row>
    <row r="59" spans="1:10" s="5" customFormat="1" ht="12.75" thickTop="1" thickBot="1">
      <c r="A59" s="23" t="s">
        <v>73</v>
      </c>
      <c r="B59" s="23">
        <v>3000</v>
      </c>
      <c r="C59" s="23">
        <v>370</v>
      </c>
      <c r="D59" s="48">
        <f t="shared" ref="D59:I59" si="6">D60+D74</f>
        <v>0</v>
      </c>
      <c r="E59" s="48">
        <f t="shared" si="6"/>
        <v>0</v>
      </c>
      <c r="F59" s="48">
        <f t="shared" si="6"/>
        <v>0</v>
      </c>
      <c r="G59" s="48">
        <f t="shared" si="6"/>
        <v>0</v>
      </c>
      <c r="H59" s="48">
        <f t="shared" si="6"/>
        <v>0</v>
      </c>
      <c r="I59" s="48">
        <f t="shared" si="6"/>
        <v>0</v>
      </c>
      <c r="J59" s="25">
        <f t="shared" si="1"/>
        <v>0</v>
      </c>
    </row>
    <row r="60" spans="1:10" s="5" customFormat="1" ht="12.75" thickTop="1" thickBot="1">
      <c r="A60" s="27" t="s">
        <v>74</v>
      </c>
      <c r="B60" s="23">
        <v>3100</v>
      </c>
      <c r="C60" s="23">
        <v>380</v>
      </c>
      <c r="D60" s="48">
        <f t="shared" ref="D60:I60" si="7">D61+D62+D65+D68+D72+D73</f>
        <v>0</v>
      </c>
      <c r="E60" s="48">
        <f t="shared" si="7"/>
        <v>0</v>
      </c>
      <c r="F60" s="48">
        <f t="shared" si="7"/>
        <v>0</v>
      </c>
      <c r="G60" s="48">
        <f t="shared" si="7"/>
        <v>0</v>
      </c>
      <c r="H60" s="48">
        <f t="shared" si="7"/>
        <v>0</v>
      </c>
      <c r="I60" s="48">
        <f t="shared" si="7"/>
        <v>0</v>
      </c>
      <c r="J60" s="25">
        <f t="shared" si="1"/>
        <v>0</v>
      </c>
    </row>
    <row r="61" spans="1:10" s="5" customFormat="1" ht="12.75" thickTop="1" thickBot="1">
      <c r="A61" s="39" t="s">
        <v>75</v>
      </c>
      <c r="B61" s="29">
        <v>3110</v>
      </c>
      <c r="C61" s="29">
        <v>390</v>
      </c>
      <c r="D61" s="46">
        <v>0</v>
      </c>
      <c r="E61" s="47">
        <v>0</v>
      </c>
      <c r="F61" s="46">
        <v>0</v>
      </c>
      <c r="G61" s="46">
        <v>0</v>
      </c>
      <c r="H61" s="46">
        <v>0</v>
      </c>
      <c r="I61" s="46">
        <v>0</v>
      </c>
      <c r="J61" s="33">
        <f t="shared" si="1"/>
        <v>0</v>
      </c>
    </row>
    <row r="62" spans="1:10" s="5" customFormat="1" ht="12.75" thickTop="1" thickBot="1">
      <c r="A62" s="44" t="s">
        <v>76</v>
      </c>
      <c r="B62" s="29">
        <v>3120</v>
      </c>
      <c r="C62" s="29">
        <v>400</v>
      </c>
      <c r="D62" s="50">
        <f t="shared" ref="D62:I62" si="8">SUM(D63:D64)</f>
        <v>0</v>
      </c>
      <c r="E62" s="50">
        <f t="shared" si="8"/>
        <v>0</v>
      </c>
      <c r="F62" s="50">
        <f t="shared" si="8"/>
        <v>0</v>
      </c>
      <c r="G62" s="50">
        <f t="shared" si="8"/>
        <v>0</v>
      </c>
      <c r="H62" s="50">
        <f t="shared" si="8"/>
        <v>0</v>
      </c>
      <c r="I62" s="50">
        <f t="shared" si="8"/>
        <v>0</v>
      </c>
      <c r="J62" s="33">
        <f t="shared" si="1"/>
        <v>0</v>
      </c>
    </row>
    <row r="63" spans="1:10" s="5" customFormat="1" ht="12.75" thickTop="1" thickBot="1">
      <c r="A63" s="34" t="s">
        <v>77</v>
      </c>
      <c r="B63" s="26">
        <v>3121</v>
      </c>
      <c r="C63" s="26">
        <v>410</v>
      </c>
      <c r="D63" s="51">
        <v>0</v>
      </c>
      <c r="E63" s="52">
        <v>0</v>
      </c>
      <c r="F63" s="51">
        <v>0</v>
      </c>
      <c r="G63" s="51">
        <v>0</v>
      </c>
      <c r="H63" s="51">
        <v>0</v>
      </c>
      <c r="I63" s="51">
        <v>0</v>
      </c>
      <c r="J63" s="38">
        <f t="shared" si="1"/>
        <v>0</v>
      </c>
    </row>
    <row r="64" spans="1:10" s="5" customFormat="1" ht="12.75" thickTop="1" thickBot="1">
      <c r="A64" s="34" t="s">
        <v>78</v>
      </c>
      <c r="B64" s="26">
        <v>3122</v>
      </c>
      <c r="C64" s="26">
        <v>420</v>
      </c>
      <c r="D64" s="51">
        <v>0</v>
      </c>
      <c r="E64" s="52">
        <v>0</v>
      </c>
      <c r="F64" s="51">
        <v>0</v>
      </c>
      <c r="G64" s="51">
        <v>0</v>
      </c>
      <c r="H64" s="51">
        <v>0</v>
      </c>
      <c r="I64" s="51">
        <v>0</v>
      </c>
      <c r="J64" s="38">
        <f t="shared" si="1"/>
        <v>0</v>
      </c>
    </row>
    <row r="65" spans="1:10" s="5" customFormat="1" ht="12.75" thickTop="1" thickBot="1">
      <c r="A65" s="28" t="s">
        <v>79</v>
      </c>
      <c r="B65" s="29">
        <v>3130</v>
      </c>
      <c r="C65" s="29">
        <v>430</v>
      </c>
      <c r="D65" s="47">
        <f t="shared" ref="D65:I65" si="9">SUM(D66:D67)</f>
        <v>0</v>
      </c>
      <c r="E65" s="47">
        <f t="shared" si="9"/>
        <v>0</v>
      </c>
      <c r="F65" s="47">
        <f t="shared" si="9"/>
        <v>0</v>
      </c>
      <c r="G65" s="47">
        <f t="shared" si="9"/>
        <v>0</v>
      </c>
      <c r="H65" s="47">
        <f t="shared" si="9"/>
        <v>0</v>
      </c>
      <c r="I65" s="47">
        <f t="shared" si="9"/>
        <v>0</v>
      </c>
      <c r="J65" s="53">
        <f t="shared" si="1"/>
        <v>0</v>
      </c>
    </row>
    <row r="66" spans="1:10" s="5" customFormat="1" ht="12.75" thickTop="1" thickBot="1">
      <c r="A66" s="34" t="s">
        <v>80</v>
      </c>
      <c r="B66" s="26">
        <v>3131</v>
      </c>
      <c r="C66" s="26">
        <v>440</v>
      </c>
      <c r="D66" s="51">
        <v>0</v>
      </c>
      <c r="E66" s="52">
        <v>0</v>
      </c>
      <c r="F66" s="51">
        <v>0</v>
      </c>
      <c r="G66" s="51">
        <v>0</v>
      </c>
      <c r="H66" s="51">
        <v>0</v>
      </c>
      <c r="I66" s="51">
        <v>0</v>
      </c>
      <c r="J66" s="38">
        <f t="shared" si="1"/>
        <v>0</v>
      </c>
    </row>
    <row r="67" spans="1:10" s="5" customFormat="1" ht="12.75" thickTop="1" thickBot="1">
      <c r="A67" s="34" t="s">
        <v>81</v>
      </c>
      <c r="B67" s="26">
        <v>3132</v>
      </c>
      <c r="C67" s="26">
        <v>450</v>
      </c>
      <c r="D67" s="51">
        <v>0</v>
      </c>
      <c r="E67" s="52">
        <v>0</v>
      </c>
      <c r="F67" s="51">
        <v>0</v>
      </c>
      <c r="G67" s="51">
        <v>0</v>
      </c>
      <c r="H67" s="51">
        <v>0</v>
      </c>
      <c r="I67" s="51">
        <v>0</v>
      </c>
      <c r="J67" s="38">
        <f t="shared" si="1"/>
        <v>0</v>
      </c>
    </row>
    <row r="68" spans="1:10" s="5" customFormat="1" ht="12.75" thickTop="1" thickBot="1">
      <c r="A68" s="28" t="s">
        <v>82</v>
      </c>
      <c r="B68" s="29">
        <v>3140</v>
      </c>
      <c r="C68" s="29">
        <v>460</v>
      </c>
      <c r="D68" s="47">
        <f t="shared" ref="D68:I68" si="10">SUM(D69:D71)</f>
        <v>0</v>
      </c>
      <c r="E68" s="47">
        <f t="shared" si="10"/>
        <v>0</v>
      </c>
      <c r="F68" s="47">
        <f t="shared" si="10"/>
        <v>0</v>
      </c>
      <c r="G68" s="47">
        <f t="shared" si="10"/>
        <v>0</v>
      </c>
      <c r="H68" s="47">
        <f t="shared" si="10"/>
        <v>0</v>
      </c>
      <c r="I68" s="47">
        <f t="shared" si="10"/>
        <v>0</v>
      </c>
      <c r="J68" s="53">
        <f t="shared" si="1"/>
        <v>0</v>
      </c>
    </row>
    <row r="69" spans="1:10" s="5" customFormat="1" ht="13.5" thickTop="1" thickBot="1">
      <c r="A69" s="54" t="s">
        <v>83</v>
      </c>
      <c r="B69" s="26">
        <v>3141</v>
      </c>
      <c r="C69" s="26">
        <v>470</v>
      </c>
      <c r="D69" s="51">
        <v>0</v>
      </c>
      <c r="E69" s="52">
        <v>0</v>
      </c>
      <c r="F69" s="51">
        <v>0</v>
      </c>
      <c r="G69" s="51">
        <v>0</v>
      </c>
      <c r="H69" s="51">
        <v>0</v>
      </c>
      <c r="I69" s="51">
        <v>0</v>
      </c>
      <c r="J69" s="38">
        <f t="shared" si="1"/>
        <v>0</v>
      </c>
    </row>
    <row r="70" spans="1:10" s="5" customFormat="1" ht="13.5" thickTop="1" thickBot="1">
      <c r="A70" s="54" t="s">
        <v>84</v>
      </c>
      <c r="B70" s="26">
        <v>3142</v>
      </c>
      <c r="C70" s="26">
        <v>480</v>
      </c>
      <c r="D70" s="51">
        <v>0</v>
      </c>
      <c r="E70" s="52">
        <v>0</v>
      </c>
      <c r="F70" s="51">
        <v>0</v>
      </c>
      <c r="G70" s="51">
        <v>0</v>
      </c>
      <c r="H70" s="51">
        <v>0</v>
      </c>
      <c r="I70" s="51">
        <v>0</v>
      </c>
      <c r="J70" s="38">
        <f t="shared" si="1"/>
        <v>0</v>
      </c>
    </row>
    <row r="71" spans="1:10" s="5" customFormat="1" ht="13.5" thickTop="1" thickBot="1">
      <c r="A71" s="54" t="s">
        <v>85</v>
      </c>
      <c r="B71" s="26">
        <v>3143</v>
      </c>
      <c r="C71" s="26">
        <v>490</v>
      </c>
      <c r="D71" s="51">
        <v>0</v>
      </c>
      <c r="E71" s="52">
        <v>0</v>
      </c>
      <c r="F71" s="51">
        <v>0</v>
      </c>
      <c r="G71" s="51">
        <v>0</v>
      </c>
      <c r="H71" s="51">
        <v>0</v>
      </c>
      <c r="I71" s="51">
        <v>0</v>
      </c>
      <c r="J71" s="38">
        <f t="shared" si="1"/>
        <v>0</v>
      </c>
    </row>
    <row r="72" spans="1:10" s="5" customFormat="1" ht="12.75" thickTop="1" thickBot="1">
      <c r="A72" s="28" t="s">
        <v>86</v>
      </c>
      <c r="B72" s="29">
        <v>3150</v>
      </c>
      <c r="C72" s="29">
        <v>500</v>
      </c>
      <c r="D72" s="46">
        <v>0</v>
      </c>
      <c r="E72" s="47">
        <v>0</v>
      </c>
      <c r="F72" s="46">
        <v>0</v>
      </c>
      <c r="G72" s="46">
        <v>0</v>
      </c>
      <c r="H72" s="46">
        <v>0</v>
      </c>
      <c r="I72" s="46">
        <v>0</v>
      </c>
      <c r="J72" s="53">
        <f t="shared" si="1"/>
        <v>0</v>
      </c>
    </row>
    <row r="73" spans="1:10" s="5" customFormat="1" ht="12.75" thickTop="1" thickBot="1">
      <c r="A73" s="28" t="s">
        <v>87</v>
      </c>
      <c r="B73" s="29">
        <v>3160</v>
      </c>
      <c r="C73" s="29">
        <v>510</v>
      </c>
      <c r="D73" s="46">
        <v>0</v>
      </c>
      <c r="E73" s="47">
        <v>0</v>
      </c>
      <c r="F73" s="46">
        <v>0</v>
      </c>
      <c r="G73" s="46">
        <v>0</v>
      </c>
      <c r="H73" s="46">
        <v>0</v>
      </c>
      <c r="I73" s="46">
        <v>0</v>
      </c>
      <c r="J73" s="53">
        <f t="shared" si="1"/>
        <v>0</v>
      </c>
    </row>
    <row r="74" spans="1:10" s="5" customFormat="1" ht="12.75" thickTop="1" thickBot="1">
      <c r="A74" s="27" t="s">
        <v>88</v>
      </c>
      <c r="B74" s="23">
        <v>3200</v>
      </c>
      <c r="C74" s="23">
        <v>520</v>
      </c>
      <c r="D74" s="48">
        <f t="shared" ref="D74:I74" si="11">SUM(D75:D78)</f>
        <v>0</v>
      </c>
      <c r="E74" s="48">
        <f t="shared" si="11"/>
        <v>0</v>
      </c>
      <c r="F74" s="48">
        <f t="shared" si="11"/>
        <v>0</v>
      </c>
      <c r="G74" s="48">
        <f t="shared" si="11"/>
        <v>0</v>
      </c>
      <c r="H74" s="48">
        <f t="shared" si="11"/>
        <v>0</v>
      </c>
      <c r="I74" s="48">
        <f t="shared" si="11"/>
        <v>0</v>
      </c>
      <c r="J74" s="25">
        <f t="shared" si="1"/>
        <v>0</v>
      </c>
    </row>
    <row r="75" spans="1:10" s="5" customFormat="1" ht="12.75" thickTop="1" thickBot="1">
      <c r="A75" s="39" t="s">
        <v>89</v>
      </c>
      <c r="B75" s="29">
        <v>3210</v>
      </c>
      <c r="C75" s="29">
        <v>530</v>
      </c>
      <c r="D75" s="55">
        <v>0</v>
      </c>
      <c r="E75" s="56">
        <v>0</v>
      </c>
      <c r="F75" s="55">
        <v>0</v>
      </c>
      <c r="G75" s="55">
        <v>0</v>
      </c>
      <c r="H75" s="55">
        <v>0</v>
      </c>
      <c r="I75" s="55">
        <v>0</v>
      </c>
      <c r="J75" s="53">
        <f t="shared" si="1"/>
        <v>0</v>
      </c>
    </row>
    <row r="76" spans="1:10" s="5" customFormat="1" ht="12.75" thickTop="1" thickBot="1">
      <c r="A76" s="39" t="s">
        <v>90</v>
      </c>
      <c r="B76" s="29">
        <v>3220</v>
      </c>
      <c r="C76" s="29">
        <v>540</v>
      </c>
      <c r="D76" s="55">
        <v>0</v>
      </c>
      <c r="E76" s="56">
        <v>0</v>
      </c>
      <c r="F76" s="55">
        <v>0</v>
      </c>
      <c r="G76" s="55">
        <v>0</v>
      </c>
      <c r="H76" s="55">
        <v>0</v>
      </c>
      <c r="I76" s="55">
        <v>0</v>
      </c>
      <c r="J76" s="53">
        <f t="shared" si="1"/>
        <v>0</v>
      </c>
    </row>
    <row r="77" spans="1:10" s="5" customFormat="1" ht="12.75" thickTop="1" thickBot="1">
      <c r="A77" s="28" t="s">
        <v>91</v>
      </c>
      <c r="B77" s="29">
        <v>3230</v>
      </c>
      <c r="C77" s="29">
        <v>550</v>
      </c>
      <c r="D77" s="55">
        <v>0</v>
      </c>
      <c r="E77" s="56">
        <v>0</v>
      </c>
      <c r="F77" s="55">
        <v>0</v>
      </c>
      <c r="G77" s="55">
        <v>0</v>
      </c>
      <c r="H77" s="55">
        <v>0</v>
      </c>
      <c r="I77" s="55">
        <v>0</v>
      </c>
      <c r="J77" s="53">
        <f t="shared" si="1"/>
        <v>0</v>
      </c>
    </row>
    <row r="78" spans="1:10" s="5" customFormat="1" ht="12.75" thickTop="1" thickBot="1">
      <c r="A78" s="39" t="s">
        <v>92</v>
      </c>
      <c r="B78" s="29">
        <v>3240</v>
      </c>
      <c r="C78" s="29">
        <v>560</v>
      </c>
      <c r="D78" s="46">
        <v>0</v>
      </c>
      <c r="E78" s="47">
        <v>0</v>
      </c>
      <c r="F78" s="46">
        <v>0</v>
      </c>
      <c r="G78" s="46">
        <v>0</v>
      </c>
      <c r="H78" s="46">
        <v>0</v>
      </c>
      <c r="I78" s="46">
        <v>0</v>
      </c>
      <c r="J78" s="53">
        <f t="shared" si="1"/>
        <v>0</v>
      </c>
    </row>
    <row r="79" spans="1:10" s="5" customFormat="1" ht="12.75" thickTop="1" thickBot="1">
      <c r="A79" s="23" t="s">
        <v>93</v>
      </c>
      <c r="B79" s="23">
        <v>4100</v>
      </c>
      <c r="C79" s="23">
        <v>570</v>
      </c>
      <c r="D79" s="56">
        <f t="shared" ref="D79:I79" si="12">SUM(D80)</f>
        <v>0</v>
      </c>
      <c r="E79" s="56">
        <f t="shared" si="12"/>
        <v>0</v>
      </c>
      <c r="F79" s="56">
        <f t="shared" si="12"/>
        <v>0</v>
      </c>
      <c r="G79" s="56">
        <f t="shared" si="12"/>
        <v>0</v>
      </c>
      <c r="H79" s="56">
        <f t="shared" si="12"/>
        <v>0</v>
      </c>
      <c r="I79" s="56">
        <f t="shared" si="12"/>
        <v>0</v>
      </c>
      <c r="J79" s="25">
        <f t="shared" si="1"/>
        <v>0</v>
      </c>
    </row>
    <row r="80" spans="1:10" s="5" customFormat="1" ht="12.75" thickTop="1" thickBot="1">
      <c r="A80" s="28" t="s">
        <v>94</v>
      </c>
      <c r="B80" s="29">
        <v>4110</v>
      </c>
      <c r="C80" s="29">
        <v>580</v>
      </c>
      <c r="D80" s="47">
        <f t="shared" ref="D80:I80" si="13">SUM(D81:D83)</f>
        <v>0</v>
      </c>
      <c r="E80" s="47">
        <f t="shared" si="13"/>
        <v>0</v>
      </c>
      <c r="F80" s="47">
        <f t="shared" si="13"/>
        <v>0</v>
      </c>
      <c r="G80" s="47">
        <f t="shared" si="13"/>
        <v>0</v>
      </c>
      <c r="H80" s="47">
        <f t="shared" si="13"/>
        <v>0</v>
      </c>
      <c r="I80" s="47">
        <f t="shared" si="13"/>
        <v>0</v>
      </c>
      <c r="J80" s="53">
        <f t="shared" si="1"/>
        <v>0</v>
      </c>
    </row>
    <row r="81" spans="1:10" s="5" customFormat="1" ht="12.75" thickTop="1" thickBot="1">
      <c r="A81" s="34" t="s">
        <v>95</v>
      </c>
      <c r="B81" s="26">
        <v>4111</v>
      </c>
      <c r="C81" s="26">
        <v>590</v>
      </c>
      <c r="D81" s="46">
        <v>0</v>
      </c>
      <c r="E81" s="47">
        <v>0</v>
      </c>
      <c r="F81" s="46">
        <v>0</v>
      </c>
      <c r="G81" s="46">
        <v>0</v>
      </c>
      <c r="H81" s="46">
        <v>0</v>
      </c>
      <c r="I81" s="46">
        <v>0</v>
      </c>
      <c r="J81" s="38">
        <f t="shared" si="1"/>
        <v>0</v>
      </c>
    </row>
    <row r="82" spans="1:10" s="5" customFormat="1" ht="12.75" customHeight="1" thickTop="1" thickBot="1">
      <c r="A82" s="34" t="s">
        <v>96</v>
      </c>
      <c r="B82" s="26">
        <v>4112</v>
      </c>
      <c r="C82" s="26">
        <v>600</v>
      </c>
      <c r="D82" s="46">
        <v>0</v>
      </c>
      <c r="E82" s="47">
        <v>0</v>
      </c>
      <c r="F82" s="46">
        <v>0</v>
      </c>
      <c r="G82" s="46">
        <v>0</v>
      </c>
      <c r="H82" s="46">
        <v>0</v>
      </c>
      <c r="I82" s="46">
        <v>0</v>
      </c>
      <c r="J82" s="38">
        <f t="shared" si="1"/>
        <v>0</v>
      </c>
    </row>
    <row r="83" spans="1:10" s="5" customFormat="1" ht="14.25" thickTop="1" thickBot="1">
      <c r="A83" s="57" t="s">
        <v>97</v>
      </c>
      <c r="B83" s="26">
        <v>4113</v>
      </c>
      <c r="C83" s="26">
        <v>610</v>
      </c>
      <c r="D83" s="51">
        <v>0</v>
      </c>
      <c r="E83" s="52">
        <v>0</v>
      </c>
      <c r="F83" s="51">
        <v>0</v>
      </c>
      <c r="G83" s="51">
        <v>0</v>
      </c>
      <c r="H83" s="51">
        <v>0</v>
      </c>
      <c r="I83" s="51">
        <v>0</v>
      </c>
      <c r="J83" s="38">
        <f t="shared" si="1"/>
        <v>0</v>
      </c>
    </row>
    <row r="84" spans="1:10" s="5" customFormat="1" ht="12.75" thickTop="1" thickBot="1">
      <c r="A84" s="23" t="s">
        <v>98</v>
      </c>
      <c r="B84" s="23">
        <v>4200</v>
      </c>
      <c r="C84" s="23">
        <v>620</v>
      </c>
      <c r="D84" s="48">
        <f t="shared" ref="D84:I84" si="14">D85</f>
        <v>0</v>
      </c>
      <c r="E84" s="48">
        <f t="shared" si="14"/>
        <v>0</v>
      </c>
      <c r="F84" s="48">
        <f t="shared" si="14"/>
        <v>0</v>
      </c>
      <c r="G84" s="48">
        <f t="shared" si="14"/>
        <v>0</v>
      </c>
      <c r="H84" s="48">
        <f t="shared" si="14"/>
        <v>0</v>
      </c>
      <c r="I84" s="48">
        <f t="shared" si="14"/>
        <v>0</v>
      </c>
      <c r="J84" s="25">
        <f t="shared" si="1"/>
        <v>0</v>
      </c>
    </row>
    <row r="85" spans="1:10" s="5" customFormat="1" ht="12.75" thickTop="1" thickBot="1">
      <c r="A85" s="28" t="s">
        <v>99</v>
      </c>
      <c r="B85" s="29">
        <v>4210</v>
      </c>
      <c r="C85" s="29">
        <v>630</v>
      </c>
      <c r="D85" s="46">
        <v>0</v>
      </c>
      <c r="E85" s="47">
        <v>0</v>
      </c>
      <c r="F85" s="46">
        <v>0</v>
      </c>
      <c r="G85" s="46">
        <v>0</v>
      </c>
      <c r="H85" s="46">
        <v>0</v>
      </c>
      <c r="I85" s="46">
        <v>0</v>
      </c>
      <c r="J85" s="53">
        <f t="shared" si="1"/>
        <v>0</v>
      </c>
    </row>
    <row r="86" spans="1:10" s="5" customFormat="1" ht="12.75" thickTop="1" thickBot="1">
      <c r="A86" s="34" t="s">
        <v>100</v>
      </c>
      <c r="B86" s="26">
        <v>5000</v>
      </c>
      <c r="C86" s="26">
        <v>640</v>
      </c>
      <c r="D86" s="51" t="s">
        <v>101</v>
      </c>
      <c r="E86" s="51">
        <v>6615</v>
      </c>
      <c r="F86" s="58" t="s">
        <v>101</v>
      </c>
      <c r="G86" s="58" t="s">
        <v>101</v>
      </c>
      <c r="H86" s="58" t="s">
        <v>101</v>
      </c>
      <c r="I86" s="58" t="s">
        <v>101</v>
      </c>
      <c r="J86" s="38" t="s">
        <v>101</v>
      </c>
    </row>
    <row r="87" spans="1:10" s="5" customFormat="1" ht="12.75" thickTop="1" thickBot="1">
      <c r="A87" s="34" t="s">
        <v>102</v>
      </c>
      <c r="B87" s="26">
        <v>9000</v>
      </c>
      <c r="C87" s="26">
        <v>650</v>
      </c>
      <c r="D87" s="51">
        <v>0</v>
      </c>
      <c r="E87" s="52">
        <v>0</v>
      </c>
      <c r="F87" s="51">
        <v>0</v>
      </c>
      <c r="G87" s="51">
        <v>0</v>
      </c>
      <c r="H87" s="51">
        <v>0</v>
      </c>
      <c r="I87" s="51">
        <v>0</v>
      </c>
      <c r="J87" s="38">
        <f t="shared" si="1"/>
        <v>0</v>
      </c>
    </row>
    <row r="88" spans="1:10" s="5" customFormat="1" ht="12" hidden="1" thickTop="1">
      <c r="A88" s="59"/>
      <c r="B88" s="60"/>
      <c r="C88" s="60">
        <v>650</v>
      </c>
      <c r="D88" s="61"/>
      <c r="E88" s="62"/>
      <c r="F88" s="61"/>
      <c r="G88" s="61"/>
      <c r="H88" s="61"/>
      <c r="I88" s="61"/>
      <c r="J88" s="63"/>
    </row>
    <row r="89" spans="1:10" s="5" customFormat="1" ht="12" hidden="1" thickTop="1">
      <c r="A89" s="64"/>
      <c r="B89" s="65"/>
      <c r="C89" s="65"/>
      <c r="D89" s="66"/>
      <c r="E89" s="67"/>
      <c r="F89" s="66"/>
      <c r="G89" s="66"/>
      <c r="H89" s="66"/>
      <c r="I89" s="66"/>
      <c r="J89" s="68"/>
    </row>
    <row r="90" spans="1:10" s="5" customFormat="1" ht="12" hidden="1" thickTop="1">
      <c r="A90" s="64"/>
      <c r="B90" s="65"/>
      <c r="C90" s="65"/>
      <c r="D90" s="66"/>
      <c r="E90" s="67"/>
      <c r="F90" s="66"/>
      <c r="G90" s="66"/>
      <c r="H90" s="66"/>
      <c r="I90" s="66"/>
      <c r="J90" s="68"/>
    </row>
    <row r="91" spans="1:10" s="5" customFormat="1" ht="13.5" hidden="1" thickTop="1">
      <c r="A91" s="69"/>
      <c r="B91" s="65"/>
      <c r="C91" s="65"/>
      <c r="D91" s="66"/>
      <c r="E91" s="70"/>
      <c r="F91" s="66"/>
      <c r="G91" s="66"/>
      <c r="H91" s="66"/>
      <c r="I91" s="66"/>
      <c r="J91" s="68"/>
    </row>
    <row r="92" spans="1:10" s="5" customFormat="1" ht="12" hidden="1" thickTop="1">
      <c r="A92" s="71"/>
      <c r="B92" s="72"/>
      <c r="C92" s="72"/>
      <c r="D92" s="73"/>
      <c r="E92" s="74"/>
      <c r="F92" s="73"/>
      <c r="G92" s="73"/>
      <c r="H92" s="73"/>
      <c r="I92" s="73"/>
      <c r="J92" s="75"/>
    </row>
    <row r="93" spans="1:10" s="5" customFormat="1" ht="12" hidden="1" thickTop="1">
      <c r="A93" s="64"/>
      <c r="B93" s="65"/>
      <c r="C93" s="65"/>
      <c r="D93" s="66"/>
      <c r="E93" s="67"/>
      <c r="F93" s="66"/>
      <c r="G93" s="66"/>
      <c r="H93" s="66"/>
      <c r="I93" s="66"/>
      <c r="J93" s="68"/>
    </row>
    <row r="94" spans="1:10" s="5" customFormat="1" ht="12" hidden="1" thickTop="1">
      <c r="A94" s="64"/>
      <c r="B94" s="65"/>
      <c r="C94" s="65"/>
      <c r="D94" s="66"/>
      <c r="E94" s="67"/>
      <c r="F94" s="66"/>
      <c r="G94" s="66"/>
      <c r="H94" s="66"/>
      <c r="I94" s="66"/>
      <c r="J94" s="68"/>
    </row>
    <row r="95" spans="1:10" s="5" customFormat="1" ht="12" hidden="1" thickTop="1">
      <c r="A95" s="64"/>
      <c r="B95" s="65"/>
      <c r="C95" s="65"/>
      <c r="D95" s="66"/>
      <c r="E95" s="67"/>
      <c r="F95" s="66"/>
      <c r="G95" s="66"/>
      <c r="H95" s="66"/>
      <c r="I95" s="66"/>
      <c r="J95" s="68"/>
    </row>
    <row r="96" spans="1:10" s="5" customFormat="1" ht="12.75" hidden="1" thickTop="1">
      <c r="A96" s="76"/>
      <c r="B96" s="77"/>
      <c r="C96" s="77"/>
      <c r="D96" s="78"/>
      <c r="E96" s="79"/>
      <c r="F96" s="78"/>
      <c r="G96" s="78"/>
      <c r="H96" s="78"/>
      <c r="I96" s="78"/>
      <c r="J96" s="75"/>
    </row>
    <row r="97" spans="1:10" s="5" customFormat="1" ht="12" hidden="1" thickTop="1">
      <c r="A97" s="71"/>
      <c r="B97" s="72"/>
      <c r="C97" s="72"/>
      <c r="D97" s="80"/>
      <c r="E97" s="81"/>
      <c r="F97" s="80"/>
      <c r="G97" s="80"/>
      <c r="H97" s="80"/>
      <c r="I97" s="80"/>
      <c r="J97" s="82"/>
    </row>
    <row r="98" spans="1:10" s="5" customFormat="1" ht="12" hidden="1" thickTop="1">
      <c r="A98" s="71"/>
      <c r="B98" s="72"/>
      <c r="C98" s="72"/>
      <c r="D98" s="80"/>
      <c r="E98" s="81"/>
      <c r="F98" s="80"/>
      <c r="G98" s="80"/>
      <c r="H98" s="80"/>
      <c r="I98" s="80"/>
      <c r="J98" s="82"/>
    </row>
    <row r="99" spans="1:10" s="5" customFormat="1" ht="12" hidden="1" thickTop="1">
      <c r="A99" s="83"/>
      <c r="B99" s="84"/>
      <c r="C99" s="65"/>
      <c r="D99" s="67"/>
      <c r="E99" s="85"/>
      <c r="F99" s="86"/>
      <c r="G99" s="86"/>
      <c r="H99" s="86"/>
      <c r="I99" s="86"/>
      <c r="J99" s="87"/>
    </row>
    <row r="100" spans="1:10" ht="14.25" customHeight="1" thickTop="1">
      <c r="A100" s="9" t="s">
        <v>103</v>
      </c>
      <c r="D100" s="88"/>
      <c r="E100" s="88"/>
    </row>
    <row r="101" spans="1:10" s="1" customFormat="1" ht="12.75" customHeight="1">
      <c r="A101" s="89" t="str">
        <f>[1]ЗАПОЛНИТЬ!F30</f>
        <v xml:space="preserve">Керівник </v>
      </c>
      <c r="C101" s="89"/>
      <c r="D101" s="199"/>
      <c r="E101" s="199"/>
      <c r="F101" s="89"/>
      <c r="G101" s="194" t="str">
        <f>[1]ЗАПОЛНИТЬ!F26</f>
        <v>О.І.Кулик</v>
      </c>
      <c r="H101" s="194"/>
      <c r="I101" s="194"/>
    </row>
    <row r="102" spans="1:10" s="1" customFormat="1" ht="12.75" customHeight="1">
      <c r="B102" s="89"/>
      <c r="C102" s="89"/>
      <c r="D102" s="195" t="s">
        <v>104</v>
      </c>
      <c r="E102" s="195"/>
      <c r="F102" s="89"/>
      <c r="G102" s="196" t="s">
        <v>105</v>
      </c>
      <c r="H102" s="196"/>
    </row>
    <row r="103" spans="1:10" s="1" customFormat="1" ht="12" customHeight="1">
      <c r="A103" s="89" t="str">
        <f>[1]ЗАПОЛНИТЬ!F31</f>
        <v>Головний бухгалтер</v>
      </c>
      <c r="C103" s="89"/>
      <c r="D103" s="193"/>
      <c r="E103" s="193"/>
      <c r="F103" s="89"/>
      <c r="G103" s="194" t="str">
        <f>[1]ЗАПОЛНИТЬ!F28</f>
        <v>В.І.Коцар</v>
      </c>
      <c r="H103" s="194"/>
      <c r="I103" s="194"/>
    </row>
    <row r="104" spans="1:10" s="1" customFormat="1" ht="12" customHeight="1">
      <c r="A104" s="90" t="str">
        <f>[1]ЗАПОЛНИТЬ!C19</f>
        <v>"11"січня 2019 року</v>
      </c>
      <c r="C104" s="89"/>
      <c r="D104" s="195" t="s">
        <v>104</v>
      </c>
      <c r="E104" s="195"/>
      <c r="G104" s="196" t="s">
        <v>105</v>
      </c>
      <c r="H104" s="196"/>
      <c r="I104" s="91"/>
    </row>
    <row r="105" spans="1:10" s="1" customFormat="1">
      <c r="A105" s="5"/>
    </row>
    <row r="107" spans="1:10">
      <c r="A107" s="92"/>
    </row>
  </sheetData>
  <sheetProtection sheet="1" formatColumns="0" formatRows="0"/>
  <mergeCells count="34">
    <mergeCell ref="A14:C14"/>
    <mergeCell ref="E14:J14"/>
    <mergeCell ref="G1:J3"/>
    <mergeCell ref="A4:J4"/>
    <mergeCell ref="A5:F5"/>
    <mergeCell ref="A6:J6"/>
    <mergeCell ref="B9:G9"/>
    <mergeCell ref="B10:G10"/>
    <mergeCell ref="B11:G11"/>
    <mergeCell ref="A12:C12"/>
    <mergeCell ref="E12:H12"/>
    <mergeCell ref="A13:C13"/>
    <mergeCell ref="E13:J13"/>
    <mergeCell ref="A15:C15"/>
    <mergeCell ref="E15:J15"/>
    <mergeCell ref="A18:L18"/>
    <mergeCell ref="A19:A21"/>
    <mergeCell ref="B19:B21"/>
    <mergeCell ref="C19:C21"/>
    <mergeCell ref="D19:D21"/>
    <mergeCell ref="E19:E21"/>
    <mergeCell ref="F19:F21"/>
    <mergeCell ref="G19:G21"/>
    <mergeCell ref="J19:J21"/>
    <mergeCell ref="D101:E101"/>
    <mergeCell ref="G101:I101"/>
    <mergeCell ref="D102:E102"/>
    <mergeCell ref="G102:H102"/>
    <mergeCell ref="D103:E103"/>
    <mergeCell ref="G103:I103"/>
    <mergeCell ref="D104:E104"/>
    <mergeCell ref="G104:H104"/>
    <mergeCell ref="H19:H21"/>
    <mergeCell ref="I19:I21"/>
  </mergeCells>
  <pageMargins left="0.19685039370078741" right="0.19685039370078741" top="0.59055118110236227" bottom="0.19685039370078741" header="0.59055118110236227" footer="0.19685039370078741"/>
  <pageSetup paperSize="9" scale="90" fitToHeight="2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Аркуш43">
    <pageSetUpPr fitToPage="1"/>
  </sheetPr>
  <dimension ref="A1:S106"/>
  <sheetViews>
    <sheetView zoomScaleNormal="100" workbookViewId="0">
      <selection activeCell="E13" sqref="E13:F13"/>
    </sheetView>
  </sheetViews>
  <sheetFormatPr defaultRowHeight="15"/>
  <cols>
    <col min="1" max="1" width="55" customWidth="1"/>
    <col min="2" max="2" width="5.140625" customWidth="1"/>
    <col min="3" max="3" width="4.5703125" customWidth="1"/>
    <col min="4" max="5" width="9.42578125" customWidth="1"/>
    <col min="6" max="6" width="5.85546875" customWidth="1"/>
    <col min="7" max="7" width="5.42578125" customWidth="1"/>
    <col min="8" max="8" width="5.7109375" customWidth="1"/>
    <col min="9" max="9" width="9.5703125" hidden="1" customWidth="1"/>
    <col min="10" max="10" width="10" customWidth="1"/>
    <col min="11" max="11" width="10.85546875" customWidth="1"/>
    <col min="12" max="12" width="6.140625" customWidth="1"/>
    <col min="13" max="13" width="10.140625" customWidth="1"/>
    <col min="14" max="14" width="6.7109375" customWidth="1"/>
    <col min="15" max="15" width="10.28515625" hidden="1" customWidth="1"/>
    <col min="16" max="16" width="8.140625" hidden="1" customWidth="1"/>
    <col min="17" max="17" width="9.42578125" customWidth="1"/>
    <col min="18" max="18" width="6" customWidth="1"/>
    <col min="257" max="257" width="55" customWidth="1"/>
    <col min="258" max="258" width="5.140625" customWidth="1"/>
    <col min="259" max="259" width="4.5703125" customWidth="1"/>
    <col min="260" max="261" width="9.42578125" customWidth="1"/>
    <col min="262" max="262" width="5.85546875" customWidth="1"/>
    <col min="263" max="263" width="5.42578125" customWidth="1"/>
    <col min="264" max="264" width="5.7109375" customWidth="1"/>
    <col min="265" max="265" width="0" hidden="1" customWidth="1"/>
    <col min="266" max="266" width="10" customWidth="1"/>
    <col min="267" max="267" width="10.85546875" customWidth="1"/>
    <col min="268" max="268" width="6.140625" customWidth="1"/>
    <col min="269" max="269" width="10.140625" customWidth="1"/>
    <col min="270" max="270" width="6.7109375" customWidth="1"/>
    <col min="271" max="272" width="0" hidden="1" customWidth="1"/>
    <col min="273" max="273" width="9.42578125" customWidth="1"/>
    <col min="274" max="274" width="6" customWidth="1"/>
    <col min="513" max="513" width="55" customWidth="1"/>
    <col min="514" max="514" width="5.140625" customWidth="1"/>
    <col min="515" max="515" width="4.5703125" customWidth="1"/>
    <col min="516" max="517" width="9.42578125" customWidth="1"/>
    <col min="518" max="518" width="5.85546875" customWidth="1"/>
    <col min="519" max="519" width="5.42578125" customWidth="1"/>
    <col min="520" max="520" width="5.7109375" customWidth="1"/>
    <col min="521" max="521" width="0" hidden="1" customWidth="1"/>
    <col min="522" max="522" width="10" customWidth="1"/>
    <col min="523" max="523" width="10.85546875" customWidth="1"/>
    <col min="524" max="524" width="6.140625" customWidth="1"/>
    <col min="525" max="525" width="10.140625" customWidth="1"/>
    <col min="526" max="526" width="6.7109375" customWidth="1"/>
    <col min="527" max="528" width="0" hidden="1" customWidth="1"/>
    <col min="529" max="529" width="9.42578125" customWidth="1"/>
    <col min="530" max="530" width="6" customWidth="1"/>
    <col min="769" max="769" width="55" customWidth="1"/>
    <col min="770" max="770" width="5.140625" customWidth="1"/>
    <col min="771" max="771" width="4.5703125" customWidth="1"/>
    <col min="772" max="773" width="9.42578125" customWidth="1"/>
    <col min="774" max="774" width="5.85546875" customWidth="1"/>
    <col min="775" max="775" width="5.42578125" customWidth="1"/>
    <col min="776" max="776" width="5.7109375" customWidth="1"/>
    <col min="777" max="777" width="0" hidden="1" customWidth="1"/>
    <col min="778" max="778" width="10" customWidth="1"/>
    <col min="779" max="779" width="10.85546875" customWidth="1"/>
    <col min="780" max="780" width="6.140625" customWidth="1"/>
    <col min="781" max="781" width="10.140625" customWidth="1"/>
    <col min="782" max="782" width="6.7109375" customWidth="1"/>
    <col min="783" max="784" width="0" hidden="1" customWidth="1"/>
    <col min="785" max="785" width="9.42578125" customWidth="1"/>
    <col min="786" max="786" width="6" customWidth="1"/>
    <col min="1025" max="1025" width="55" customWidth="1"/>
    <col min="1026" max="1026" width="5.140625" customWidth="1"/>
    <col min="1027" max="1027" width="4.5703125" customWidth="1"/>
    <col min="1028" max="1029" width="9.42578125" customWidth="1"/>
    <col min="1030" max="1030" width="5.85546875" customWidth="1"/>
    <col min="1031" max="1031" width="5.42578125" customWidth="1"/>
    <col min="1032" max="1032" width="5.7109375" customWidth="1"/>
    <col min="1033" max="1033" width="0" hidden="1" customWidth="1"/>
    <col min="1034" max="1034" width="10" customWidth="1"/>
    <col min="1035" max="1035" width="10.85546875" customWidth="1"/>
    <col min="1036" max="1036" width="6.140625" customWidth="1"/>
    <col min="1037" max="1037" width="10.140625" customWidth="1"/>
    <col min="1038" max="1038" width="6.7109375" customWidth="1"/>
    <col min="1039" max="1040" width="0" hidden="1" customWidth="1"/>
    <col min="1041" max="1041" width="9.42578125" customWidth="1"/>
    <col min="1042" max="1042" width="6" customWidth="1"/>
    <col min="1281" max="1281" width="55" customWidth="1"/>
    <col min="1282" max="1282" width="5.140625" customWidth="1"/>
    <col min="1283" max="1283" width="4.5703125" customWidth="1"/>
    <col min="1284" max="1285" width="9.42578125" customWidth="1"/>
    <col min="1286" max="1286" width="5.85546875" customWidth="1"/>
    <col min="1287" max="1287" width="5.42578125" customWidth="1"/>
    <col min="1288" max="1288" width="5.7109375" customWidth="1"/>
    <col min="1289" max="1289" width="0" hidden="1" customWidth="1"/>
    <col min="1290" max="1290" width="10" customWidth="1"/>
    <col min="1291" max="1291" width="10.85546875" customWidth="1"/>
    <col min="1292" max="1292" width="6.140625" customWidth="1"/>
    <col min="1293" max="1293" width="10.140625" customWidth="1"/>
    <col min="1294" max="1294" width="6.7109375" customWidth="1"/>
    <col min="1295" max="1296" width="0" hidden="1" customWidth="1"/>
    <col min="1297" max="1297" width="9.42578125" customWidth="1"/>
    <col min="1298" max="1298" width="6" customWidth="1"/>
    <col min="1537" max="1537" width="55" customWidth="1"/>
    <col min="1538" max="1538" width="5.140625" customWidth="1"/>
    <col min="1539" max="1539" width="4.5703125" customWidth="1"/>
    <col min="1540" max="1541" width="9.42578125" customWidth="1"/>
    <col min="1542" max="1542" width="5.85546875" customWidth="1"/>
    <col min="1543" max="1543" width="5.42578125" customWidth="1"/>
    <col min="1544" max="1544" width="5.7109375" customWidth="1"/>
    <col min="1545" max="1545" width="0" hidden="1" customWidth="1"/>
    <col min="1546" max="1546" width="10" customWidth="1"/>
    <col min="1547" max="1547" width="10.85546875" customWidth="1"/>
    <col min="1548" max="1548" width="6.140625" customWidth="1"/>
    <col min="1549" max="1549" width="10.140625" customWidth="1"/>
    <col min="1550" max="1550" width="6.7109375" customWidth="1"/>
    <col min="1551" max="1552" width="0" hidden="1" customWidth="1"/>
    <col min="1553" max="1553" width="9.42578125" customWidth="1"/>
    <col min="1554" max="1554" width="6" customWidth="1"/>
    <col min="1793" max="1793" width="55" customWidth="1"/>
    <col min="1794" max="1794" width="5.140625" customWidth="1"/>
    <col min="1795" max="1795" width="4.5703125" customWidth="1"/>
    <col min="1796" max="1797" width="9.42578125" customWidth="1"/>
    <col min="1798" max="1798" width="5.85546875" customWidth="1"/>
    <col min="1799" max="1799" width="5.42578125" customWidth="1"/>
    <col min="1800" max="1800" width="5.7109375" customWidth="1"/>
    <col min="1801" max="1801" width="0" hidden="1" customWidth="1"/>
    <col min="1802" max="1802" width="10" customWidth="1"/>
    <col min="1803" max="1803" width="10.85546875" customWidth="1"/>
    <col min="1804" max="1804" width="6.140625" customWidth="1"/>
    <col min="1805" max="1805" width="10.140625" customWidth="1"/>
    <col min="1806" max="1806" width="6.7109375" customWidth="1"/>
    <col min="1807" max="1808" width="0" hidden="1" customWidth="1"/>
    <col min="1809" max="1809" width="9.42578125" customWidth="1"/>
    <col min="1810" max="1810" width="6" customWidth="1"/>
    <col min="2049" max="2049" width="55" customWidth="1"/>
    <col min="2050" max="2050" width="5.140625" customWidth="1"/>
    <col min="2051" max="2051" width="4.5703125" customWidth="1"/>
    <col min="2052" max="2053" width="9.42578125" customWidth="1"/>
    <col min="2054" max="2054" width="5.85546875" customWidth="1"/>
    <col min="2055" max="2055" width="5.42578125" customWidth="1"/>
    <col min="2056" max="2056" width="5.7109375" customWidth="1"/>
    <col min="2057" max="2057" width="0" hidden="1" customWidth="1"/>
    <col min="2058" max="2058" width="10" customWidth="1"/>
    <col min="2059" max="2059" width="10.85546875" customWidth="1"/>
    <col min="2060" max="2060" width="6.140625" customWidth="1"/>
    <col min="2061" max="2061" width="10.140625" customWidth="1"/>
    <col min="2062" max="2062" width="6.7109375" customWidth="1"/>
    <col min="2063" max="2064" width="0" hidden="1" customWidth="1"/>
    <col min="2065" max="2065" width="9.42578125" customWidth="1"/>
    <col min="2066" max="2066" width="6" customWidth="1"/>
    <col min="2305" max="2305" width="55" customWidth="1"/>
    <col min="2306" max="2306" width="5.140625" customWidth="1"/>
    <col min="2307" max="2307" width="4.5703125" customWidth="1"/>
    <col min="2308" max="2309" width="9.42578125" customWidth="1"/>
    <col min="2310" max="2310" width="5.85546875" customWidth="1"/>
    <col min="2311" max="2311" width="5.42578125" customWidth="1"/>
    <col min="2312" max="2312" width="5.7109375" customWidth="1"/>
    <col min="2313" max="2313" width="0" hidden="1" customWidth="1"/>
    <col min="2314" max="2314" width="10" customWidth="1"/>
    <col min="2315" max="2315" width="10.85546875" customWidth="1"/>
    <col min="2316" max="2316" width="6.140625" customWidth="1"/>
    <col min="2317" max="2317" width="10.140625" customWidth="1"/>
    <col min="2318" max="2318" width="6.7109375" customWidth="1"/>
    <col min="2319" max="2320" width="0" hidden="1" customWidth="1"/>
    <col min="2321" max="2321" width="9.42578125" customWidth="1"/>
    <col min="2322" max="2322" width="6" customWidth="1"/>
    <col min="2561" max="2561" width="55" customWidth="1"/>
    <col min="2562" max="2562" width="5.140625" customWidth="1"/>
    <col min="2563" max="2563" width="4.5703125" customWidth="1"/>
    <col min="2564" max="2565" width="9.42578125" customWidth="1"/>
    <col min="2566" max="2566" width="5.85546875" customWidth="1"/>
    <col min="2567" max="2567" width="5.42578125" customWidth="1"/>
    <col min="2568" max="2568" width="5.7109375" customWidth="1"/>
    <col min="2569" max="2569" width="0" hidden="1" customWidth="1"/>
    <col min="2570" max="2570" width="10" customWidth="1"/>
    <col min="2571" max="2571" width="10.85546875" customWidth="1"/>
    <col min="2572" max="2572" width="6.140625" customWidth="1"/>
    <col min="2573" max="2573" width="10.140625" customWidth="1"/>
    <col min="2574" max="2574" width="6.7109375" customWidth="1"/>
    <col min="2575" max="2576" width="0" hidden="1" customWidth="1"/>
    <col min="2577" max="2577" width="9.42578125" customWidth="1"/>
    <col min="2578" max="2578" width="6" customWidth="1"/>
    <col min="2817" max="2817" width="55" customWidth="1"/>
    <col min="2818" max="2818" width="5.140625" customWidth="1"/>
    <col min="2819" max="2819" width="4.5703125" customWidth="1"/>
    <col min="2820" max="2821" width="9.42578125" customWidth="1"/>
    <col min="2822" max="2822" width="5.85546875" customWidth="1"/>
    <col min="2823" max="2823" width="5.42578125" customWidth="1"/>
    <col min="2824" max="2824" width="5.7109375" customWidth="1"/>
    <col min="2825" max="2825" width="0" hidden="1" customWidth="1"/>
    <col min="2826" max="2826" width="10" customWidth="1"/>
    <col min="2827" max="2827" width="10.85546875" customWidth="1"/>
    <col min="2828" max="2828" width="6.140625" customWidth="1"/>
    <col min="2829" max="2829" width="10.140625" customWidth="1"/>
    <col min="2830" max="2830" width="6.7109375" customWidth="1"/>
    <col min="2831" max="2832" width="0" hidden="1" customWidth="1"/>
    <col min="2833" max="2833" width="9.42578125" customWidth="1"/>
    <col min="2834" max="2834" width="6" customWidth="1"/>
    <col min="3073" max="3073" width="55" customWidth="1"/>
    <col min="3074" max="3074" width="5.140625" customWidth="1"/>
    <col min="3075" max="3075" width="4.5703125" customWidth="1"/>
    <col min="3076" max="3077" width="9.42578125" customWidth="1"/>
    <col min="3078" max="3078" width="5.85546875" customWidth="1"/>
    <col min="3079" max="3079" width="5.42578125" customWidth="1"/>
    <col min="3080" max="3080" width="5.7109375" customWidth="1"/>
    <col min="3081" max="3081" width="0" hidden="1" customWidth="1"/>
    <col min="3082" max="3082" width="10" customWidth="1"/>
    <col min="3083" max="3083" width="10.85546875" customWidth="1"/>
    <col min="3084" max="3084" width="6.140625" customWidth="1"/>
    <col min="3085" max="3085" width="10.140625" customWidth="1"/>
    <col min="3086" max="3086" width="6.7109375" customWidth="1"/>
    <col min="3087" max="3088" width="0" hidden="1" customWidth="1"/>
    <col min="3089" max="3089" width="9.42578125" customWidth="1"/>
    <col min="3090" max="3090" width="6" customWidth="1"/>
    <col min="3329" max="3329" width="55" customWidth="1"/>
    <col min="3330" max="3330" width="5.140625" customWidth="1"/>
    <col min="3331" max="3331" width="4.5703125" customWidth="1"/>
    <col min="3332" max="3333" width="9.42578125" customWidth="1"/>
    <col min="3334" max="3334" width="5.85546875" customWidth="1"/>
    <col min="3335" max="3335" width="5.42578125" customWidth="1"/>
    <col min="3336" max="3336" width="5.7109375" customWidth="1"/>
    <col min="3337" max="3337" width="0" hidden="1" customWidth="1"/>
    <col min="3338" max="3338" width="10" customWidth="1"/>
    <col min="3339" max="3339" width="10.85546875" customWidth="1"/>
    <col min="3340" max="3340" width="6.140625" customWidth="1"/>
    <col min="3341" max="3341" width="10.140625" customWidth="1"/>
    <col min="3342" max="3342" width="6.7109375" customWidth="1"/>
    <col min="3343" max="3344" width="0" hidden="1" customWidth="1"/>
    <col min="3345" max="3345" width="9.42578125" customWidth="1"/>
    <col min="3346" max="3346" width="6" customWidth="1"/>
    <col min="3585" max="3585" width="55" customWidth="1"/>
    <col min="3586" max="3586" width="5.140625" customWidth="1"/>
    <col min="3587" max="3587" width="4.5703125" customWidth="1"/>
    <col min="3588" max="3589" width="9.42578125" customWidth="1"/>
    <col min="3590" max="3590" width="5.85546875" customWidth="1"/>
    <col min="3591" max="3591" width="5.42578125" customWidth="1"/>
    <col min="3592" max="3592" width="5.7109375" customWidth="1"/>
    <col min="3593" max="3593" width="0" hidden="1" customWidth="1"/>
    <col min="3594" max="3594" width="10" customWidth="1"/>
    <col min="3595" max="3595" width="10.85546875" customWidth="1"/>
    <col min="3596" max="3596" width="6.140625" customWidth="1"/>
    <col min="3597" max="3597" width="10.140625" customWidth="1"/>
    <col min="3598" max="3598" width="6.7109375" customWidth="1"/>
    <col min="3599" max="3600" width="0" hidden="1" customWidth="1"/>
    <col min="3601" max="3601" width="9.42578125" customWidth="1"/>
    <col min="3602" max="3602" width="6" customWidth="1"/>
    <col min="3841" max="3841" width="55" customWidth="1"/>
    <col min="3842" max="3842" width="5.140625" customWidth="1"/>
    <col min="3843" max="3843" width="4.5703125" customWidth="1"/>
    <col min="3844" max="3845" width="9.42578125" customWidth="1"/>
    <col min="3846" max="3846" width="5.85546875" customWidth="1"/>
    <col min="3847" max="3847" width="5.42578125" customWidth="1"/>
    <col min="3848" max="3848" width="5.7109375" customWidth="1"/>
    <col min="3849" max="3849" width="0" hidden="1" customWidth="1"/>
    <col min="3850" max="3850" width="10" customWidth="1"/>
    <col min="3851" max="3851" width="10.85546875" customWidth="1"/>
    <col min="3852" max="3852" width="6.140625" customWidth="1"/>
    <col min="3853" max="3853" width="10.140625" customWidth="1"/>
    <col min="3854" max="3854" width="6.7109375" customWidth="1"/>
    <col min="3855" max="3856" width="0" hidden="1" customWidth="1"/>
    <col min="3857" max="3857" width="9.42578125" customWidth="1"/>
    <col min="3858" max="3858" width="6" customWidth="1"/>
    <col min="4097" max="4097" width="55" customWidth="1"/>
    <col min="4098" max="4098" width="5.140625" customWidth="1"/>
    <col min="4099" max="4099" width="4.5703125" customWidth="1"/>
    <col min="4100" max="4101" width="9.42578125" customWidth="1"/>
    <col min="4102" max="4102" width="5.85546875" customWidth="1"/>
    <col min="4103" max="4103" width="5.42578125" customWidth="1"/>
    <col min="4104" max="4104" width="5.7109375" customWidth="1"/>
    <col min="4105" max="4105" width="0" hidden="1" customWidth="1"/>
    <col min="4106" max="4106" width="10" customWidth="1"/>
    <col min="4107" max="4107" width="10.85546875" customWidth="1"/>
    <col min="4108" max="4108" width="6.140625" customWidth="1"/>
    <col min="4109" max="4109" width="10.140625" customWidth="1"/>
    <col min="4110" max="4110" width="6.7109375" customWidth="1"/>
    <col min="4111" max="4112" width="0" hidden="1" customWidth="1"/>
    <col min="4113" max="4113" width="9.42578125" customWidth="1"/>
    <col min="4114" max="4114" width="6" customWidth="1"/>
    <col min="4353" max="4353" width="55" customWidth="1"/>
    <col min="4354" max="4354" width="5.140625" customWidth="1"/>
    <col min="4355" max="4355" width="4.5703125" customWidth="1"/>
    <col min="4356" max="4357" width="9.42578125" customWidth="1"/>
    <col min="4358" max="4358" width="5.85546875" customWidth="1"/>
    <col min="4359" max="4359" width="5.42578125" customWidth="1"/>
    <col min="4360" max="4360" width="5.7109375" customWidth="1"/>
    <col min="4361" max="4361" width="0" hidden="1" customWidth="1"/>
    <col min="4362" max="4362" width="10" customWidth="1"/>
    <col min="4363" max="4363" width="10.85546875" customWidth="1"/>
    <col min="4364" max="4364" width="6.140625" customWidth="1"/>
    <col min="4365" max="4365" width="10.140625" customWidth="1"/>
    <col min="4366" max="4366" width="6.7109375" customWidth="1"/>
    <col min="4367" max="4368" width="0" hidden="1" customWidth="1"/>
    <col min="4369" max="4369" width="9.42578125" customWidth="1"/>
    <col min="4370" max="4370" width="6" customWidth="1"/>
    <col min="4609" max="4609" width="55" customWidth="1"/>
    <col min="4610" max="4610" width="5.140625" customWidth="1"/>
    <col min="4611" max="4611" width="4.5703125" customWidth="1"/>
    <col min="4612" max="4613" width="9.42578125" customWidth="1"/>
    <col min="4614" max="4614" width="5.85546875" customWidth="1"/>
    <col min="4615" max="4615" width="5.42578125" customWidth="1"/>
    <col min="4616" max="4616" width="5.7109375" customWidth="1"/>
    <col min="4617" max="4617" width="0" hidden="1" customWidth="1"/>
    <col min="4618" max="4618" width="10" customWidth="1"/>
    <col min="4619" max="4619" width="10.85546875" customWidth="1"/>
    <col min="4620" max="4620" width="6.140625" customWidth="1"/>
    <col min="4621" max="4621" width="10.140625" customWidth="1"/>
    <col min="4622" max="4622" width="6.7109375" customWidth="1"/>
    <col min="4623" max="4624" width="0" hidden="1" customWidth="1"/>
    <col min="4625" max="4625" width="9.42578125" customWidth="1"/>
    <col min="4626" max="4626" width="6" customWidth="1"/>
    <col min="4865" max="4865" width="55" customWidth="1"/>
    <col min="4866" max="4866" width="5.140625" customWidth="1"/>
    <col min="4867" max="4867" width="4.5703125" customWidth="1"/>
    <col min="4868" max="4869" width="9.42578125" customWidth="1"/>
    <col min="4870" max="4870" width="5.85546875" customWidth="1"/>
    <col min="4871" max="4871" width="5.42578125" customWidth="1"/>
    <col min="4872" max="4872" width="5.7109375" customWidth="1"/>
    <col min="4873" max="4873" width="0" hidden="1" customWidth="1"/>
    <col min="4874" max="4874" width="10" customWidth="1"/>
    <col min="4875" max="4875" width="10.85546875" customWidth="1"/>
    <col min="4876" max="4876" width="6.140625" customWidth="1"/>
    <col min="4877" max="4877" width="10.140625" customWidth="1"/>
    <col min="4878" max="4878" width="6.7109375" customWidth="1"/>
    <col min="4879" max="4880" width="0" hidden="1" customWidth="1"/>
    <col min="4881" max="4881" width="9.42578125" customWidth="1"/>
    <col min="4882" max="4882" width="6" customWidth="1"/>
    <col min="5121" max="5121" width="55" customWidth="1"/>
    <col min="5122" max="5122" width="5.140625" customWidth="1"/>
    <col min="5123" max="5123" width="4.5703125" customWidth="1"/>
    <col min="5124" max="5125" width="9.42578125" customWidth="1"/>
    <col min="5126" max="5126" width="5.85546875" customWidth="1"/>
    <col min="5127" max="5127" width="5.42578125" customWidth="1"/>
    <col min="5128" max="5128" width="5.7109375" customWidth="1"/>
    <col min="5129" max="5129" width="0" hidden="1" customWidth="1"/>
    <col min="5130" max="5130" width="10" customWidth="1"/>
    <col min="5131" max="5131" width="10.85546875" customWidth="1"/>
    <col min="5132" max="5132" width="6.140625" customWidth="1"/>
    <col min="5133" max="5133" width="10.140625" customWidth="1"/>
    <col min="5134" max="5134" width="6.7109375" customWidth="1"/>
    <col min="5135" max="5136" width="0" hidden="1" customWidth="1"/>
    <col min="5137" max="5137" width="9.42578125" customWidth="1"/>
    <col min="5138" max="5138" width="6" customWidth="1"/>
    <col min="5377" max="5377" width="55" customWidth="1"/>
    <col min="5378" max="5378" width="5.140625" customWidth="1"/>
    <col min="5379" max="5379" width="4.5703125" customWidth="1"/>
    <col min="5380" max="5381" width="9.42578125" customWidth="1"/>
    <col min="5382" max="5382" width="5.85546875" customWidth="1"/>
    <col min="5383" max="5383" width="5.42578125" customWidth="1"/>
    <col min="5384" max="5384" width="5.7109375" customWidth="1"/>
    <col min="5385" max="5385" width="0" hidden="1" customWidth="1"/>
    <col min="5386" max="5386" width="10" customWidth="1"/>
    <col min="5387" max="5387" width="10.85546875" customWidth="1"/>
    <col min="5388" max="5388" width="6.140625" customWidth="1"/>
    <col min="5389" max="5389" width="10.140625" customWidth="1"/>
    <col min="5390" max="5390" width="6.7109375" customWidth="1"/>
    <col min="5391" max="5392" width="0" hidden="1" customWidth="1"/>
    <col min="5393" max="5393" width="9.42578125" customWidth="1"/>
    <col min="5394" max="5394" width="6" customWidth="1"/>
    <col min="5633" max="5633" width="55" customWidth="1"/>
    <col min="5634" max="5634" width="5.140625" customWidth="1"/>
    <col min="5635" max="5635" width="4.5703125" customWidth="1"/>
    <col min="5636" max="5637" width="9.42578125" customWidth="1"/>
    <col min="5638" max="5638" width="5.85546875" customWidth="1"/>
    <col min="5639" max="5639" width="5.42578125" customWidth="1"/>
    <col min="5640" max="5640" width="5.7109375" customWidth="1"/>
    <col min="5641" max="5641" width="0" hidden="1" customWidth="1"/>
    <col min="5642" max="5642" width="10" customWidth="1"/>
    <col min="5643" max="5643" width="10.85546875" customWidth="1"/>
    <col min="5644" max="5644" width="6.140625" customWidth="1"/>
    <col min="5645" max="5645" width="10.140625" customWidth="1"/>
    <col min="5646" max="5646" width="6.7109375" customWidth="1"/>
    <col min="5647" max="5648" width="0" hidden="1" customWidth="1"/>
    <col min="5649" max="5649" width="9.42578125" customWidth="1"/>
    <col min="5650" max="5650" width="6" customWidth="1"/>
    <col min="5889" max="5889" width="55" customWidth="1"/>
    <col min="5890" max="5890" width="5.140625" customWidth="1"/>
    <col min="5891" max="5891" width="4.5703125" customWidth="1"/>
    <col min="5892" max="5893" width="9.42578125" customWidth="1"/>
    <col min="5894" max="5894" width="5.85546875" customWidth="1"/>
    <col min="5895" max="5895" width="5.42578125" customWidth="1"/>
    <col min="5896" max="5896" width="5.7109375" customWidth="1"/>
    <col min="5897" max="5897" width="0" hidden="1" customWidth="1"/>
    <col min="5898" max="5898" width="10" customWidth="1"/>
    <col min="5899" max="5899" width="10.85546875" customWidth="1"/>
    <col min="5900" max="5900" width="6.140625" customWidth="1"/>
    <col min="5901" max="5901" width="10.140625" customWidth="1"/>
    <col min="5902" max="5902" width="6.7109375" customWidth="1"/>
    <col min="5903" max="5904" width="0" hidden="1" customWidth="1"/>
    <col min="5905" max="5905" width="9.42578125" customWidth="1"/>
    <col min="5906" max="5906" width="6" customWidth="1"/>
    <col min="6145" max="6145" width="55" customWidth="1"/>
    <col min="6146" max="6146" width="5.140625" customWidth="1"/>
    <col min="6147" max="6147" width="4.5703125" customWidth="1"/>
    <col min="6148" max="6149" width="9.42578125" customWidth="1"/>
    <col min="6150" max="6150" width="5.85546875" customWidth="1"/>
    <col min="6151" max="6151" width="5.42578125" customWidth="1"/>
    <col min="6152" max="6152" width="5.7109375" customWidth="1"/>
    <col min="6153" max="6153" width="0" hidden="1" customWidth="1"/>
    <col min="6154" max="6154" width="10" customWidth="1"/>
    <col min="6155" max="6155" width="10.85546875" customWidth="1"/>
    <col min="6156" max="6156" width="6.140625" customWidth="1"/>
    <col min="6157" max="6157" width="10.140625" customWidth="1"/>
    <col min="6158" max="6158" width="6.7109375" customWidth="1"/>
    <col min="6159" max="6160" width="0" hidden="1" customWidth="1"/>
    <col min="6161" max="6161" width="9.42578125" customWidth="1"/>
    <col min="6162" max="6162" width="6" customWidth="1"/>
    <col min="6401" max="6401" width="55" customWidth="1"/>
    <col min="6402" max="6402" width="5.140625" customWidth="1"/>
    <col min="6403" max="6403" width="4.5703125" customWidth="1"/>
    <col min="6404" max="6405" width="9.42578125" customWidth="1"/>
    <col min="6406" max="6406" width="5.85546875" customWidth="1"/>
    <col min="6407" max="6407" width="5.42578125" customWidth="1"/>
    <col min="6408" max="6408" width="5.7109375" customWidth="1"/>
    <col min="6409" max="6409" width="0" hidden="1" customWidth="1"/>
    <col min="6410" max="6410" width="10" customWidth="1"/>
    <col min="6411" max="6411" width="10.85546875" customWidth="1"/>
    <col min="6412" max="6412" width="6.140625" customWidth="1"/>
    <col min="6413" max="6413" width="10.140625" customWidth="1"/>
    <col min="6414" max="6414" width="6.7109375" customWidth="1"/>
    <col min="6415" max="6416" width="0" hidden="1" customWidth="1"/>
    <col min="6417" max="6417" width="9.42578125" customWidth="1"/>
    <col min="6418" max="6418" width="6" customWidth="1"/>
    <col min="6657" max="6657" width="55" customWidth="1"/>
    <col min="6658" max="6658" width="5.140625" customWidth="1"/>
    <col min="6659" max="6659" width="4.5703125" customWidth="1"/>
    <col min="6660" max="6661" width="9.42578125" customWidth="1"/>
    <col min="6662" max="6662" width="5.85546875" customWidth="1"/>
    <col min="6663" max="6663" width="5.42578125" customWidth="1"/>
    <col min="6664" max="6664" width="5.7109375" customWidth="1"/>
    <col min="6665" max="6665" width="0" hidden="1" customWidth="1"/>
    <col min="6666" max="6666" width="10" customWidth="1"/>
    <col min="6667" max="6667" width="10.85546875" customWidth="1"/>
    <col min="6668" max="6668" width="6.140625" customWidth="1"/>
    <col min="6669" max="6669" width="10.140625" customWidth="1"/>
    <col min="6670" max="6670" width="6.7109375" customWidth="1"/>
    <col min="6671" max="6672" width="0" hidden="1" customWidth="1"/>
    <col min="6673" max="6673" width="9.42578125" customWidth="1"/>
    <col min="6674" max="6674" width="6" customWidth="1"/>
    <col min="6913" max="6913" width="55" customWidth="1"/>
    <col min="6914" max="6914" width="5.140625" customWidth="1"/>
    <col min="6915" max="6915" width="4.5703125" customWidth="1"/>
    <col min="6916" max="6917" width="9.42578125" customWidth="1"/>
    <col min="6918" max="6918" width="5.85546875" customWidth="1"/>
    <col min="6919" max="6919" width="5.42578125" customWidth="1"/>
    <col min="6920" max="6920" width="5.7109375" customWidth="1"/>
    <col min="6921" max="6921" width="0" hidden="1" customWidth="1"/>
    <col min="6922" max="6922" width="10" customWidth="1"/>
    <col min="6923" max="6923" width="10.85546875" customWidth="1"/>
    <col min="6924" max="6924" width="6.140625" customWidth="1"/>
    <col min="6925" max="6925" width="10.140625" customWidth="1"/>
    <col min="6926" max="6926" width="6.7109375" customWidth="1"/>
    <col min="6927" max="6928" width="0" hidden="1" customWidth="1"/>
    <col min="6929" max="6929" width="9.42578125" customWidth="1"/>
    <col min="6930" max="6930" width="6" customWidth="1"/>
    <col min="7169" max="7169" width="55" customWidth="1"/>
    <col min="7170" max="7170" width="5.140625" customWidth="1"/>
    <col min="7171" max="7171" width="4.5703125" customWidth="1"/>
    <col min="7172" max="7173" width="9.42578125" customWidth="1"/>
    <col min="7174" max="7174" width="5.85546875" customWidth="1"/>
    <col min="7175" max="7175" width="5.42578125" customWidth="1"/>
    <col min="7176" max="7176" width="5.7109375" customWidth="1"/>
    <col min="7177" max="7177" width="0" hidden="1" customWidth="1"/>
    <col min="7178" max="7178" width="10" customWidth="1"/>
    <col min="7179" max="7179" width="10.85546875" customWidth="1"/>
    <col min="7180" max="7180" width="6.140625" customWidth="1"/>
    <col min="7181" max="7181" width="10.140625" customWidth="1"/>
    <col min="7182" max="7182" width="6.7109375" customWidth="1"/>
    <col min="7183" max="7184" width="0" hidden="1" customWidth="1"/>
    <col min="7185" max="7185" width="9.42578125" customWidth="1"/>
    <col min="7186" max="7186" width="6" customWidth="1"/>
    <col min="7425" max="7425" width="55" customWidth="1"/>
    <col min="7426" max="7426" width="5.140625" customWidth="1"/>
    <col min="7427" max="7427" width="4.5703125" customWidth="1"/>
    <col min="7428" max="7429" width="9.42578125" customWidth="1"/>
    <col min="7430" max="7430" width="5.85546875" customWidth="1"/>
    <col min="7431" max="7431" width="5.42578125" customWidth="1"/>
    <col min="7432" max="7432" width="5.7109375" customWidth="1"/>
    <col min="7433" max="7433" width="0" hidden="1" customWidth="1"/>
    <col min="7434" max="7434" width="10" customWidth="1"/>
    <col min="7435" max="7435" width="10.85546875" customWidth="1"/>
    <col min="7436" max="7436" width="6.140625" customWidth="1"/>
    <col min="7437" max="7437" width="10.140625" customWidth="1"/>
    <col min="7438" max="7438" width="6.7109375" customWidth="1"/>
    <col min="7439" max="7440" width="0" hidden="1" customWidth="1"/>
    <col min="7441" max="7441" width="9.42578125" customWidth="1"/>
    <col min="7442" max="7442" width="6" customWidth="1"/>
    <col min="7681" max="7681" width="55" customWidth="1"/>
    <col min="7682" max="7682" width="5.140625" customWidth="1"/>
    <col min="7683" max="7683" width="4.5703125" customWidth="1"/>
    <col min="7684" max="7685" width="9.42578125" customWidth="1"/>
    <col min="7686" max="7686" width="5.85546875" customWidth="1"/>
    <col min="7687" max="7687" width="5.42578125" customWidth="1"/>
    <col min="7688" max="7688" width="5.7109375" customWidth="1"/>
    <col min="7689" max="7689" width="0" hidden="1" customWidth="1"/>
    <col min="7690" max="7690" width="10" customWidth="1"/>
    <col min="7691" max="7691" width="10.85546875" customWidth="1"/>
    <col min="7692" max="7692" width="6.140625" customWidth="1"/>
    <col min="7693" max="7693" width="10.140625" customWidth="1"/>
    <col min="7694" max="7694" width="6.7109375" customWidth="1"/>
    <col min="7695" max="7696" width="0" hidden="1" customWidth="1"/>
    <col min="7697" max="7697" width="9.42578125" customWidth="1"/>
    <col min="7698" max="7698" width="6" customWidth="1"/>
    <col min="7937" max="7937" width="55" customWidth="1"/>
    <col min="7938" max="7938" width="5.140625" customWidth="1"/>
    <col min="7939" max="7939" width="4.5703125" customWidth="1"/>
    <col min="7940" max="7941" width="9.42578125" customWidth="1"/>
    <col min="7942" max="7942" width="5.85546875" customWidth="1"/>
    <col min="7943" max="7943" width="5.42578125" customWidth="1"/>
    <col min="7944" max="7944" width="5.7109375" customWidth="1"/>
    <col min="7945" max="7945" width="0" hidden="1" customWidth="1"/>
    <col min="7946" max="7946" width="10" customWidth="1"/>
    <col min="7947" max="7947" width="10.85546875" customWidth="1"/>
    <col min="7948" max="7948" width="6.140625" customWidth="1"/>
    <col min="7949" max="7949" width="10.140625" customWidth="1"/>
    <col min="7950" max="7950" width="6.7109375" customWidth="1"/>
    <col min="7951" max="7952" width="0" hidden="1" customWidth="1"/>
    <col min="7953" max="7953" width="9.42578125" customWidth="1"/>
    <col min="7954" max="7954" width="6" customWidth="1"/>
    <col min="8193" max="8193" width="55" customWidth="1"/>
    <col min="8194" max="8194" width="5.140625" customWidth="1"/>
    <col min="8195" max="8195" width="4.5703125" customWidth="1"/>
    <col min="8196" max="8197" width="9.42578125" customWidth="1"/>
    <col min="8198" max="8198" width="5.85546875" customWidth="1"/>
    <col min="8199" max="8199" width="5.42578125" customWidth="1"/>
    <col min="8200" max="8200" width="5.7109375" customWidth="1"/>
    <col min="8201" max="8201" width="0" hidden="1" customWidth="1"/>
    <col min="8202" max="8202" width="10" customWidth="1"/>
    <col min="8203" max="8203" width="10.85546875" customWidth="1"/>
    <col min="8204" max="8204" width="6.140625" customWidth="1"/>
    <col min="8205" max="8205" width="10.140625" customWidth="1"/>
    <col min="8206" max="8206" width="6.7109375" customWidth="1"/>
    <col min="8207" max="8208" width="0" hidden="1" customWidth="1"/>
    <col min="8209" max="8209" width="9.42578125" customWidth="1"/>
    <col min="8210" max="8210" width="6" customWidth="1"/>
    <col min="8449" max="8449" width="55" customWidth="1"/>
    <col min="8450" max="8450" width="5.140625" customWidth="1"/>
    <col min="8451" max="8451" width="4.5703125" customWidth="1"/>
    <col min="8452" max="8453" width="9.42578125" customWidth="1"/>
    <col min="8454" max="8454" width="5.85546875" customWidth="1"/>
    <col min="8455" max="8455" width="5.42578125" customWidth="1"/>
    <col min="8456" max="8456" width="5.7109375" customWidth="1"/>
    <col min="8457" max="8457" width="0" hidden="1" customWidth="1"/>
    <col min="8458" max="8458" width="10" customWidth="1"/>
    <col min="8459" max="8459" width="10.85546875" customWidth="1"/>
    <col min="8460" max="8460" width="6.140625" customWidth="1"/>
    <col min="8461" max="8461" width="10.140625" customWidth="1"/>
    <col min="8462" max="8462" width="6.7109375" customWidth="1"/>
    <col min="8463" max="8464" width="0" hidden="1" customWidth="1"/>
    <col min="8465" max="8465" width="9.42578125" customWidth="1"/>
    <col min="8466" max="8466" width="6" customWidth="1"/>
    <col min="8705" max="8705" width="55" customWidth="1"/>
    <col min="8706" max="8706" width="5.140625" customWidth="1"/>
    <col min="8707" max="8707" width="4.5703125" customWidth="1"/>
    <col min="8708" max="8709" width="9.42578125" customWidth="1"/>
    <col min="8710" max="8710" width="5.85546875" customWidth="1"/>
    <col min="8711" max="8711" width="5.42578125" customWidth="1"/>
    <col min="8712" max="8712" width="5.7109375" customWidth="1"/>
    <col min="8713" max="8713" width="0" hidden="1" customWidth="1"/>
    <col min="8714" max="8714" width="10" customWidth="1"/>
    <col min="8715" max="8715" width="10.85546875" customWidth="1"/>
    <col min="8716" max="8716" width="6.140625" customWidth="1"/>
    <col min="8717" max="8717" width="10.140625" customWidth="1"/>
    <col min="8718" max="8718" width="6.7109375" customWidth="1"/>
    <col min="8719" max="8720" width="0" hidden="1" customWidth="1"/>
    <col min="8721" max="8721" width="9.42578125" customWidth="1"/>
    <col min="8722" max="8722" width="6" customWidth="1"/>
    <col min="8961" max="8961" width="55" customWidth="1"/>
    <col min="8962" max="8962" width="5.140625" customWidth="1"/>
    <col min="8963" max="8963" width="4.5703125" customWidth="1"/>
    <col min="8964" max="8965" width="9.42578125" customWidth="1"/>
    <col min="8966" max="8966" width="5.85546875" customWidth="1"/>
    <col min="8967" max="8967" width="5.42578125" customWidth="1"/>
    <col min="8968" max="8968" width="5.7109375" customWidth="1"/>
    <col min="8969" max="8969" width="0" hidden="1" customWidth="1"/>
    <col min="8970" max="8970" width="10" customWidth="1"/>
    <col min="8971" max="8971" width="10.85546875" customWidth="1"/>
    <col min="8972" max="8972" width="6.140625" customWidth="1"/>
    <col min="8973" max="8973" width="10.140625" customWidth="1"/>
    <col min="8974" max="8974" width="6.7109375" customWidth="1"/>
    <col min="8975" max="8976" width="0" hidden="1" customWidth="1"/>
    <col min="8977" max="8977" width="9.42578125" customWidth="1"/>
    <col min="8978" max="8978" width="6" customWidth="1"/>
    <col min="9217" max="9217" width="55" customWidth="1"/>
    <col min="9218" max="9218" width="5.140625" customWidth="1"/>
    <col min="9219" max="9219" width="4.5703125" customWidth="1"/>
    <col min="9220" max="9221" width="9.42578125" customWidth="1"/>
    <col min="9222" max="9222" width="5.85546875" customWidth="1"/>
    <col min="9223" max="9223" width="5.42578125" customWidth="1"/>
    <col min="9224" max="9224" width="5.7109375" customWidth="1"/>
    <col min="9225" max="9225" width="0" hidden="1" customWidth="1"/>
    <col min="9226" max="9226" width="10" customWidth="1"/>
    <col min="9227" max="9227" width="10.85546875" customWidth="1"/>
    <col min="9228" max="9228" width="6.140625" customWidth="1"/>
    <col min="9229" max="9229" width="10.140625" customWidth="1"/>
    <col min="9230" max="9230" width="6.7109375" customWidth="1"/>
    <col min="9231" max="9232" width="0" hidden="1" customWidth="1"/>
    <col min="9233" max="9233" width="9.42578125" customWidth="1"/>
    <col min="9234" max="9234" width="6" customWidth="1"/>
    <col min="9473" max="9473" width="55" customWidth="1"/>
    <col min="9474" max="9474" width="5.140625" customWidth="1"/>
    <col min="9475" max="9475" width="4.5703125" customWidth="1"/>
    <col min="9476" max="9477" width="9.42578125" customWidth="1"/>
    <col min="9478" max="9478" width="5.85546875" customWidth="1"/>
    <col min="9479" max="9479" width="5.42578125" customWidth="1"/>
    <col min="9480" max="9480" width="5.7109375" customWidth="1"/>
    <col min="9481" max="9481" width="0" hidden="1" customWidth="1"/>
    <col min="9482" max="9482" width="10" customWidth="1"/>
    <col min="9483" max="9483" width="10.85546875" customWidth="1"/>
    <col min="9484" max="9484" width="6.140625" customWidth="1"/>
    <col min="9485" max="9485" width="10.140625" customWidth="1"/>
    <col min="9486" max="9486" width="6.7109375" customWidth="1"/>
    <col min="9487" max="9488" width="0" hidden="1" customWidth="1"/>
    <col min="9489" max="9489" width="9.42578125" customWidth="1"/>
    <col min="9490" max="9490" width="6" customWidth="1"/>
    <col min="9729" max="9729" width="55" customWidth="1"/>
    <col min="9730" max="9730" width="5.140625" customWidth="1"/>
    <col min="9731" max="9731" width="4.5703125" customWidth="1"/>
    <col min="9732" max="9733" width="9.42578125" customWidth="1"/>
    <col min="9734" max="9734" width="5.85546875" customWidth="1"/>
    <col min="9735" max="9735" width="5.42578125" customWidth="1"/>
    <col min="9736" max="9736" width="5.7109375" customWidth="1"/>
    <col min="9737" max="9737" width="0" hidden="1" customWidth="1"/>
    <col min="9738" max="9738" width="10" customWidth="1"/>
    <col min="9739" max="9739" width="10.85546875" customWidth="1"/>
    <col min="9740" max="9740" width="6.140625" customWidth="1"/>
    <col min="9741" max="9741" width="10.140625" customWidth="1"/>
    <col min="9742" max="9742" width="6.7109375" customWidth="1"/>
    <col min="9743" max="9744" width="0" hidden="1" customWidth="1"/>
    <col min="9745" max="9745" width="9.42578125" customWidth="1"/>
    <col min="9746" max="9746" width="6" customWidth="1"/>
    <col min="9985" max="9985" width="55" customWidth="1"/>
    <col min="9986" max="9986" width="5.140625" customWidth="1"/>
    <col min="9987" max="9987" width="4.5703125" customWidth="1"/>
    <col min="9988" max="9989" width="9.42578125" customWidth="1"/>
    <col min="9990" max="9990" width="5.85546875" customWidth="1"/>
    <col min="9991" max="9991" width="5.42578125" customWidth="1"/>
    <col min="9992" max="9992" width="5.7109375" customWidth="1"/>
    <col min="9993" max="9993" width="0" hidden="1" customWidth="1"/>
    <col min="9994" max="9994" width="10" customWidth="1"/>
    <col min="9995" max="9995" width="10.85546875" customWidth="1"/>
    <col min="9996" max="9996" width="6.140625" customWidth="1"/>
    <col min="9997" max="9997" width="10.140625" customWidth="1"/>
    <col min="9998" max="9998" width="6.7109375" customWidth="1"/>
    <col min="9999" max="10000" width="0" hidden="1" customWidth="1"/>
    <col min="10001" max="10001" width="9.42578125" customWidth="1"/>
    <col min="10002" max="10002" width="6" customWidth="1"/>
    <col min="10241" max="10241" width="55" customWidth="1"/>
    <col min="10242" max="10242" width="5.140625" customWidth="1"/>
    <col min="10243" max="10243" width="4.5703125" customWidth="1"/>
    <col min="10244" max="10245" width="9.42578125" customWidth="1"/>
    <col min="10246" max="10246" width="5.85546875" customWidth="1"/>
    <col min="10247" max="10247" width="5.42578125" customWidth="1"/>
    <col min="10248" max="10248" width="5.7109375" customWidth="1"/>
    <col min="10249" max="10249" width="0" hidden="1" customWidth="1"/>
    <col min="10250" max="10250" width="10" customWidth="1"/>
    <col min="10251" max="10251" width="10.85546875" customWidth="1"/>
    <col min="10252" max="10252" width="6.140625" customWidth="1"/>
    <col min="10253" max="10253" width="10.140625" customWidth="1"/>
    <col min="10254" max="10254" width="6.7109375" customWidth="1"/>
    <col min="10255" max="10256" width="0" hidden="1" customWidth="1"/>
    <col min="10257" max="10257" width="9.42578125" customWidth="1"/>
    <col min="10258" max="10258" width="6" customWidth="1"/>
    <col min="10497" max="10497" width="55" customWidth="1"/>
    <col min="10498" max="10498" width="5.140625" customWidth="1"/>
    <col min="10499" max="10499" width="4.5703125" customWidth="1"/>
    <col min="10500" max="10501" width="9.42578125" customWidth="1"/>
    <col min="10502" max="10502" width="5.85546875" customWidth="1"/>
    <col min="10503" max="10503" width="5.42578125" customWidth="1"/>
    <col min="10504" max="10504" width="5.7109375" customWidth="1"/>
    <col min="10505" max="10505" width="0" hidden="1" customWidth="1"/>
    <col min="10506" max="10506" width="10" customWidth="1"/>
    <col min="10507" max="10507" width="10.85546875" customWidth="1"/>
    <col min="10508" max="10508" width="6.140625" customWidth="1"/>
    <col min="10509" max="10509" width="10.140625" customWidth="1"/>
    <col min="10510" max="10510" width="6.7109375" customWidth="1"/>
    <col min="10511" max="10512" width="0" hidden="1" customWidth="1"/>
    <col min="10513" max="10513" width="9.42578125" customWidth="1"/>
    <col min="10514" max="10514" width="6" customWidth="1"/>
    <col min="10753" max="10753" width="55" customWidth="1"/>
    <col min="10754" max="10754" width="5.140625" customWidth="1"/>
    <col min="10755" max="10755" width="4.5703125" customWidth="1"/>
    <col min="10756" max="10757" width="9.42578125" customWidth="1"/>
    <col min="10758" max="10758" width="5.85546875" customWidth="1"/>
    <col min="10759" max="10759" width="5.42578125" customWidth="1"/>
    <col min="10760" max="10760" width="5.7109375" customWidth="1"/>
    <col min="10761" max="10761" width="0" hidden="1" customWidth="1"/>
    <col min="10762" max="10762" width="10" customWidth="1"/>
    <col min="10763" max="10763" width="10.85546875" customWidth="1"/>
    <col min="10764" max="10764" width="6.140625" customWidth="1"/>
    <col min="10765" max="10765" width="10.140625" customWidth="1"/>
    <col min="10766" max="10766" width="6.7109375" customWidth="1"/>
    <col min="10767" max="10768" width="0" hidden="1" customWidth="1"/>
    <col min="10769" max="10769" width="9.42578125" customWidth="1"/>
    <col min="10770" max="10770" width="6" customWidth="1"/>
    <col min="11009" max="11009" width="55" customWidth="1"/>
    <col min="11010" max="11010" width="5.140625" customWidth="1"/>
    <col min="11011" max="11011" width="4.5703125" customWidth="1"/>
    <col min="11012" max="11013" width="9.42578125" customWidth="1"/>
    <col min="11014" max="11014" width="5.85546875" customWidth="1"/>
    <col min="11015" max="11015" width="5.42578125" customWidth="1"/>
    <col min="11016" max="11016" width="5.7109375" customWidth="1"/>
    <col min="11017" max="11017" width="0" hidden="1" customWidth="1"/>
    <col min="11018" max="11018" width="10" customWidth="1"/>
    <col min="11019" max="11019" width="10.85546875" customWidth="1"/>
    <col min="11020" max="11020" width="6.140625" customWidth="1"/>
    <col min="11021" max="11021" width="10.140625" customWidth="1"/>
    <col min="11022" max="11022" width="6.7109375" customWidth="1"/>
    <col min="11023" max="11024" width="0" hidden="1" customWidth="1"/>
    <col min="11025" max="11025" width="9.42578125" customWidth="1"/>
    <col min="11026" max="11026" width="6" customWidth="1"/>
    <col min="11265" max="11265" width="55" customWidth="1"/>
    <col min="11266" max="11266" width="5.140625" customWidth="1"/>
    <col min="11267" max="11267" width="4.5703125" customWidth="1"/>
    <col min="11268" max="11269" width="9.42578125" customWidth="1"/>
    <col min="11270" max="11270" width="5.85546875" customWidth="1"/>
    <col min="11271" max="11271" width="5.42578125" customWidth="1"/>
    <col min="11272" max="11272" width="5.7109375" customWidth="1"/>
    <col min="11273" max="11273" width="0" hidden="1" customWidth="1"/>
    <col min="11274" max="11274" width="10" customWidth="1"/>
    <col min="11275" max="11275" width="10.85546875" customWidth="1"/>
    <col min="11276" max="11276" width="6.140625" customWidth="1"/>
    <col min="11277" max="11277" width="10.140625" customWidth="1"/>
    <col min="11278" max="11278" width="6.7109375" customWidth="1"/>
    <col min="11279" max="11280" width="0" hidden="1" customWidth="1"/>
    <col min="11281" max="11281" width="9.42578125" customWidth="1"/>
    <col min="11282" max="11282" width="6" customWidth="1"/>
    <col min="11521" max="11521" width="55" customWidth="1"/>
    <col min="11522" max="11522" width="5.140625" customWidth="1"/>
    <col min="11523" max="11523" width="4.5703125" customWidth="1"/>
    <col min="11524" max="11525" width="9.42578125" customWidth="1"/>
    <col min="11526" max="11526" width="5.85546875" customWidth="1"/>
    <col min="11527" max="11527" width="5.42578125" customWidth="1"/>
    <col min="11528" max="11528" width="5.7109375" customWidth="1"/>
    <col min="11529" max="11529" width="0" hidden="1" customWidth="1"/>
    <col min="11530" max="11530" width="10" customWidth="1"/>
    <col min="11531" max="11531" width="10.85546875" customWidth="1"/>
    <col min="11532" max="11532" width="6.140625" customWidth="1"/>
    <col min="11533" max="11533" width="10.140625" customWidth="1"/>
    <col min="11534" max="11534" width="6.7109375" customWidth="1"/>
    <col min="11535" max="11536" width="0" hidden="1" customWidth="1"/>
    <col min="11537" max="11537" width="9.42578125" customWidth="1"/>
    <col min="11538" max="11538" width="6" customWidth="1"/>
    <col min="11777" max="11777" width="55" customWidth="1"/>
    <col min="11778" max="11778" width="5.140625" customWidth="1"/>
    <col min="11779" max="11779" width="4.5703125" customWidth="1"/>
    <col min="11780" max="11781" width="9.42578125" customWidth="1"/>
    <col min="11782" max="11782" width="5.85546875" customWidth="1"/>
    <col min="11783" max="11783" width="5.42578125" customWidth="1"/>
    <col min="11784" max="11784" width="5.7109375" customWidth="1"/>
    <col min="11785" max="11785" width="0" hidden="1" customWidth="1"/>
    <col min="11786" max="11786" width="10" customWidth="1"/>
    <col min="11787" max="11787" width="10.85546875" customWidth="1"/>
    <col min="11788" max="11788" width="6.140625" customWidth="1"/>
    <col min="11789" max="11789" width="10.140625" customWidth="1"/>
    <col min="11790" max="11790" width="6.7109375" customWidth="1"/>
    <col min="11791" max="11792" width="0" hidden="1" customWidth="1"/>
    <col min="11793" max="11793" width="9.42578125" customWidth="1"/>
    <col min="11794" max="11794" width="6" customWidth="1"/>
    <col min="12033" max="12033" width="55" customWidth="1"/>
    <col min="12034" max="12034" width="5.140625" customWidth="1"/>
    <col min="12035" max="12035" width="4.5703125" customWidth="1"/>
    <col min="12036" max="12037" width="9.42578125" customWidth="1"/>
    <col min="12038" max="12038" width="5.85546875" customWidth="1"/>
    <col min="12039" max="12039" width="5.42578125" customWidth="1"/>
    <col min="12040" max="12040" width="5.7109375" customWidth="1"/>
    <col min="12041" max="12041" width="0" hidden="1" customWidth="1"/>
    <col min="12042" max="12042" width="10" customWidth="1"/>
    <col min="12043" max="12043" width="10.85546875" customWidth="1"/>
    <col min="12044" max="12044" width="6.140625" customWidth="1"/>
    <col min="12045" max="12045" width="10.140625" customWidth="1"/>
    <col min="12046" max="12046" width="6.7109375" customWidth="1"/>
    <col min="12047" max="12048" width="0" hidden="1" customWidth="1"/>
    <col min="12049" max="12049" width="9.42578125" customWidth="1"/>
    <col min="12050" max="12050" width="6" customWidth="1"/>
    <col min="12289" max="12289" width="55" customWidth="1"/>
    <col min="12290" max="12290" width="5.140625" customWidth="1"/>
    <col min="12291" max="12291" width="4.5703125" customWidth="1"/>
    <col min="12292" max="12293" width="9.42578125" customWidth="1"/>
    <col min="12294" max="12294" width="5.85546875" customWidth="1"/>
    <col min="12295" max="12295" width="5.42578125" customWidth="1"/>
    <col min="12296" max="12296" width="5.7109375" customWidth="1"/>
    <col min="12297" max="12297" width="0" hidden="1" customWidth="1"/>
    <col min="12298" max="12298" width="10" customWidth="1"/>
    <col min="12299" max="12299" width="10.85546875" customWidth="1"/>
    <col min="12300" max="12300" width="6.140625" customWidth="1"/>
    <col min="12301" max="12301" width="10.140625" customWidth="1"/>
    <col min="12302" max="12302" width="6.7109375" customWidth="1"/>
    <col min="12303" max="12304" width="0" hidden="1" customWidth="1"/>
    <col min="12305" max="12305" width="9.42578125" customWidth="1"/>
    <col min="12306" max="12306" width="6" customWidth="1"/>
    <col min="12545" max="12545" width="55" customWidth="1"/>
    <col min="12546" max="12546" width="5.140625" customWidth="1"/>
    <col min="12547" max="12547" width="4.5703125" customWidth="1"/>
    <col min="12548" max="12549" width="9.42578125" customWidth="1"/>
    <col min="12550" max="12550" width="5.85546875" customWidth="1"/>
    <col min="12551" max="12551" width="5.42578125" customWidth="1"/>
    <col min="12552" max="12552" width="5.7109375" customWidth="1"/>
    <col min="12553" max="12553" width="0" hidden="1" customWidth="1"/>
    <col min="12554" max="12554" width="10" customWidth="1"/>
    <col min="12555" max="12555" width="10.85546875" customWidth="1"/>
    <col min="12556" max="12556" width="6.140625" customWidth="1"/>
    <col min="12557" max="12557" width="10.140625" customWidth="1"/>
    <col min="12558" max="12558" width="6.7109375" customWidth="1"/>
    <col min="12559" max="12560" width="0" hidden="1" customWidth="1"/>
    <col min="12561" max="12561" width="9.42578125" customWidth="1"/>
    <col min="12562" max="12562" width="6" customWidth="1"/>
    <col min="12801" max="12801" width="55" customWidth="1"/>
    <col min="12802" max="12802" width="5.140625" customWidth="1"/>
    <col min="12803" max="12803" width="4.5703125" customWidth="1"/>
    <col min="12804" max="12805" width="9.42578125" customWidth="1"/>
    <col min="12806" max="12806" width="5.85546875" customWidth="1"/>
    <col min="12807" max="12807" width="5.42578125" customWidth="1"/>
    <col min="12808" max="12808" width="5.7109375" customWidth="1"/>
    <col min="12809" max="12809" width="0" hidden="1" customWidth="1"/>
    <col min="12810" max="12810" width="10" customWidth="1"/>
    <col min="12811" max="12811" width="10.85546875" customWidth="1"/>
    <col min="12812" max="12812" width="6.140625" customWidth="1"/>
    <col min="12813" max="12813" width="10.140625" customWidth="1"/>
    <col min="12814" max="12814" width="6.7109375" customWidth="1"/>
    <col min="12815" max="12816" width="0" hidden="1" customWidth="1"/>
    <col min="12817" max="12817" width="9.42578125" customWidth="1"/>
    <col min="12818" max="12818" width="6" customWidth="1"/>
    <col min="13057" max="13057" width="55" customWidth="1"/>
    <col min="13058" max="13058" width="5.140625" customWidth="1"/>
    <col min="13059" max="13059" width="4.5703125" customWidth="1"/>
    <col min="13060" max="13061" width="9.42578125" customWidth="1"/>
    <col min="13062" max="13062" width="5.85546875" customWidth="1"/>
    <col min="13063" max="13063" width="5.42578125" customWidth="1"/>
    <col min="13064" max="13064" width="5.7109375" customWidth="1"/>
    <col min="13065" max="13065" width="0" hidden="1" customWidth="1"/>
    <col min="13066" max="13066" width="10" customWidth="1"/>
    <col min="13067" max="13067" width="10.85546875" customWidth="1"/>
    <col min="13068" max="13068" width="6.140625" customWidth="1"/>
    <col min="13069" max="13069" width="10.140625" customWidth="1"/>
    <col min="13070" max="13070" width="6.7109375" customWidth="1"/>
    <col min="13071" max="13072" width="0" hidden="1" customWidth="1"/>
    <col min="13073" max="13073" width="9.42578125" customWidth="1"/>
    <col min="13074" max="13074" width="6" customWidth="1"/>
    <col min="13313" max="13313" width="55" customWidth="1"/>
    <col min="13314" max="13314" width="5.140625" customWidth="1"/>
    <col min="13315" max="13315" width="4.5703125" customWidth="1"/>
    <col min="13316" max="13317" width="9.42578125" customWidth="1"/>
    <col min="13318" max="13318" width="5.85546875" customWidth="1"/>
    <col min="13319" max="13319" width="5.42578125" customWidth="1"/>
    <col min="13320" max="13320" width="5.7109375" customWidth="1"/>
    <col min="13321" max="13321" width="0" hidden="1" customWidth="1"/>
    <col min="13322" max="13322" width="10" customWidth="1"/>
    <col min="13323" max="13323" width="10.85546875" customWidth="1"/>
    <col min="13324" max="13324" width="6.140625" customWidth="1"/>
    <col min="13325" max="13325" width="10.140625" customWidth="1"/>
    <col min="13326" max="13326" width="6.7109375" customWidth="1"/>
    <col min="13327" max="13328" width="0" hidden="1" customWidth="1"/>
    <col min="13329" max="13329" width="9.42578125" customWidth="1"/>
    <col min="13330" max="13330" width="6" customWidth="1"/>
    <col min="13569" max="13569" width="55" customWidth="1"/>
    <col min="13570" max="13570" width="5.140625" customWidth="1"/>
    <col min="13571" max="13571" width="4.5703125" customWidth="1"/>
    <col min="13572" max="13573" width="9.42578125" customWidth="1"/>
    <col min="13574" max="13574" width="5.85546875" customWidth="1"/>
    <col min="13575" max="13575" width="5.42578125" customWidth="1"/>
    <col min="13576" max="13576" width="5.7109375" customWidth="1"/>
    <col min="13577" max="13577" width="0" hidden="1" customWidth="1"/>
    <col min="13578" max="13578" width="10" customWidth="1"/>
    <col min="13579" max="13579" width="10.85546875" customWidth="1"/>
    <col min="13580" max="13580" width="6.140625" customWidth="1"/>
    <col min="13581" max="13581" width="10.140625" customWidth="1"/>
    <col min="13582" max="13582" width="6.7109375" customWidth="1"/>
    <col min="13583" max="13584" width="0" hidden="1" customWidth="1"/>
    <col min="13585" max="13585" width="9.42578125" customWidth="1"/>
    <col min="13586" max="13586" width="6" customWidth="1"/>
    <col min="13825" max="13825" width="55" customWidth="1"/>
    <col min="13826" max="13826" width="5.140625" customWidth="1"/>
    <col min="13827" max="13827" width="4.5703125" customWidth="1"/>
    <col min="13828" max="13829" width="9.42578125" customWidth="1"/>
    <col min="13830" max="13830" width="5.85546875" customWidth="1"/>
    <col min="13831" max="13831" width="5.42578125" customWidth="1"/>
    <col min="13832" max="13832" width="5.7109375" customWidth="1"/>
    <col min="13833" max="13833" width="0" hidden="1" customWidth="1"/>
    <col min="13834" max="13834" width="10" customWidth="1"/>
    <col min="13835" max="13835" width="10.85546875" customWidth="1"/>
    <col min="13836" max="13836" width="6.140625" customWidth="1"/>
    <col min="13837" max="13837" width="10.140625" customWidth="1"/>
    <col min="13838" max="13838" width="6.7109375" customWidth="1"/>
    <col min="13839" max="13840" width="0" hidden="1" customWidth="1"/>
    <col min="13841" max="13841" width="9.42578125" customWidth="1"/>
    <col min="13842" max="13842" width="6" customWidth="1"/>
    <col min="14081" max="14081" width="55" customWidth="1"/>
    <col min="14082" max="14082" width="5.140625" customWidth="1"/>
    <col min="14083" max="14083" width="4.5703125" customWidth="1"/>
    <col min="14084" max="14085" width="9.42578125" customWidth="1"/>
    <col min="14086" max="14086" width="5.85546875" customWidth="1"/>
    <col min="14087" max="14087" width="5.42578125" customWidth="1"/>
    <col min="14088" max="14088" width="5.7109375" customWidth="1"/>
    <col min="14089" max="14089" width="0" hidden="1" customWidth="1"/>
    <col min="14090" max="14090" width="10" customWidth="1"/>
    <col min="14091" max="14091" width="10.85546875" customWidth="1"/>
    <col min="14092" max="14092" width="6.140625" customWidth="1"/>
    <col min="14093" max="14093" width="10.140625" customWidth="1"/>
    <col min="14094" max="14094" width="6.7109375" customWidth="1"/>
    <col min="14095" max="14096" width="0" hidden="1" customWidth="1"/>
    <col min="14097" max="14097" width="9.42578125" customWidth="1"/>
    <col min="14098" max="14098" width="6" customWidth="1"/>
    <col min="14337" max="14337" width="55" customWidth="1"/>
    <col min="14338" max="14338" width="5.140625" customWidth="1"/>
    <col min="14339" max="14339" width="4.5703125" customWidth="1"/>
    <col min="14340" max="14341" width="9.42578125" customWidth="1"/>
    <col min="14342" max="14342" width="5.85546875" customWidth="1"/>
    <col min="14343" max="14343" width="5.42578125" customWidth="1"/>
    <col min="14344" max="14344" width="5.7109375" customWidth="1"/>
    <col min="14345" max="14345" width="0" hidden="1" customWidth="1"/>
    <col min="14346" max="14346" width="10" customWidth="1"/>
    <col min="14347" max="14347" width="10.85546875" customWidth="1"/>
    <col min="14348" max="14348" width="6.140625" customWidth="1"/>
    <col min="14349" max="14349" width="10.140625" customWidth="1"/>
    <col min="14350" max="14350" width="6.7109375" customWidth="1"/>
    <col min="14351" max="14352" width="0" hidden="1" customWidth="1"/>
    <col min="14353" max="14353" width="9.42578125" customWidth="1"/>
    <col min="14354" max="14354" width="6" customWidth="1"/>
    <col min="14593" max="14593" width="55" customWidth="1"/>
    <col min="14594" max="14594" width="5.140625" customWidth="1"/>
    <col min="14595" max="14595" width="4.5703125" customWidth="1"/>
    <col min="14596" max="14597" width="9.42578125" customWidth="1"/>
    <col min="14598" max="14598" width="5.85546875" customWidth="1"/>
    <col min="14599" max="14599" width="5.42578125" customWidth="1"/>
    <col min="14600" max="14600" width="5.7109375" customWidth="1"/>
    <col min="14601" max="14601" width="0" hidden="1" customWidth="1"/>
    <col min="14602" max="14602" width="10" customWidth="1"/>
    <col min="14603" max="14603" width="10.85546875" customWidth="1"/>
    <col min="14604" max="14604" width="6.140625" customWidth="1"/>
    <col min="14605" max="14605" width="10.140625" customWidth="1"/>
    <col min="14606" max="14606" width="6.7109375" customWidth="1"/>
    <col min="14607" max="14608" width="0" hidden="1" customWidth="1"/>
    <col min="14609" max="14609" width="9.42578125" customWidth="1"/>
    <col min="14610" max="14610" width="6" customWidth="1"/>
    <col min="14849" max="14849" width="55" customWidth="1"/>
    <col min="14850" max="14850" width="5.140625" customWidth="1"/>
    <col min="14851" max="14851" width="4.5703125" customWidth="1"/>
    <col min="14852" max="14853" width="9.42578125" customWidth="1"/>
    <col min="14854" max="14854" width="5.85546875" customWidth="1"/>
    <col min="14855" max="14855" width="5.42578125" customWidth="1"/>
    <col min="14856" max="14856" width="5.7109375" customWidth="1"/>
    <col min="14857" max="14857" width="0" hidden="1" customWidth="1"/>
    <col min="14858" max="14858" width="10" customWidth="1"/>
    <col min="14859" max="14859" width="10.85546875" customWidth="1"/>
    <col min="14860" max="14860" width="6.140625" customWidth="1"/>
    <col min="14861" max="14861" width="10.140625" customWidth="1"/>
    <col min="14862" max="14862" width="6.7109375" customWidth="1"/>
    <col min="14863" max="14864" width="0" hidden="1" customWidth="1"/>
    <col min="14865" max="14865" width="9.42578125" customWidth="1"/>
    <col min="14866" max="14866" width="6" customWidth="1"/>
    <col min="15105" max="15105" width="55" customWidth="1"/>
    <col min="15106" max="15106" width="5.140625" customWidth="1"/>
    <col min="15107" max="15107" width="4.5703125" customWidth="1"/>
    <col min="15108" max="15109" width="9.42578125" customWidth="1"/>
    <col min="15110" max="15110" width="5.85546875" customWidth="1"/>
    <col min="15111" max="15111" width="5.42578125" customWidth="1"/>
    <col min="15112" max="15112" width="5.7109375" customWidth="1"/>
    <col min="15113" max="15113" width="0" hidden="1" customWidth="1"/>
    <col min="15114" max="15114" width="10" customWidth="1"/>
    <col min="15115" max="15115" width="10.85546875" customWidth="1"/>
    <col min="15116" max="15116" width="6.140625" customWidth="1"/>
    <col min="15117" max="15117" width="10.140625" customWidth="1"/>
    <col min="15118" max="15118" width="6.7109375" customWidth="1"/>
    <col min="15119" max="15120" width="0" hidden="1" customWidth="1"/>
    <col min="15121" max="15121" width="9.42578125" customWidth="1"/>
    <col min="15122" max="15122" width="6" customWidth="1"/>
    <col min="15361" max="15361" width="55" customWidth="1"/>
    <col min="15362" max="15362" width="5.140625" customWidth="1"/>
    <col min="15363" max="15363" width="4.5703125" customWidth="1"/>
    <col min="15364" max="15365" width="9.42578125" customWidth="1"/>
    <col min="15366" max="15366" width="5.85546875" customWidth="1"/>
    <col min="15367" max="15367" width="5.42578125" customWidth="1"/>
    <col min="15368" max="15368" width="5.7109375" customWidth="1"/>
    <col min="15369" max="15369" width="0" hidden="1" customWidth="1"/>
    <col min="15370" max="15370" width="10" customWidth="1"/>
    <col min="15371" max="15371" width="10.85546875" customWidth="1"/>
    <col min="15372" max="15372" width="6.140625" customWidth="1"/>
    <col min="15373" max="15373" width="10.140625" customWidth="1"/>
    <col min="15374" max="15374" width="6.7109375" customWidth="1"/>
    <col min="15375" max="15376" width="0" hidden="1" customWidth="1"/>
    <col min="15377" max="15377" width="9.42578125" customWidth="1"/>
    <col min="15378" max="15378" width="6" customWidth="1"/>
    <col min="15617" max="15617" width="55" customWidth="1"/>
    <col min="15618" max="15618" width="5.140625" customWidth="1"/>
    <col min="15619" max="15619" width="4.5703125" customWidth="1"/>
    <col min="15620" max="15621" width="9.42578125" customWidth="1"/>
    <col min="15622" max="15622" width="5.85546875" customWidth="1"/>
    <col min="15623" max="15623" width="5.42578125" customWidth="1"/>
    <col min="15624" max="15624" width="5.7109375" customWidth="1"/>
    <col min="15625" max="15625" width="0" hidden="1" customWidth="1"/>
    <col min="15626" max="15626" width="10" customWidth="1"/>
    <col min="15627" max="15627" width="10.85546875" customWidth="1"/>
    <col min="15628" max="15628" width="6.140625" customWidth="1"/>
    <col min="15629" max="15629" width="10.140625" customWidth="1"/>
    <col min="15630" max="15630" width="6.7109375" customWidth="1"/>
    <col min="15631" max="15632" width="0" hidden="1" customWidth="1"/>
    <col min="15633" max="15633" width="9.42578125" customWidth="1"/>
    <col min="15634" max="15634" width="6" customWidth="1"/>
    <col min="15873" max="15873" width="55" customWidth="1"/>
    <col min="15874" max="15874" width="5.140625" customWidth="1"/>
    <col min="15875" max="15875" width="4.5703125" customWidth="1"/>
    <col min="15876" max="15877" width="9.42578125" customWidth="1"/>
    <col min="15878" max="15878" width="5.85546875" customWidth="1"/>
    <col min="15879" max="15879" width="5.42578125" customWidth="1"/>
    <col min="15880" max="15880" width="5.7109375" customWidth="1"/>
    <col min="15881" max="15881" width="0" hidden="1" customWidth="1"/>
    <col min="15882" max="15882" width="10" customWidth="1"/>
    <col min="15883" max="15883" width="10.85546875" customWidth="1"/>
    <col min="15884" max="15884" width="6.140625" customWidth="1"/>
    <col min="15885" max="15885" width="10.140625" customWidth="1"/>
    <col min="15886" max="15886" width="6.7109375" customWidth="1"/>
    <col min="15887" max="15888" width="0" hidden="1" customWidth="1"/>
    <col min="15889" max="15889" width="9.42578125" customWidth="1"/>
    <col min="15890" max="15890" width="6" customWidth="1"/>
    <col min="16129" max="16129" width="55" customWidth="1"/>
    <col min="16130" max="16130" width="5.140625" customWidth="1"/>
    <col min="16131" max="16131" width="4.5703125" customWidth="1"/>
    <col min="16132" max="16133" width="9.42578125" customWidth="1"/>
    <col min="16134" max="16134" width="5.85546875" customWidth="1"/>
    <col min="16135" max="16135" width="5.42578125" customWidth="1"/>
    <col min="16136" max="16136" width="5.7109375" customWidth="1"/>
    <col min="16137" max="16137" width="0" hidden="1" customWidth="1"/>
    <col min="16138" max="16138" width="10" customWidth="1"/>
    <col min="16139" max="16139" width="10.85546875" customWidth="1"/>
    <col min="16140" max="16140" width="6.140625" customWidth="1"/>
    <col min="16141" max="16141" width="10.140625" customWidth="1"/>
    <col min="16142" max="16142" width="6.7109375" customWidth="1"/>
    <col min="16143" max="16144" width="0" hidden="1" customWidth="1"/>
    <col min="16145" max="16145" width="9.42578125" customWidth="1"/>
    <col min="16146" max="16146" width="6" customWidth="1"/>
  </cols>
  <sheetData>
    <row r="1" spans="1:19" s="1" customFormat="1" ht="15" customHeight="1">
      <c r="J1" s="208" t="s">
        <v>106</v>
      </c>
      <c r="K1" s="208"/>
      <c r="L1" s="208"/>
      <c r="M1" s="208"/>
      <c r="N1" s="208"/>
      <c r="O1" s="208"/>
      <c r="P1" s="208"/>
      <c r="Q1" s="208"/>
      <c r="R1" s="208"/>
    </row>
    <row r="2" spans="1:19" s="1" customFormat="1" ht="16.5" customHeight="1">
      <c r="J2" s="208"/>
      <c r="K2" s="208"/>
      <c r="L2" s="208"/>
      <c r="M2" s="208"/>
      <c r="N2" s="208"/>
      <c r="O2" s="208"/>
      <c r="P2" s="208"/>
      <c r="Q2" s="208"/>
      <c r="R2" s="208"/>
    </row>
    <row r="3" spans="1:19" s="1" customFormat="1">
      <c r="A3" s="209" t="s">
        <v>1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</row>
    <row r="4" spans="1:19" s="1" customFormat="1">
      <c r="A4" s="210" t="str">
        <f>IF([1]ЗАПОЛНИТЬ!$F$7=1,CONCATENATE([1]шапки!A3),CONCATENATE([1]шапки!A3,[1]шапки!C3))</f>
        <v>про надходження і використання коштів, отриманих як плата за послуги (форма</v>
      </c>
      <c r="B4" s="210"/>
      <c r="C4" s="210"/>
      <c r="D4" s="210"/>
      <c r="E4" s="210"/>
      <c r="F4" s="210"/>
      <c r="G4" s="210"/>
      <c r="H4" s="210"/>
      <c r="I4" s="210"/>
      <c r="J4" s="210"/>
      <c r="K4" s="4" t="str">
        <f>IF([1]ЗАПОЛНИТЬ!$F$7=1,[1]шапки!C3,[1]шапки!D3)</f>
        <v xml:space="preserve">№ 4-1д, </v>
      </c>
      <c r="L4" s="93"/>
      <c r="M4" s="93"/>
      <c r="N4" s="3" t="str">
        <f>IF([1]ЗАПОЛНИТЬ!$F$7=1,[1]шапки!D3,"")</f>
        <v>№ 4-1м),</v>
      </c>
      <c r="O4" s="3"/>
      <c r="P4" s="3"/>
      <c r="Q4" s="3"/>
      <c r="R4" s="3"/>
      <c r="S4" s="3"/>
    </row>
    <row r="5" spans="1:19" s="1" customFormat="1" ht="15" hidden="1" customHeight="1">
      <c r="A5" s="94"/>
      <c r="B5" s="94"/>
      <c r="C5" s="94"/>
      <c r="D5" s="94"/>
      <c r="E5" s="94"/>
      <c r="F5" s="93"/>
      <c r="G5" s="95"/>
      <c r="H5" s="95"/>
      <c r="J5" s="93"/>
      <c r="K5" s="3"/>
      <c r="L5" s="3"/>
      <c r="M5" s="3"/>
      <c r="N5" s="3"/>
      <c r="O5" s="3"/>
      <c r="P5" s="3"/>
      <c r="Q5" s="3"/>
      <c r="R5" s="3"/>
    </row>
    <row r="6" spans="1:19" s="1" customFormat="1" ht="14.25" customHeight="1">
      <c r="A6" s="209" t="str">
        <f>CONCATENATE("за ",[1]ЗАПОЛНИТЬ!$B$17," ",[1]ЗАПОЛНИТЬ!$C$17)</f>
        <v>за  2018 р.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</row>
    <row r="7" spans="1:19" s="5" customFormat="1" ht="2.25" hidden="1" customHeight="1"/>
    <row r="8" spans="1:19" s="5" customFormat="1" ht="9" customHeight="1">
      <c r="Q8" s="222" t="s">
        <v>2</v>
      </c>
      <c r="R8" s="222"/>
    </row>
    <row r="9" spans="1:19" s="5" customFormat="1" ht="15" customHeight="1">
      <c r="A9" s="96" t="s">
        <v>3</v>
      </c>
      <c r="B9" s="211" t="str">
        <f>[1]ЗАПОЛНИТЬ!B3</f>
        <v>Фінансове управління Гадяцької РДА</v>
      </c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9" t="str">
        <f>[1]ЗАПОЛНИТЬ!A13</f>
        <v>за ЄДРПОУ</v>
      </c>
      <c r="N9" s="219"/>
      <c r="O9" s="97"/>
      <c r="Q9" s="223" t="str">
        <f>[1]ЗАПОЛНИТЬ!B13</f>
        <v>02315386</v>
      </c>
      <c r="R9" s="223"/>
    </row>
    <row r="10" spans="1:19" s="5" customFormat="1" ht="11.25" customHeight="1">
      <c r="A10" s="13" t="s">
        <v>5</v>
      </c>
      <c r="B10" s="212" t="str">
        <f>[1]ЗАПОЛНИТЬ!B5</f>
        <v>Гадяцький район</v>
      </c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9" t="str">
        <f>[1]ЗАПОЛНИТЬ!A14</f>
        <v>за КОАТУУ</v>
      </c>
      <c r="N10" s="219"/>
      <c r="O10" s="99"/>
      <c r="Q10" s="220">
        <f>[1]ЗАПОЛНИТЬ!B14</f>
        <v>532040000</v>
      </c>
      <c r="R10" s="220"/>
    </row>
    <row r="11" spans="1:19" s="5" customFormat="1" ht="11.25" customHeight="1">
      <c r="A11" s="13" t="str">
        <f>[1]Ф.2.ЗВЕД!A11</f>
        <v>Організаційно-правова форма господарювання</v>
      </c>
      <c r="B11" s="212" t="str">
        <f>[1]ЗАПОЛНИТЬ!D15</f>
        <v>Орган державної влади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21" t="str">
        <f>[1]ЗАПОЛНИТЬ!A15</f>
        <v>за КОПФГ</v>
      </c>
      <c r="N11" s="221"/>
      <c r="O11" s="99"/>
      <c r="Q11" s="220">
        <f>[1]ЗАПОЛНИТЬ!B15</f>
        <v>410</v>
      </c>
      <c r="R11" s="220"/>
    </row>
    <row r="12" spans="1:19" s="5" customFormat="1" ht="11.25" customHeight="1">
      <c r="A12" s="200" t="s">
        <v>9</v>
      </c>
      <c r="B12" s="200"/>
      <c r="C12" s="200"/>
      <c r="D12" s="200"/>
      <c r="E12" s="218" t="str">
        <f>[1]ЗАПОЛНИТЬ!H9</f>
        <v>786</v>
      </c>
      <c r="F12" s="218"/>
      <c r="G12" s="201" t="str">
        <f>IF(E12&gt;0,VLOOKUP(E12,'[1]ДовидникКВК(ГОС)'!A$1:B$65536,2,FALSE),"")</f>
        <v>Полтавська обласна державна адміністрація</v>
      </c>
      <c r="H12" s="201"/>
      <c r="I12" s="201"/>
      <c r="J12" s="201"/>
      <c r="K12" s="201"/>
      <c r="L12" s="201"/>
      <c r="M12" s="201"/>
      <c r="N12" s="201"/>
      <c r="O12" s="201"/>
      <c r="P12" s="100"/>
      <c r="Q12" s="100"/>
      <c r="R12" s="101"/>
    </row>
    <row r="13" spans="1:19" s="5" customFormat="1" ht="11.25">
      <c r="A13" s="200" t="s">
        <v>10</v>
      </c>
      <c r="B13" s="200"/>
      <c r="C13" s="200"/>
      <c r="D13" s="200"/>
      <c r="E13" s="217" t="s">
        <v>11</v>
      </c>
      <c r="F13" s="217"/>
      <c r="G13" s="207" t="str">
        <f>IF(E13&gt;0,VLOOKUP(E13,[1]ДовидникКПК!B$1:C$65536,2,FALSE),"")</f>
        <v>Здійснення виконавчої влади у Полтавській області</v>
      </c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</row>
    <row r="14" spans="1:19" s="5" customFormat="1" ht="15" customHeight="1">
      <c r="A14" s="200" t="s">
        <v>12</v>
      </c>
      <c r="B14" s="200"/>
      <c r="C14" s="200"/>
      <c r="D14" s="200"/>
      <c r="E14" s="216" t="str">
        <f>[1]ЗАПОЛНИТЬ!H10</f>
        <v>37</v>
      </c>
      <c r="F14" s="216"/>
      <c r="G14" s="207" t="str">
        <f>[1]ЗАПОЛНИТЬ!I10</f>
        <v>-</v>
      </c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</row>
    <row r="15" spans="1:19" s="5" customFormat="1" ht="44.25" customHeight="1">
      <c r="A15" s="200" t="s">
        <v>13</v>
      </c>
      <c r="B15" s="200"/>
      <c r="C15" s="200"/>
      <c r="D15" s="200"/>
      <c r="E15" s="217" t="s">
        <v>14</v>
      </c>
      <c r="F15" s="217"/>
      <c r="G15" s="201" t="str">
        <f>VLOOKUP(RIGHT(E15,4),[1]КПКВМБ!A$1:B$65536,2,FALSE)</f>
        <v>-</v>
      </c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</row>
    <row r="16" spans="1:19" s="5" customFormat="1" ht="11.25">
      <c r="A16" s="103" t="s">
        <v>107</v>
      </c>
    </row>
    <row r="17" spans="1:18" s="5" customFormat="1" ht="10.5" customHeight="1" thickBot="1">
      <c r="A17" s="21" t="s">
        <v>16</v>
      </c>
    </row>
    <row r="18" spans="1:18" ht="24" customHeight="1" thickTop="1" thickBot="1">
      <c r="A18" s="203" t="s">
        <v>17</v>
      </c>
      <c r="B18" s="203" t="s">
        <v>108</v>
      </c>
      <c r="C18" s="203" t="s">
        <v>19</v>
      </c>
      <c r="D18" s="203" t="s">
        <v>20</v>
      </c>
      <c r="E18" s="203" t="s">
        <v>22</v>
      </c>
      <c r="F18" s="203"/>
      <c r="G18" s="203" t="s">
        <v>109</v>
      </c>
      <c r="H18" s="203" t="s">
        <v>110</v>
      </c>
      <c r="I18" s="203" t="s">
        <v>111</v>
      </c>
      <c r="J18" s="203" t="s">
        <v>112</v>
      </c>
      <c r="K18" s="203" t="s">
        <v>24</v>
      </c>
      <c r="L18" s="203"/>
      <c r="M18" s="203"/>
      <c r="N18" s="203"/>
      <c r="O18" s="203" t="s">
        <v>25</v>
      </c>
      <c r="P18" s="203"/>
      <c r="Q18" s="203" t="s">
        <v>26</v>
      </c>
      <c r="R18" s="203"/>
    </row>
    <row r="19" spans="1:18" ht="17.25" customHeight="1" thickTop="1" thickBot="1">
      <c r="A19" s="203"/>
      <c r="B19" s="203"/>
      <c r="C19" s="203"/>
      <c r="D19" s="203"/>
      <c r="E19" s="203" t="s">
        <v>113</v>
      </c>
      <c r="F19" s="213" t="s">
        <v>114</v>
      </c>
      <c r="G19" s="203"/>
      <c r="H19" s="203"/>
      <c r="I19" s="203"/>
      <c r="J19" s="203"/>
      <c r="K19" s="203" t="s">
        <v>113</v>
      </c>
      <c r="L19" s="203" t="s">
        <v>115</v>
      </c>
      <c r="M19" s="203"/>
      <c r="N19" s="203"/>
      <c r="O19" s="203" t="s">
        <v>113</v>
      </c>
      <c r="P19" s="214" t="s">
        <v>116</v>
      </c>
      <c r="Q19" s="203"/>
      <c r="R19" s="203"/>
    </row>
    <row r="20" spans="1:18" ht="31.5" customHeight="1" thickTop="1" thickBot="1">
      <c r="A20" s="203"/>
      <c r="B20" s="203"/>
      <c r="C20" s="203"/>
      <c r="D20" s="203"/>
      <c r="E20" s="203"/>
      <c r="F20" s="213"/>
      <c r="G20" s="203"/>
      <c r="H20" s="203"/>
      <c r="I20" s="203"/>
      <c r="J20" s="203"/>
      <c r="K20" s="203"/>
      <c r="L20" s="213" t="s">
        <v>117</v>
      </c>
      <c r="M20" s="213" t="s">
        <v>118</v>
      </c>
      <c r="N20" s="213"/>
      <c r="O20" s="203"/>
      <c r="P20" s="214"/>
      <c r="Q20" s="214" t="s">
        <v>113</v>
      </c>
      <c r="R20" s="213" t="s">
        <v>119</v>
      </c>
    </row>
    <row r="21" spans="1:18" ht="51.75" customHeight="1" thickTop="1" thickBot="1">
      <c r="A21" s="203"/>
      <c r="B21" s="203"/>
      <c r="C21" s="203"/>
      <c r="D21" s="203"/>
      <c r="E21" s="203"/>
      <c r="F21" s="213"/>
      <c r="G21" s="203"/>
      <c r="H21" s="203"/>
      <c r="I21" s="203"/>
      <c r="J21" s="203"/>
      <c r="K21" s="203"/>
      <c r="L21" s="213"/>
      <c r="M21" s="26" t="s">
        <v>113</v>
      </c>
      <c r="N21" s="104" t="s">
        <v>120</v>
      </c>
      <c r="O21" s="203"/>
      <c r="P21" s="214"/>
      <c r="Q21" s="214"/>
      <c r="R21" s="213"/>
    </row>
    <row r="22" spans="1:18" s="105" customFormat="1" ht="12.75" thickTop="1" thickBot="1">
      <c r="A22" s="22">
        <v>1</v>
      </c>
      <c r="B22" s="22">
        <v>2</v>
      </c>
      <c r="C22" s="22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  <c r="I22" s="22">
        <v>9</v>
      </c>
      <c r="J22" s="22">
        <v>9</v>
      </c>
      <c r="K22" s="22">
        <v>10</v>
      </c>
      <c r="L22" s="22">
        <v>11</v>
      </c>
      <c r="M22" s="22">
        <v>12</v>
      </c>
      <c r="N22" s="22">
        <v>13</v>
      </c>
      <c r="O22" s="22">
        <v>15</v>
      </c>
      <c r="P22" s="22">
        <v>16</v>
      </c>
      <c r="Q22" s="22">
        <v>14</v>
      </c>
      <c r="R22" s="22">
        <v>15</v>
      </c>
    </row>
    <row r="23" spans="1:18" s="105" customFormat="1" ht="12.75" thickTop="1" thickBot="1">
      <c r="A23" s="22" t="s">
        <v>121</v>
      </c>
      <c r="B23" s="23" t="s">
        <v>28</v>
      </c>
      <c r="C23" s="24" t="s">
        <v>29</v>
      </c>
      <c r="D23" s="25">
        <f>SUM(D24:D28)</f>
        <v>0</v>
      </c>
      <c r="E23" s="106">
        <v>0</v>
      </c>
      <c r="F23" s="106">
        <v>0</v>
      </c>
      <c r="G23" s="106">
        <v>0</v>
      </c>
      <c r="H23" s="106">
        <v>0</v>
      </c>
      <c r="I23" s="25">
        <f>SUM(I24:I27)</f>
        <v>0</v>
      </c>
      <c r="J23" s="25">
        <f>SUM(J24:J27)</f>
        <v>175.36</v>
      </c>
      <c r="K23" s="107" t="s">
        <v>28</v>
      </c>
      <c r="L23" s="107" t="s">
        <v>28</v>
      </c>
      <c r="M23" s="107" t="s">
        <v>28</v>
      </c>
      <c r="N23" s="107" t="s">
        <v>28</v>
      </c>
      <c r="O23" s="107" t="s">
        <v>28</v>
      </c>
      <c r="P23" s="107" t="s">
        <v>28</v>
      </c>
      <c r="Q23" s="107">
        <f>E23-G23+H23+J23-K29</f>
        <v>175.36</v>
      </c>
      <c r="R23" s="106">
        <v>0</v>
      </c>
    </row>
    <row r="24" spans="1:18" s="105" customFormat="1" ht="13.5" customHeight="1" thickTop="1" thickBot="1">
      <c r="A24" s="108" t="s">
        <v>122</v>
      </c>
      <c r="B24" s="23" t="s">
        <v>28</v>
      </c>
      <c r="C24" s="24" t="s">
        <v>31</v>
      </c>
      <c r="D24" s="106">
        <v>0</v>
      </c>
      <c r="E24" s="107" t="s">
        <v>28</v>
      </c>
      <c r="F24" s="107" t="s">
        <v>28</v>
      </c>
      <c r="G24" s="107" t="s">
        <v>28</v>
      </c>
      <c r="H24" s="107" t="s">
        <v>28</v>
      </c>
      <c r="I24" s="106">
        <v>0</v>
      </c>
      <c r="J24" s="106">
        <v>0</v>
      </c>
      <c r="K24" s="107" t="s">
        <v>28</v>
      </c>
      <c r="L24" s="107" t="s">
        <v>28</v>
      </c>
      <c r="M24" s="107" t="s">
        <v>28</v>
      </c>
      <c r="N24" s="107" t="s">
        <v>28</v>
      </c>
      <c r="O24" s="107" t="s">
        <v>28</v>
      </c>
      <c r="P24" s="107" t="s">
        <v>28</v>
      </c>
      <c r="Q24" s="107" t="s">
        <v>28</v>
      </c>
      <c r="R24" s="107" t="s">
        <v>28</v>
      </c>
    </row>
    <row r="25" spans="1:18" s="105" customFormat="1" ht="12.75" thickTop="1" thickBot="1">
      <c r="A25" s="109" t="s">
        <v>123</v>
      </c>
      <c r="B25" s="23" t="s">
        <v>28</v>
      </c>
      <c r="C25" s="24" t="s">
        <v>33</v>
      </c>
      <c r="D25" s="106">
        <v>0</v>
      </c>
      <c r="E25" s="107" t="s">
        <v>28</v>
      </c>
      <c r="F25" s="107" t="s">
        <v>28</v>
      </c>
      <c r="G25" s="107" t="s">
        <v>28</v>
      </c>
      <c r="H25" s="107" t="s">
        <v>28</v>
      </c>
      <c r="I25" s="106">
        <v>0</v>
      </c>
      <c r="J25" s="106">
        <v>0</v>
      </c>
      <c r="K25" s="107" t="s">
        <v>28</v>
      </c>
      <c r="L25" s="107" t="s">
        <v>28</v>
      </c>
      <c r="M25" s="107" t="s">
        <v>28</v>
      </c>
      <c r="N25" s="107" t="s">
        <v>28</v>
      </c>
      <c r="O25" s="107" t="s">
        <v>28</v>
      </c>
      <c r="P25" s="107" t="s">
        <v>28</v>
      </c>
      <c r="Q25" s="107" t="s">
        <v>28</v>
      </c>
      <c r="R25" s="107" t="s">
        <v>28</v>
      </c>
    </row>
    <row r="26" spans="1:18" s="105" customFormat="1" ht="12.75" thickTop="1" thickBot="1">
      <c r="A26" s="108" t="s">
        <v>124</v>
      </c>
      <c r="B26" s="23" t="s">
        <v>28</v>
      </c>
      <c r="C26" s="24" t="s">
        <v>35</v>
      </c>
      <c r="D26" s="106">
        <v>0</v>
      </c>
      <c r="E26" s="107" t="s">
        <v>28</v>
      </c>
      <c r="F26" s="107" t="s">
        <v>28</v>
      </c>
      <c r="G26" s="107" t="s">
        <v>28</v>
      </c>
      <c r="H26" s="107" t="s">
        <v>28</v>
      </c>
      <c r="I26" s="106">
        <v>0</v>
      </c>
      <c r="J26" s="106">
        <v>0</v>
      </c>
      <c r="K26" s="107" t="s">
        <v>28</v>
      </c>
      <c r="L26" s="107" t="s">
        <v>28</v>
      </c>
      <c r="M26" s="107" t="s">
        <v>28</v>
      </c>
      <c r="N26" s="107" t="s">
        <v>28</v>
      </c>
      <c r="O26" s="107" t="s">
        <v>28</v>
      </c>
      <c r="P26" s="107" t="s">
        <v>28</v>
      </c>
      <c r="Q26" s="107" t="s">
        <v>28</v>
      </c>
      <c r="R26" s="107" t="s">
        <v>28</v>
      </c>
    </row>
    <row r="27" spans="1:18" s="105" customFormat="1" ht="12" customHeight="1" thickTop="1" thickBot="1">
      <c r="A27" s="110" t="s">
        <v>125</v>
      </c>
      <c r="B27" s="23" t="s">
        <v>28</v>
      </c>
      <c r="C27" s="24" t="s">
        <v>37</v>
      </c>
      <c r="D27" s="106">
        <v>0</v>
      </c>
      <c r="E27" s="107" t="s">
        <v>28</v>
      </c>
      <c r="F27" s="107" t="s">
        <v>28</v>
      </c>
      <c r="G27" s="107" t="s">
        <v>28</v>
      </c>
      <c r="H27" s="107" t="s">
        <v>28</v>
      </c>
      <c r="I27" s="106">
        <v>0</v>
      </c>
      <c r="J27" s="106">
        <v>175.36</v>
      </c>
      <c r="K27" s="107" t="s">
        <v>28</v>
      </c>
      <c r="L27" s="107" t="s">
        <v>28</v>
      </c>
      <c r="M27" s="107" t="s">
        <v>28</v>
      </c>
      <c r="N27" s="107" t="s">
        <v>28</v>
      </c>
      <c r="O27" s="107" t="s">
        <v>28</v>
      </c>
      <c r="P27" s="107" t="s">
        <v>28</v>
      </c>
      <c r="Q27" s="107" t="s">
        <v>28</v>
      </c>
      <c r="R27" s="107" t="s">
        <v>28</v>
      </c>
    </row>
    <row r="28" spans="1:18" s="105" customFormat="1" ht="12.75" thickTop="1" thickBot="1">
      <c r="A28" s="108" t="s">
        <v>126</v>
      </c>
      <c r="B28" s="23" t="s">
        <v>28</v>
      </c>
      <c r="C28" s="24" t="s">
        <v>39</v>
      </c>
      <c r="D28" s="106">
        <v>0</v>
      </c>
      <c r="E28" s="107" t="s">
        <v>28</v>
      </c>
      <c r="F28" s="107" t="s">
        <v>28</v>
      </c>
      <c r="G28" s="107" t="s">
        <v>28</v>
      </c>
      <c r="H28" s="107" t="s">
        <v>28</v>
      </c>
      <c r="I28" s="107" t="s">
        <v>28</v>
      </c>
      <c r="J28" s="107" t="s">
        <v>28</v>
      </c>
      <c r="K28" s="107" t="s">
        <v>28</v>
      </c>
      <c r="L28" s="107" t="s">
        <v>28</v>
      </c>
      <c r="M28" s="107" t="s">
        <v>28</v>
      </c>
      <c r="N28" s="107" t="s">
        <v>28</v>
      </c>
      <c r="O28" s="107" t="s">
        <v>28</v>
      </c>
      <c r="P28" s="107" t="s">
        <v>28</v>
      </c>
      <c r="Q28" s="107" t="s">
        <v>28</v>
      </c>
      <c r="R28" s="107" t="s">
        <v>28</v>
      </c>
    </row>
    <row r="29" spans="1:18" s="105" customFormat="1" ht="12.75" thickTop="1" thickBot="1">
      <c r="A29" s="22" t="s">
        <v>127</v>
      </c>
      <c r="B29" s="22" t="s">
        <v>28</v>
      </c>
      <c r="C29" s="24" t="s">
        <v>41</v>
      </c>
      <c r="D29" s="25">
        <f>D31+D66</f>
        <v>0</v>
      </c>
      <c r="E29" s="107" t="s">
        <v>28</v>
      </c>
      <c r="F29" s="107" t="s">
        <v>28</v>
      </c>
      <c r="G29" s="107" t="s">
        <v>28</v>
      </c>
      <c r="H29" s="107" t="s">
        <v>28</v>
      </c>
      <c r="I29" s="107" t="s">
        <v>28</v>
      </c>
      <c r="J29" s="107" t="s">
        <v>28</v>
      </c>
      <c r="K29" s="25">
        <f t="shared" ref="K29:P29" si="0">K31+K66</f>
        <v>0</v>
      </c>
      <c r="L29" s="25">
        <f t="shared" si="0"/>
        <v>0</v>
      </c>
      <c r="M29" s="25">
        <f t="shared" si="0"/>
        <v>0</v>
      </c>
      <c r="N29" s="25">
        <f t="shared" si="0"/>
        <v>0</v>
      </c>
      <c r="O29" s="25">
        <f t="shared" si="0"/>
        <v>0</v>
      </c>
      <c r="P29" s="25">
        <f t="shared" si="0"/>
        <v>0</v>
      </c>
      <c r="Q29" s="107" t="s">
        <v>28</v>
      </c>
      <c r="R29" s="107" t="s">
        <v>28</v>
      </c>
    </row>
    <row r="30" spans="1:18" s="105" customFormat="1" ht="12.75" thickTop="1" thickBot="1">
      <c r="A30" s="111" t="s">
        <v>128</v>
      </c>
      <c r="B30" s="23"/>
      <c r="C30" s="24"/>
      <c r="D30" s="25"/>
      <c r="E30" s="25"/>
      <c r="F30" s="107"/>
      <c r="G30" s="107"/>
      <c r="H30" s="107"/>
      <c r="I30" s="107"/>
      <c r="J30" s="107"/>
      <c r="K30" s="25"/>
      <c r="L30" s="25"/>
      <c r="M30" s="25"/>
      <c r="N30" s="25"/>
      <c r="O30" s="25"/>
      <c r="P30" s="25"/>
      <c r="Q30" s="107"/>
      <c r="R30" s="107"/>
    </row>
    <row r="31" spans="1:18" s="105" customFormat="1" ht="12.75" thickTop="1" thickBot="1">
      <c r="A31" s="23" t="s">
        <v>129</v>
      </c>
      <c r="B31" s="23">
        <v>2000</v>
      </c>
      <c r="C31" s="24" t="s">
        <v>43</v>
      </c>
      <c r="D31" s="25">
        <f>D32+D37+D54+D57+D61+D65</f>
        <v>0</v>
      </c>
      <c r="E31" s="107" t="s">
        <v>28</v>
      </c>
      <c r="F31" s="107" t="s">
        <v>28</v>
      </c>
      <c r="G31" s="107" t="s">
        <v>28</v>
      </c>
      <c r="H31" s="107" t="s">
        <v>28</v>
      </c>
      <c r="I31" s="107" t="s">
        <v>28</v>
      </c>
      <c r="J31" s="107" t="s">
        <v>28</v>
      </c>
      <c r="K31" s="25">
        <f t="shared" ref="K31:P31" si="1">K32+K37+K54+K57+K61+K65</f>
        <v>0</v>
      </c>
      <c r="L31" s="25">
        <f t="shared" si="1"/>
        <v>0</v>
      </c>
      <c r="M31" s="25">
        <f t="shared" si="1"/>
        <v>0</v>
      </c>
      <c r="N31" s="25">
        <f t="shared" si="1"/>
        <v>0</v>
      </c>
      <c r="O31" s="25">
        <f t="shared" si="1"/>
        <v>0</v>
      </c>
      <c r="P31" s="25">
        <f t="shared" si="1"/>
        <v>0</v>
      </c>
      <c r="Q31" s="107" t="s">
        <v>28</v>
      </c>
      <c r="R31" s="107" t="s">
        <v>28</v>
      </c>
    </row>
    <row r="32" spans="1:18" s="105" customFormat="1" ht="12.75" thickTop="1" thickBot="1">
      <c r="A32" s="27" t="s">
        <v>32</v>
      </c>
      <c r="B32" s="23">
        <v>2100</v>
      </c>
      <c r="C32" s="24" t="s">
        <v>45</v>
      </c>
      <c r="D32" s="25">
        <f>D33+D36</f>
        <v>0</v>
      </c>
      <c r="E32" s="107" t="s">
        <v>28</v>
      </c>
      <c r="F32" s="107" t="s">
        <v>28</v>
      </c>
      <c r="G32" s="107" t="s">
        <v>28</v>
      </c>
      <c r="H32" s="107" t="s">
        <v>28</v>
      </c>
      <c r="I32" s="107" t="s">
        <v>28</v>
      </c>
      <c r="J32" s="107" t="s">
        <v>28</v>
      </c>
      <c r="K32" s="25">
        <f t="shared" ref="K32:P32" si="2">K33+K36</f>
        <v>0</v>
      </c>
      <c r="L32" s="25">
        <f t="shared" si="2"/>
        <v>0</v>
      </c>
      <c r="M32" s="25">
        <f t="shared" si="2"/>
        <v>0</v>
      </c>
      <c r="N32" s="25">
        <f t="shared" si="2"/>
        <v>0</v>
      </c>
      <c r="O32" s="25">
        <f t="shared" si="2"/>
        <v>0</v>
      </c>
      <c r="P32" s="25">
        <f t="shared" si="2"/>
        <v>0</v>
      </c>
      <c r="Q32" s="107" t="s">
        <v>28</v>
      </c>
      <c r="R32" s="107" t="s">
        <v>28</v>
      </c>
    </row>
    <row r="33" spans="1:18" s="105" customFormat="1" ht="12.75" thickTop="1" thickBot="1">
      <c r="A33" s="28" t="s">
        <v>34</v>
      </c>
      <c r="B33" s="29">
        <v>2110</v>
      </c>
      <c r="C33" s="29">
        <v>100</v>
      </c>
      <c r="D33" s="33">
        <f>SUM(D34:D35)</f>
        <v>0</v>
      </c>
      <c r="E33" s="107" t="s">
        <v>28</v>
      </c>
      <c r="F33" s="107" t="s">
        <v>28</v>
      </c>
      <c r="G33" s="107" t="s">
        <v>28</v>
      </c>
      <c r="H33" s="107" t="s">
        <v>28</v>
      </c>
      <c r="I33" s="107" t="s">
        <v>28</v>
      </c>
      <c r="J33" s="107" t="s">
        <v>28</v>
      </c>
      <c r="K33" s="33">
        <f t="shared" ref="K33:P33" si="3">SUM(K34:K35)</f>
        <v>0</v>
      </c>
      <c r="L33" s="33">
        <f t="shared" si="3"/>
        <v>0</v>
      </c>
      <c r="M33" s="33">
        <f t="shared" si="3"/>
        <v>0</v>
      </c>
      <c r="N33" s="33">
        <f t="shared" si="3"/>
        <v>0</v>
      </c>
      <c r="O33" s="33">
        <f t="shared" si="3"/>
        <v>0</v>
      </c>
      <c r="P33" s="33">
        <f t="shared" si="3"/>
        <v>0</v>
      </c>
      <c r="Q33" s="107" t="s">
        <v>28</v>
      </c>
      <c r="R33" s="107" t="s">
        <v>28</v>
      </c>
    </row>
    <row r="34" spans="1:18" s="105" customFormat="1" ht="12.75" thickTop="1" thickBot="1">
      <c r="A34" s="34" t="s">
        <v>36</v>
      </c>
      <c r="B34" s="26">
        <v>2111</v>
      </c>
      <c r="C34" s="26">
        <v>110</v>
      </c>
      <c r="D34" s="112">
        <v>0</v>
      </c>
      <c r="E34" s="107" t="s">
        <v>28</v>
      </c>
      <c r="F34" s="107" t="s">
        <v>28</v>
      </c>
      <c r="G34" s="107" t="s">
        <v>28</v>
      </c>
      <c r="H34" s="107" t="s">
        <v>28</v>
      </c>
      <c r="I34" s="107" t="s">
        <v>28</v>
      </c>
      <c r="J34" s="107" t="s">
        <v>28</v>
      </c>
      <c r="K34" s="112">
        <v>0</v>
      </c>
      <c r="L34" s="112">
        <v>0</v>
      </c>
      <c r="M34" s="112">
        <v>0</v>
      </c>
      <c r="N34" s="112">
        <v>0</v>
      </c>
      <c r="O34" s="112">
        <v>0</v>
      </c>
      <c r="P34" s="112">
        <v>0</v>
      </c>
      <c r="Q34" s="107" t="s">
        <v>28</v>
      </c>
      <c r="R34" s="107" t="s">
        <v>28</v>
      </c>
    </row>
    <row r="35" spans="1:18" s="105" customFormat="1" ht="12.75" thickTop="1" thickBot="1">
      <c r="A35" s="34" t="s">
        <v>38</v>
      </c>
      <c r="B35" s="26">
        <v>2112</v>
      </c>
      <c r="C35" s="26">
        <v>120</v>
      </c>
      <c r="D35" s="112">
        <v>0</v>
      </c>
      <c r="E35" s="107" t="s">
        <v>28</v>
      </c>
      <c r="F35" s="107" t="s">
        <v>28</v>
      </c>
      <c r="G35" s="107" t="s">
        <v>28</v>
      </c>
      <c r="H35" s="107" t="s">
        <v>28</v>
      </c>
      <c r="I35" s="107" t="s">
        <v>28</v>
      </c>
      <c r="J35" s="107" t="s">
        <v>28</v>
      </c>
      <c r="K35" s="113">
        <v>0</v>
      </c>
      <c r="L35" s="113">
        <v>0</v>
      </c>
      <c r="M35" s="113">
        <v>0</v>
      </c>
      <c r="N35" s="113">
        <v>0</v>
      </c>
      <c r="O35" s="113">
        <v>0</v>
      </c>
      <c r="P35" s="113">
        <v>0</v>
      </c>
      <c r="Q35" s="107" t="s">
        <v>28</v>
      </c>
      <c r="R35" s="107" t="s">
        <v>28</v>
      </c>
    </row>
    <row r="36" spans="1:18" s="105" customFormat="1" ht="12.75" thickTop="1" thickBot="1">
      <c r="A36" s="39" t="s">
        <v>40</v>
      </c>
      <c r="B36" s="29">
        <v>2120</v>
      </c>
      <c r="C36" s="29">
        <v>130</v>
      </c>
      <c r="D36" s="114">
        <v>0</v>
      </c>
      <c r="E36" s="107" t="s">
        <v>28</v>
      </c>
      <c r="F36" s="107" t="s">
        <v>28</v>
      </c>
      <c r="G36" s="107" t="s">
        <v>28</v>
      </c>
      <c r="H36" s="107" t="s">
        <v>28</v>
      </c>
      <c r="I36" s="107" t="s">
        <v>28</v>
      </c>
      <c r="J36" s="107" t="s">
        <v>28</v>
      </c>
      <c r="K36" s="114">
        <v>0</v>
      </c>
      <c r="L36" s="114">
        <v>0</v>
      </c>
      <c r="M36" s="114">
        <v>0</v>
      </c>
      <c r="N36" s="114">
        <v>0</v>
      </c>
      <c r="O36" s="114">
        <v>0</v>
      </c>
      <c r="P36" s="114">
        <v>0</v>
      </c>
      <c r="Q36" s="107" t="s">
        <v>28</v>
      </c>
      <c r="R36" s="107" t="s">
        <v>28</v>
      </c>
    </row>
    <row r="37" spans="1:18" s="105" customFormat="1" ht="12.75" thickTop="1" thickBot="1">
      <c r="A37" s="40" t="s">
        <v>42</v>
      </c>
      <c r="B37" s="23">
        <v>2200</v>
      </c>
      <c r="C37" s="23">
        <v>140</v>
      </c>
      <c r="D37" s="25">
        <f>SUM(D38:D44)+D51</f>
        <v>0</v>
      </c>
      <c r="E37" s="107" t="s">
        <v>28</v>
      </c>
      <c r="F37" s="107" t="s">
        <v>28</v>
      </c>
      <c r="G37" s="107" t="s">
        <v>28</v>
      </c>
      <c r="H37" s="107" t="s">
        <v>28</v>
      </c>
      <c r="I37" s="107" t="s">
        <v>28</v>
      </c>
      <c r="J37" s="107" t="s">
        <v>28</v>
      </c>
      <c r="K37" s="25">
        <f t="shared" ref="K37:P37" si="4">SUM(K38:K44)+K51</f>
        <v>0</v>
      </c>
      <c r="L37" s="25">
        <f t="shared" si="4"/>
        <v>0</v>
      </c>
      <c r="M37" s="25">
        <f t="shared" si="4"/>
        <v>0</v>
      </c>
      <c r="N37" s="25">
        <f t="shared" si="4"/>
        <v>0</v>
      </c>
      <c r="O37" s="25">
        <f t="shared" si="4"/>
        <v>0</v>
      </c>
      <c r="P37" s="25">
        <f t="shared" si="4"/>
        <v>0</v>
      </c>
      <c r="Q37" s="107" t="s">
        <v>28</v>
      </c>
      <c r="R37" s="107" t="s">
        <v>28</v>
      </c>
    </row>
    <row r="38" spans="1:18" s="105" customFormat="1" ht="12.75" thickTop="1" thickBot="1">
      <c r="A38" s="28" t="s">
        <v>44</v>
      </c>
      <c r="B38" s="29">
        <v>2210</v>
      </c>
      <c r="C38" s="29">
        <v>150</v>
      </c>
      <c r="D38" s="114">
        <v>0</v>
      </c>
      <c r="E38" s="107" t="s">
        <v>28</v>
      </c>
      <c r="F38" s="107" t="s">
        <v>28</v>
      </c>
      <c r="G38" s="107" t="s">
        <v>28</v>
      </c>
      <c r="H38" s="107" t="s">
        <v>28</v>
      </c>
      <c r="I38" s="107" t="s">
        <v>28</v>
      </c>
      <c r="J38" s="107" t="s">
        <v>28</v>
      </c>
      <c r="K38" s="114">
        <v>0</v>
      </c>
      <c r="L38" s="114">
        <v>0</v>
      </c>
      <c r="M38" s="114">
        <v>0</v>
      </c>
      <c r="N38" s="114">
        <v>0</v>
      </c>
      <c r="O38" s="114">
        <v>0</v>
      </c>
      <c r="P38" s="114">
        <v>0</v>
      </c>
      <c r="Q38" s="107" t="s">
        <v>28</v>
      </c>
      <c r="R38" s="107" t="s">
        <v>28</v>
      </c>
    </row>
    <row r="39" spans="1:18" s="105" customFormat="1" ht="12.75" thickTop="1" thickBot="1">
      <c r="A39" s="28" t="s">
        <v>46</v>
      </c>
      <c r="B39" s="29">
        <v>2220</v>
      </c>
      <c r="C39" s="29">
        <v>160</v>
      </c>
      <c r="D39" s="114">
        <v>0</v>
      </c>
      <c r="E39" s="107" t="s">
        <v>28</v>
      </c>
      <c r="F39" s="107" t="s">
        <v>28</v>
      </c>
      <c r="G39" s="107" t="s">
        <v>28</v>
      </c>
      <c r="H39" s="107" t="s">
        <v>28</v>
      </c>
      <c r="I39" s="107" t="s">
        <v>28</v>
      </c>
      <c r="J39" s="107" t="s">
        <v>28</v>
      </c>
      <c r="K39" s="114">
        <v>0</v>
      </c>
      <c r="L39" s="114">
        <v>0</v>
      </c>
      <c r="M39" s="114">
        <v>0</v>
      </c>
      <c r="N39" s="114">
        <v>0</v>
      </c>
      <c r="O39" s="114">
        <v>0</v>
      </c>
      <c r="P39" s="114">
        <v>0</v>
      </c>
      <c r="Q39" s="107" t="s">
        <v>28</v>
      </c>
      <c r="R39" s="107" t="s">
        <v>28</v>
      </c>
    </row>
    <row r="40" spans="1:18" s="105" customFormat="1" ht="12.75" thickTop="1" thickBot="1">
      <c r="A40" s="28" t="s">
        <v>47</v>
      </c>
      <c r="B40" s="29">
        <v>2230</v>
      </c>
      <c r="C40" s="29">
        <v>170</v>
      </c>
      <c r="D40" s="114">
        <v>0</v>
      </c>
      <c r="E40" s="107" t="s">
        <v>28</v>
      </c>
      <c r="F40" s="107" t="s">
        <v>28</v>
      </c>
      <c r="G40" s="107" t="s">
        <v>28</v>
      </c>
      <c r="H40" s="107" t="s">
        <v>28</v>
      </c>
      <c r="I40" s="107" t="s">
        <v>28</v>
      </c>
      <c r="J40" s="107" t="s">
        <v>28</v>
      </c>
      <c r="K40" s="114">
        <v>0</v>
      </c>
      <c r="L40" s="114">
        <v>0</v>
      </c>
      <c r="M40" s="114">
        <v>0</v>
      </c>
      <c r="N40" s="114">
        <v>0</v>
      </c>
      <c r="O40" s="114">
        <v>0</v>
      </c>
      <c r="P40" s="114">
        <v>0</v>
      </c>
      <c r="Q40" s="107" t="s">
        <v>28</v>
      </c>
      <c r="R40" s="107" t="s">
        <v>28</v>
      </c>
    </row>
    <row r="41" spans="1:18" s="105" customFormat="1" ht="12.75" thickTop="1" thickBot="1">
      <c r="A41" s="28" t="s">
        <v>48</v>
      </c>
      <c r="B41" s="29">
        <v>2240</v>
      </c>
      <c r="C41" s="29">
        <v>180</v>
      </c>
      <c r="D41" s="114">
        <v>0</v>
      </c>
      <c r="E41" s="107" t="s">
        <v>28</v>
      </c>
      <c r="F41" s="107" t="s">
        <v>28</v>
      </c>
      <c r="G41" s="107" t="s">
        <v>28</v>
      </c>
      <c r="H41" s="107" t="s">
        <v>28</v>
      </c>
      <c r="I41" s="107" t="s">
        <v>28</v>
      </c>
      <c r="J41" s="107" t="s">
        <v>28</v>
      </c>
      <c r="K41" s="114">
        <v>0</v>
      </c>
      <c r="L41" s="114">
        <v>0</v>
      </c>
      <c r="M41" s="114">
        <v>0</v>
      </c>
      <c r="N41" s="114">
        <v>0</v>
      </c>
      <c r="O41" s="114">
        <v>0</v>
      </c>
      <c r="P41" s="114">
        <v>0</v>
      </c>
      <c r="Q41" s="107" t="s">
        <v>28</v>
      </c>
      <c r="R41" s="107" t="s">
        <v>28</v>
      </c>
    </row>
    <row r="42" spans="1:18" s="105" customFormat="1" ht="11.25" customHeight="1" thickTop="1" thickBot="1">
      <c r="A42" s="28" t="s">
        <v>49</v>
      </c>
      <c r="B42" s="29">
        <v>2250</v>
      </c>
      <c r="C42" s="29">
        <v>190</v>
      </c>
      <c r="D42" s="114">
        <v>0</v>
      </c>
      <c r="E42" s="107" t="s">
        <v>28</v>
      </c>
      <c r="F42" s="107" t="s">
        <v>28</v>
      </c>
      <c r="G42" s="107" t="s">
        <v>28</v>
      </c>
      <c r="H42" s="107" t="s">
        <v>28</v>
      </c>
      <c r="I42" s="107" t="s">
        <v>28</v>
      </c>
      <c r="J42" s="107" t="s">
        <v>28</v>
      </c>
      <c r="K42" s="114">
        <v>0</v>
      </c>
      <c r="L42" s="114">
        <v>0</v>
      </c>
      <c r="M42" s="114">
        <v>0</v>
      </c>
      <c r="N42" s="114">
        <v>0</v>
      </c>
      <c r="O42" s="114">
        <v>0</v>
      </c>
      <c r="P42" s="114">
        <v>0</v>
      </c>
      <c r="Q42" s="107" t="s">
        <v>28</v>
      </c>
      <c r="R42" s="107" t="s">
        <v>28</v>
      </c>
    </row>
    <row r="43" spans="1:18" s="105" customFormat="1" ht="11.25" customHeight="1" thickTop="1" thickBot="1">
      <c r="A43" s="39" t="s">
        <v>50</v>
      </c>
      <c r="B43" s="29">
        <v>2260</v>
      </c>
      <c r="C43" s="29">
        <v>200</v>
      </c>
      <c r="D43" s="114">
        <v>0</v>
      </c>
      <c r="E43" s="107" t="s">
        <v>28</v>
      </c>
      <c r="F43" s="107" t="s">
        <v>28</v>
      </c>
      <c r="G43" s="107" t="s">
        <v>28</v>
      </c>
      <c r="H43" s="107" t="s">
        <v>28</v>
      </c>
      <c r="I43" s="107" t="s">
        <v>28</v>
      </c>
      <c r="J43" s="107" t="s">
        <v>28</v>
      </c>
      <c r="K43" s="114">
        <v>0</v>
      </c>
      <c r="L43" s="114">
        <v>0</v>
      </c>
      <c r="M43" s="114">
        <v>0</v>
      </c>
      <c r="N43" s="114">
        <v>0</v>
      </c>
      <c r="O43" s="114">
        <v>0</v>
      </c>
      <c r="P43" s="114">
        <v>0</v>
      </c>
      <c r="Q43" s="107" t="s">
        <v>28</v>
      </c>
      <c r="R43" s="107" t="s">
        <v>28</v>
      </c>
    </row>
    <row r="44" spans="1:18" s="105" customFormat="1" ht="11.25" customHeight="1" thickTop="1" thickBot="1">
      <c r="A44" s="39" t="s">
        <v>51</v>
      </c>
      <c r="B44" s="29">
        <v>2270</v>
      </c>
      <c r="C44" s="29">
        <v>210</v>
      </c>
      <c r="D44" s="33">
        <f>SUM(D45:D50)</f>
        <v>0</v>
      </c>
      <c r="E44" s="107" t="s">
        <v>28</v>
      </c>
      <c r="F44" s="107" t="s">
        <v>28</v>
      </c>
      <c r="G44" s="107" t="s">
        <v>28</v>
      </c>
      <c r="H44" s="107" t="s">
        <v>28</v>
      </c>
      <c r="I44" s="107" t="s">
        <v>28</v>
      </c>
      <c r="J44" s="107" t="s">
        <v>28</v>
      </c>
      <c r="K44" s="33">
        <f t="shared" ref="K44:P44" si="5">SUM(K45:K50)</f>
        <v>0</v>
      </c>
      <c r="L44" s="33">
        <f t="shared" si="5"/>
        <v>0</v>
      </c>
      <c r="M44" s="33">
        <f t="shared" si="5"/>
        <v>0</v>
      </c>
      <c r="N44" s="33">
        <f t="shared" si="5"/>
        <v>0</v>
      </c>
      <c r="O44" s="33">
        <f t="shared" si="5"/>
        <v>0</v>
      </c>
      <c r="P44" s="33">
        <f t="shared" si="5"/>
        <v>0</v>
      </c>
      <c r="Q44" s="107" t="s">
        <v>28</v>
      </c>
      <c r="R44" s="107" t="s">
        <v>28</v>
      </c>
    </row>
    <row r="45" spans="1:18" s="105" customFormat="1" ht="11.25" customHeight="1" thickTop="1" thickBot="1">
      <c r="A45" s="34" t="s">
        <v>52</v>
      </c>
      <c r="B45" s="26">
        <v>2271</v>
      </c>
      <c r="C45" s="26">
        <v>220</v>
      </c>
      <c r="D45" s="112">
        <v>0</v>
      </c>
      <c r="E45" s="107" t="s">
        <v>28</v>
      </c>
      <c r="F45" s="107" t="s">
        <v>28</v>
      </c>
      <c r="G45" s="107" t="s">
        <v>28</v>
      </c>
      <c r="H45" s="107" t="s">
        <v>28</v>
      </c>
      <c r="I45" s="107" t="s">
        <v>28</v>
      </c>
      <c r="J45" s="107" t="s">
        <v>28</v>
      </c>
      <c r="K45" s="112">
        <v>0</v>
      </c>
      <c r="L45" s="112">
        <v>0</v>
      </c>
      <c r="M45" s="112">
        <v>0</v>
      </c>
      <c r="N45" s="112">
        <v>0</v>
      </c>
      <c r="O45" s="112">
        <v>0</v>
      </c>
      <c r="P45" s="112">
        <v>0</v>
      </c>
      <c r="Q45" s="107" t="s">
        <v>28</v>
      </c>
      <c r="R45" s="107" t="s">
        <v>28</v>
      </c>
    </row>
    <row r="46" spans="1:18" s="105" customFormat="1" ht="12.75" thickTop="1" thickBot="1">
      <c r="A46" s="34" t="s">
        <v>53</v>
      </c>
      <c r="B46" s="26">
        <v>2272</v>
      </c>
      <c r="C46" s="29">
        <v>230</v>
      </c>
      <c r="D46" s="114">
        <v>0</v>
      </c>
      <c r="E46" s="107" t="s">
        <v>28</v>
      </c>
      <c r="F46" s="107" t="s">
        <v>28</v>
      </c>
      <c r="G46" s="107" t="s">
        <v>28</v>
      </c>
      <c r="H46" s="107" t="s">
        <v>28</v>
      </c>
      <c r="I46" s="107" t="s">
        <v>28</v>
      </c>
      <c r="J46" s="107" t="s">
        <v>28</v>
      </c>
      <c r="K46" s="114">
        <v>0</v>
      </c>
      <c r="L46" s="114">
        <v>0</v>
      </c>
      <c r="M46" s="114">
        <v>0</v>
      </c>
      <c r="N46" s="114">
        <v>0</v>
      </c>
      <c r="O46" s="114">
        <v>0</v>
      </c>
      <c r="P46" s="114">
        <v>0</v>
      </c>
      <c r="Q46" s="107" t="s">
        <v>28</v>
      </c>
      <c r="R46" s="107" t="s">
        <v>28</v>
      </c>
    </row>
    <row r="47" spans="1:18" s="105" customFormat="1" ht="12.75" thickTop="1" thickBot="1">
      <c r="A47" s="34" t="s">
        <v>54</v>
      </c>
      <c r="B47" s="26">
        <v>2273</v>
      </c>
      <c r="C47" s="26">
        <v>240</v>
      </c>
      <c r="D47" s="114">
        <v>0</v>
      </c>
      <c r="E47" s="107" t="s">
        <v>28</v>
      </c>
      <c r="F47" s="107" t="s">
        <v>28</v>
      </c>
      <c r="G47" s="107" t="s">
        <v>28</v>
      </c>
      <c r="H47" s="107" t="s">
        <v>28</v>
      </c>
      <c r="I47" s="107" t="s">
        <v>28</v>
      </c>
      <c r="J47" s="107" t="s">
        <v>28</v>
      </c>
      <c r="K47" s="114">
        <v>0</v>
      </c>
      <c r="L47" s="114">
        <v>0</v>
      </c>
      <c r="M47" s="114">
        <v>0</v>
      </c>
      <c r="N47" s="114">
        <v>0</v>
      </c>
      <c r="O47" s="114">
        <v>0</v>
      </c>
      <c r="P47" s="114">
        <v>0</v>
      </c>
      <c r="Q47" s="107" t="s">
        <v>28</v>
      </c>
      <c r="R47" s="107" t="s">
        <v>28</v>
      </c>
    </row>
    <row r="48" spans="1:18" s="105" customFormat="1" ht="12.75" thickTop="1" thickBot="1">
      <c r="A48" s="34" t="s">
        <v>55</v>
      </c>
      <c r="B48" s="26">
        <v>2274</v>
      </c>
      <c r="C48" s="29">
        <v>250</v>
      </c>
      <c r="D48" s="114">
        <v>0</v>
      </c>
      <c r="E48" s="107" t="s">
        <v>28</v>
      </c>
      <c r="F48" s="107" t="s">
        <v>28</v>
      </c>
      <c r="G48" s="107" t="s">
        <v>28</v>
      </c>
      <c r="H48" s="107" t="s">
        <v>28</v>
      </c>
      <c r="I48" s="107" t="s">
        <v>28</v>
      </c>
      <c r="J48" s="107" t="s">
        <v>28</v>
      </c>
      <c r="K48" s="114">
        <v>0</v>
      </c>
      <c r="L48" s="114">
        <v>0</v>
      </c>
      <c r="M48" s="114">
        <v>0</v>
      </c>
      <c r="N48" s="114">
        <v>0</v>
      </c>
      <c r="O48" s="114">
        <v>0</v>
      </c>
      <c r="P48" s="114">
        <v>0</v>
      </c>
      <c r="Q48" s="107" t="s">
        <v>28</v>
      </c>
      <c r="R48" s="107" t="s">
        <v>28</v>
      </c>
    </row>
    <row r="49" spans="1:18" s="105" customFormat="1" ht="12.75" thickTop="1" thickBot="1">
      <c r="A49" s="34" t="s">
        <v>56</v>
      </c>
      <c r="B49" s="26">
        <v>2275</v>
      </c>
      <c r="C49" s="26">
        <v>260</v>
      </c>
      <c r="D49" s="112">
        <v>0</v>
      </c>
      <c r="E49" s="107" t="s">
        <v>28</v>
      </c>
      <c r="F49" s="107" t="s">
        <v>28</v>
      </c>
      <c r="G49" s="107" t="s">
        <v>28</v>
      </c>
      <c r="H49" s="107" t="s">
        <v>28</v>
      </c>
      <c r="I49" s="107" t="s">
        <v>28</v>
      </c>
      <c r="J49" s="107" t="s">
        <v>28</v>
      </c>
      <c r="K49" s="112">
        <v>0</v>
      </c>
      <c r="L49" s="112">
        <v>0</v>
      </c>
      <c r="M49" s="112">
        <v>0</v>
      </c>
      <c r="N49" s="112">
        <v>0</v>
      </c>
      <c r="O49" s="112">
        <v>0</v>
      </c>
      <c r="P49" s="112">
        <v>0</v>
      </c>
      <c r="Q49" s="107" t="s">
        <v>28</v>
      </c>
      <c r="R49" s="107" t="s">
        <v>28</v>
      </c>
    </row>
    <row r="50" spans="1:18" s="105" customFormat="1" ht="12.75" thickTop="1" thickBot="1">
      <c r="A50" s="34" t="s">
        <v>57</v>
      </c>
      <c r="B50" s="26">
        <v>2276</v>
      </c>
      <c r="C50" s="26">
        <v>270</v>
      </c>
      <c r="D50" s="112">
        <v>0</v>
      </c>
      <c r="E50" s="107" t="s">
        <v>28</v>
      </c>
      <c r="F50" s="107" t="s">
        <v>28</v>
      </c>
      <c r="G50" s="107" t="s">
        <v>28</v>
      </c>
      <c r="H50" s="107" t="s">
        <v>28</v>
      </c>
      <c r="I50" s="107" t="s">
        <v>28</v>
      </c>
      <c r="J50" s="107" t="s">
        <v>28</v>
      </c>
      <c r="K50" s="112">
        <v>0</v>
      </c>
      <c r="L50" s="112">
        <v>0</v>
      </c>
      <c r="M50" s="112">
        <v>0</v>
      </c>
      <c r="N50" s="112">
        <v>0</v>
      </c>
      <c r="O50" s="112">
        <v>0</v>
      </c>
      <c r="P50" s="112">
        <v>0</v>
      </c>
      <c r="Q50" s="107" t="s">
        <v>28</v>
      </c>
      <c r="R50" s="107" t="s">
        <v>28</v>
      </c>
    </row>
    <row r="51" spans="1:18" s="105" customFormat="1" ht="24" thickTop="1" thickBot="1">
      <c r="A51" s="39" t="s">
        <v>58</v>
      </c>
      <c r="B51" s="29">
        <v>2280</v>
      </c>
      <c r="C51" s="29">
        <v>280</v>
      </c>
      <c r="D51" s="33">
        <f>SUM(D52:D53)</f>
        <v>0</v>
      </c>
      <c r="E51" s="107" t="s">
        <v>28</v>
      </c>
      <c r="F51" s="107" t="s">
        <v>28</v>
      </c>
      <c r="G51" s="107" t="s">
        <v>28</v>
      </c>
      <c r="H51" s="107" t="s">
        <v>28</v>
      </c>
      <c r="I51" s="107" t="s">
        <v>28</v>
      </c>
      <c r="J51" s="107" t="s">
        <v>28</v>
      </c>
      <c r="K51" s="33">
        <f t="shared" ref="K51:P51" si="6">SUM(K52:K53)</f>
        <v>0</v>
      </c>
      <c r="L51" s="33">
        <f t="shared" si="6"/>
        <v>0</v>
      </c>
      <c r="M51" s="33">
        <f t="shared" si="6"/>
        <v>0</v>
      </c>
      <c r="N51" s="33">
        <f t="shared" si="6"/>
        <v>0</v>
      </c>
      <c r="O51" s="33">
        <f t="shared" si="6"/>
        <v>0</v>
      </c>
      <c r="P51" s="33">
        <f t="shared" si="6"/>
        <v>0</v>
      </c>
      <c r="Q51" s="107" t="s">
        <v>28</v>
      </c>
      <c r="R51" s="107" t="s">
        <v>28</v>
      </c>
    </row>
    <row r="52" spans="1:18" s="105" customFormat="1" ht="24" thickTop="1" thickBot="1">
      <c r="A52" s="115" t="s">
        <v>59</v>
      </c>
      <c r="B52" s="26">
        <v>2281</v>
      </c>
      <c r="C52" s="26">
        <v>290</v>
      </c>
      <c r="D52" s="112">
        <v>0</v>
      </c>
      <c r="E52" s="107" t="s">
        <v>28</v>
      </c>
      <c r="F52" s="107" t="s">
        <v>28</v>
      </c>
      <c r="G52" s="107" t="s">
        <v>28</v>
      </c>
      <c r="H52" s="107" t="s">
        <v>28</v>
      </c>
      <c r="I52" s="107" t="s">
        <v>28</v>
      </c>
      <c r="J52" s="107" t="s">
        <v>28</v>
      </c>
      <c r="K52" s="112">
        <v>0</v>
      </c>
      <c r="L52" s="112">
        <v>0</v>
      </c>
      <c r="M52" s="112">
        <v>0</v>
      </c>
      <c r="N52" s="112">
        <v>0</v>
      </c>
      <c r="O52" s="112">
        <v>0</v>
      </c>
      <c r="P52" s="112">
        <v>0</v>
      </c>
      <c r="Q52" s="107" t="s">
        <v>28</v>
      </c>
      <c r="R52" s="107" t="s">
        <v>28</v>
      </c>
    </row>
    <row r="53" spans="1:18" s="105" customFormat="1" ht="24" thickTop="1" thickBot="1">
      <c r="A53" s="34" t="s">
        <v>60</v>
      </c>
      <c r="B53" s="26">
        <v>2282</v>
      </c>
      <c r="C53" s="29">
        <v>300</v>
      </c>
      <c r="D53" s="112">
        <v>0</v>
      </c>
      <c r="E53" s="107" t="s">
        <v>28</v>
      </c>
      <c r="F53" s="107" t="s">
        <v>28</v>
      </c>
      <c r="G53" s="107" t="s">
        <v>28</v>
      </c>
      <c r="H53" s="107" t="s">
        <v>28</v>
      </c>
      <c r="I53" s="107" t="s">
        <v>28</v>
      </c>
      <c r="J53" s="107" t="s">
        <v>28</v>
      </c>
      <c r="K53" s="112">
        <v>0</v>
      </c>
      <c r="L53" s="112">
        <v>0</v>
      </c>
      <c r="M53" s="112">
        <v>0</v>
      </c>
      <c r="N53" s="112">
        <v>0</v>
      </c>
      <c r="O53" s="112">
        <v>0</v>
      </c>
      <c r="P53" s="112">
        <v>0</v>
      </c>
      <c r="Q53" s="107" t="s">
        <v>28</v>
      </c>
      <c r="R53" s="107" t="s">
        <v>28</v>
      </c>
    </row>
    <row r="54" spans="1:18" s="105" customFormat="1" ht="12.75" thickTop="1" thickBot="1">
      <c r="A54" s="27" t="s">
        <v>61</v>
      </c>
      <c r="B54" s="23">
        <v>2400</v>
      </c>
      <c r="C54" s="23">
        <v>310</v>
      </c>
      <c r="D54" s="25">
        <f>SUM(D55:D56)</f>
        <v>0</v>
      </c>
      <c r="E54" s="107" t="s">
        <v>28</v>
      </c>
      <c r="F54" s="107" t="s">
        <v>28</v>
      </c>
      <c r="G54" s="107" t="s">
        <v>28</v>
      </c>
      <c r="H54" s="107" t="s">
        <v>28</v>
      </c>
      <c r="I54" s="107" t="s">
        <v>28</v>
      </c>
      <c r="J54" s="107" t="s">
        <v>28</v>
      </c>
      <c r="K54" s="25">
        <f t="shared" ref="K54:P54" si="7">SUM(K55:K56)</f>
        <v>0</v>
      </c>
      <c r="L54" s="25">
        <f t="shared" si="7"/>
        <v>0</v>
      </c>
      <c r="M54" s="25">
        <f t="shared" si="7"/>
        <v>0</v>
      </c>
      <c r="N54" s="25">
        <f t="shared" si="7"/>
        <v>0</v>
      </c>
      <c r="O54" s="25">
        <f t="shared" si="7"/>
        <v>0</v>
      </c>
      <c r="P54" s="25">
        <f t="shared" si="7"/>
        <v>0</v>
      </c>
      <c r="Q54" s="107" t="s">
        <v>28</v>
      </c>
      <c r="R54" s="107" t="s">
        <v>28</v>
      </c>
    </row>
    <row r="55" spans="1:18" s="105" customFormat="1" ht="12.75" thickTop="1" thickBot="1">
      <c r="A55" s="44" t="s">
        <v>62</v>
      </c>
      <c r="B55" s="29">
        <v>2410</v>
      </c>
      <c r="C55" s="29">
        <v>320</v>
      </c>
      <c r="D55" s="114">
        <v>0</v>
      </c>
      <c r="E55" s="107" t="s">
        <v>28</v>
      </c>
      <c r="F55" s="107" t="s">
        <v>28</v>
      </c>
      <c r="G55" s="107" t="s">
        <v>28</v>
      </c>
      <c r="H55" s="107" t="s">
        <v>28</v>
      </c>
      <c r="I55" s="107" t="s">
        <v>28</v>
      </c>
      <c r="J55" s="107" t="s">
        <v>28</v>
      </c>
      <c r="K55" s="114">
        <v>0</v>
      </c>
      <c r="L55" s="114">
        <v>0</v>
      </c>
      <c r="M55" s="114">
        <v>0</v>
      </c>
      <c r="N55" s="114">
        <v>0</v>
      </c>
      <c r="O55" s="114">
        <v>0</v>
      </c>
      <c r="P55" s="114">
        <v>0</v>
      </c>
      <c r="Q55" s="107" t="s">
        <v>28</v>
      </c>
      <c r="R55" s="107" t="s">
        <v>28</v>
      </c>
    </row>
    <row r="56" spans="1:18" s="105" customFormat="1" ht="12.75" thickTop="1" thickBot="1">
      <c r="A56" s="44" t="s">
        <v>63</v>
      </c>
      <c r="B56" s="29">
        <v>2420</v>
      </c>
      <c r="C56" s="29">
        <v>330</v>
      </c>
      <c r="D56" s="114">
        <v>0</v>
      </c>
      <c r="E56" s="107" t="s">
        <v>28</v>
      </c>
      <c r="F56" s="107" t="s">
        <v>28</v>
      </c>
      <c r="G56" s="107" t="s">
        <v>28</v>
      </c>
      <c r="H56" s="107" t="s">
        <v>28</v>
      </c>
      <c r="I56" s="107" t="s">
        <v>28</v>
      </c>
      <c r="J56" s="107" t="s">
        <v>28</v>
      </c>
      <c r="K56" s="114">
        <v>0</v>
      </c>
      <c r="L56" s="114">
        <v>0</v>
      </c>
      <c r="M56" s="114">
        <v>0</v>
      </c>
      <c r="N56" s="114">
        <v>0</v>
      </c>
      <c r="O56" s="114">
        <v>0</v>
      </c>
      <c r="P56" s="114">
        <v>0</v>
      </c>
      <c r="Q56" s="107" t="s">
        <v>28</v>
      </c>
      <c r="R56" s="107" t="s">
        <v>28</v>
      </c>
    </row>
    <row r="57" spans="1:18" s="105" customFormat="1" ht="12.75" thickTop="1" thickBot="1">
      <c r="A57" s="45" t="s">
        <v>64</v>
      </c>
      <c r="B57" s="23">
        <v>2600</v>
      </c>
      <c r="C57" s="116">
        <v>340</v>
      </c>
      <c r="D57" s="25">
        <f>SUM(D58:D60)</f>
        <v>0</v>
      </c>
      <c r="E57" s="107" t="s">
        <v>28</v>
      </c>
      <c r="F57" s="107" t="s">
        <v>28</v>
      </c>
      <c r="G57" s="107" t="s">
        <v>28</v>
      </c>
      <c r="H57" s="107" t="s">
        <v>28</v>
      </c>
      <c r="I57" s="107" t="s">
        <v>28</v>
      </c>
      <c r="J57" s="107" t="s">
        <v>28</v>
      </c>
      <c r="K57" s="25">
        <f t="shared" ref="K57:P57" si="8">SUM(K58:K60)</f>
        <v>0</v>
      </c>
      <c r="L57" s="25">
        <f t="shared" si="8"/>
        <v>0</v>
      </c>
      <c r="M57" s="25">
        <f t="shared" si="8"/>
        <v>0</v>
      </c>
      <c r="N57" s="25">
        <f t="shared" si="8"/>
        <v>0</v>
      </c>
      <c r="O57" s="25">
        <f t="shared" si="8"/>
        <v>0</v>
      </c>
      <c r="P57" s="25">
        <f t="shared" si="8"/>
        <v>0</v>
      </c>
      <c r="Q57" s="107" t="s">
        <v>28</v>
      </c>
      <c r="R57" s="107" t="s">
        <v>28</v>
      </c>
    </row>
    <row r="58" spans="1:18" s="105" customFormat="1" ht="12.75" customHeight="1" thickTop="1" thickBot="1">
      <c r="A58" s="39" t="s">
        <v>65</v>
      </c>
      <c r="B58" s="29">
        <v>2610</v>
      </c>
      <c r="C58" s="29">
        <v>350</v>
      </c>
      <c r="D58" s="114">
        <v>0</v>
      </c>
      <c r="E58" s="107" t="s">
        <v>28</v>
      </c>
      <c r="F58" s="107" t="s">
        <v>28</v>
      </c>
      <c r="G58" s="107" t="s">
        <v>28</v>
      </c>
      <c r="H58" s="107" t="s">
        <v>28</v>
      </c>
      <c r="I58" s="107" t="s">
        <v>28</v>
      </c>
      <c r="J58" s="107" t="s">
        <v>28</v>
      </c>
      <c r="K58" s="114">
        <v>0</v>
      </c>
      <c r="L58" s="114">
        <v>0</v>
      </c>
      <c r="M58" s="114">
        <v>0</v>
      </c>
      <c r="N58" s="114">
        <v>0</v>
      </c>
      <c r="O58" s="114">
        <v>0</v>
      </c>
      <c r="P58" s="114">
        <v>0</v>
      </c>
      <c r="Q58" s="107" t="s">
        <v>28</v>
      </c>
      <c r="R58" s="107" t="s">
        <v>28</v>
      </c>
    </row>
    <row r="59" spans="1:18" s="105" customFormat="1" ht="12.75" thickTop="1" thickBot="1">
      <c r="A59" s="39" t="s">
        <v>66</v>
      </c>
      <c r="B59" s="29">
        <v>2620</v>
      </c>
      <c r="C59" s="29">
        <v>360</v>
      </c>
      <c r="D59" s="117">
        <v>0</v>
      </c>
      <c r="E59" s="107" t="s">
        <v>28</v>
      </c>
      <c r="F59" s="107" t="s">
        <v>28</v>
      </c>
      <c r="G59" s="107" t="s">
        <v>28</v>
      </c>
      <c r="H59" s="107" t="s">
        <v>28</v>
      </c>
      <c r="I59" s="107" t="s">
        <v>28</v>
      </c>
      <c r="J59" s="107" t="s">
        <v>28</v>
      </c>
      <c r="K59" s="118">
        <v>0</v>
      </c>
      <c r="L59" s="118">
        <v>0</v>
      </c>
      <c r="M59" s="118">
        <v>0</v>
      </c>
      <c r="N59" s="118">
        <v>0</v>
      </c>
      <c r="O59" s="118">
        <v>0</v>
      </c>
      <c r="P59" s="118">
        <v>0</v>
      </c>
      <c r="Q59" s="107" t="s">
        <v>28</v>
      </c>
      <c r="R59" s="107" t="s">
        <v>28</v>
      </c>
    </row>
    <row r="60" spans="1:18" s="105" customFormat="1" ht="11.25" customHeight="1" thickTop="1" thickBot="1">
      <c r="A60" s="44" t="s">
        <v>67</v>
      </c>
      <c r="B60" s="29">
        <v>2630</v>
      </c>
      <c r="C60" s="29">
        <v>370</v>
      </c>
      <c r="D60" s="119">
        <v>0</v>
      </c>
      <c r="E60" s="107" t="s">
        <v>28</v>
      </c>
      <c r="F60" s="107" t="s">
        <v>28</v>
      </c>
      <c r="G60" s="107" t="s">
        <v>28</v>
      </c>
      <c r="H60" s="107" t="s">
        <v>28</v>
      </c>
      <c r="I60" s="107" t="s">
        <v>28</v>
      </c>
      <c r="J60" s="107" t="s">
        <v>28</v>
      </c>
      <c r="K60" s="119">
        <v>0</v>
      </c>
      <c r="L60" s="119">
        <v>0</v>
      </c>
      <c r="M60" s="119">
        <v>0</v>
      </c>
      <c r="N60" s="119">
        <v>0</v>
      </c>
      <c r="O60" s="119">
        <v>0</v>
      </c>
      <c r="P60" s="119">
        <v>0</v>
      </c>
      <c r="Q60" s="107" t="s">
        <v>28</v>
      </c>
      <c r="R60" s="107" t="s">
        <v>28</v>
      </c>
    </row>
    <row r="61" spans="1:18" s="105" customFormat="1" ht="10.5" customHeight="1" thickTop="1" thickBot="1">
      <c r="A61" s="40" t="s">
        <v>68</v>
      </c>
      <c r="B61" s="23">
        <v>2700</v>
      </c>
      <c r="C61" s="23">
        <v>380</v>
      </c>
      <c r="D61" s="25">
        <f>SUM(D62:D64)</f>
        <v>0</v>
      </c>
      <c r="E61" s="107" t="s">
        <v>28</v>
      </c>
      <c r="F61" s="107" t="s">
        <v>28</v>
      </c>
      <c r="G61" s="107" t="s">
        <v>28</v>
      </c>
      <c r="H61" s="107" t="s">
        <v>28</v>
      </c>
      <c r="I61" s="107" t="s">
        <v>28</v>
      </c>
      <c r="J61" s="107" t="s">
        <v>28</v>
      </c>
      <c r="K61" s="25">
        <f t="shared" ref="K61:P61" si="9">SUM(K62:K64)</f>
        <v>0</v>
      </c>
      <c r="L61" s="25">
        <f t="shared" si="9"/>
        <v>0</v>
      </c>
      <c r="M61" s="25">
        <f t="shared" si="9"/>
        <v>0</v>
      </c>
      <c r="N61" s="25">
        <f t="shared" si="9"/>
        <v>0</v>
      </c>
      <c r="O61" s="25">
        <f t="shared" si="9"/>
        <v>0</v>
      </c>
      <c r="P61" s="25">
        <f t="shared" si="9"/>
        <v>0</v>
      </c>
      <c r="Q61" s="107" t="s">
        <v>28</v>
      </c>
      <c r="R61" s="107" t="s">
        <v>28</v>
      </c>
    </row>
    <row r="62" spans="1:18" s="105" customFormat="1" ht="12.75" thickTop="1" thickBot="1">
      <c r="A62" s="39" t="s">
        <v>69</v>
      </c>
      <c r="B62" s="29">
        <v>2710</v>
      </c>
      <c r="C62" s="29">
        <v>390</v>
      </c>
      <c r="D62" s="114">
        <v>0</v>
      </c>
      <c r="E62" s="107" t="s">
        <v>28</v>
      </c>
      <c r="F62" s="107" t="s">
        <v>28</v>
      </c>
      <c r="G62" s="107" t="s">
        <v>28</v>
      </c>
      <c r="H62" s="107" t="s">
        <v>28</v>
      </c>
      <c r="I62" s="107" t="s">
        <v>28</v>
      </c>
      <c r="J62" s="107" t="s">
        <v>28</v>
      </c>
      <c r="K62" s="114">
        <v>0</v>
      </c>
      <c r="L62" s="114">
        <v>0</v>
      </c>
      <c r="M62" s="114">
        <v>0</v>
      </c>
      <c r="N62" s="114">
        <v>0</v>
      </c>
      <c r="O62" s="114">
        <v>0</v>
      </c>
      <c r="P62" s="114">
        <v>0</v>
      </c>
      <c r="Q62" s="107" t="s">
        <v>28</v>
      </c>
      <c r="R62" s="107" t="s">
        <v>28</v>
      </c>
    </row>
    <row r="63" spans="1:18" s="105" customFormat="1" ht="12.75" thickTop="1" thickBot="1">
      <c r="A63" s="39" t="s">
        <v>70</v>
      </c>
      <c r="B63" s="29">
        <v>2720</v>
      </c>
      <c r="C63" s="29">
        <v>400</v>
      </c>
      <c r="D63" s="114">
        <v>0</v>
      </c>
      <c r="E63" s="107" t="s">
        <v>28</v>
      </c>
      <c r="F63" s="107" t="s">
        <v>28</v>
      </c>
      <c r="G63" s="107" t="s">
        <v>28</v>
      </c>
      <c r="H63" s="107" t="s">
        <v>28</v>
      </c>
      <c r="I63" s="107" t="s">
        <v>28</v>
      </c>
      <c r="J63" s="107" t="s">
        <v>28</v>
      </c>
      <c r="K63" s="114">
        <v>0</v>
      </c>
      <c r="L63" s="114">
        <v>0</v>
      </c>
      <c r="M63" s="114">
        <v>0</v>
      </c>
      <c r="N63" s="114">
        <v>0</v>
      </c>
      <c r="O63" s="114">
        <v>0</v>
      </c>
      <c r="P63" s="114">
        <v>0</v>
      </c>
      <c r="Q63" s="107" t="s">
        <v>28</v>
      </c>
      <c r="R63" s="107" t="s">
        <v>28</v>
      </c>
    </row>
    <row r="64" spans="1:18" s="105" customFormat="1" ht="12.75" thickTop="1" thickBot="1">
      <c r="A64" s="39" t="s">
        <v>71</v>
      </c>
      <c r="B64" s="29">
        <v>2730</v>
      </c>
      <c r="C64" s="29">
        <v>410</v>
      </c>
      <c r="D64" s="114">
        <v>0</v>
      </c>
      <c r="E64" s="107" t="s">
        <v>28</v>
      </c>
      <c r="F64" s="107" t="s">
        <v>28</v>
      </c>
      <c r="G64" s="107" t="s">
        <v>28</v>
      </c>
      <c r="H64" s="107" t="s">
        <v>28</v>
      </c>
      <c r="I64" s="107" t="s">
        <v>28</v>
      </c>
      <c r="J64" s="107" t="s">
        <v>28</v>
      </c>
      <c r="K64" s="114">
        <v>0</v>
      </c>
      <c r="L64" s="114">
        <v>0</v>
      </c>
      <c r="M64" s="114">
        <v>0</v>
      </c>
      <c r="N64" s="114">
        <v>0</v>
      </c>
      <c r="O64" s="114">
        <v>0</v>
      </c>
      <c r="P64" s="114">
        <v>0</v>
      </c>
      <c r="Q64" s="107" t="s">
        <v>28</v>
      </c>
      <c r="R64" s="107" t="s">
        <v>28</v>
      </c>
    </row>
    <row r="65" spans="1:18" s="105" customFormat="1" ht="12.75" thickTop="1" thickBot="1">
      <c r="A65" s="40" t="s">
        <v>72</v>
      </c>
      <c r="B65" s="23">
        <v>2800</v>
      </c>
      <c r="C65" s="23">
        <v>420</v>
      </c>
      <c r="D65" s="106">
        <v>0</v>
      </c>
      <c r="E65" s="107" t="s">
        <v>28</v>
      </c>
      <c r="F65" s="107" t="s">
        <v>28</v>
      </c>
      <c r="G65" s="107" t="s">
        <v>28</v>
      </c>
      <c r="H65" s="107" t="s">
        <v>28</v>
      </c>
      <c r="I65" s="107" t="s">
        <v>28</v>
      </c>
      <c r="J65" s="107" t="s">
        <v>28</v>
      </c>
      <c r="K65" s="106">
        <v>0</v>
      </c>
      <c r="L65" s="106">
        <v>0</v>
      </c>
      <c r="M65" s="106">
        <v>0</v>
      </c>
      <c r="N65" s="106">
        <v>0</v>
      </c>
      <c r="O65" s="106">
        <v>0</v>
      </c>
      <c r="P65" s="106">
        <v>0</v>
      </c>
      <c r="Q65" s="107" t="s">
        <v>28</v>
      </c>
      <c r="R65" s="107" t="s">
        <v>28</v>
      </c>
    </row>
    <row r="66" spans="1:18" s="105" customFormat="1" ht="12.75" thickTop="1" thickBot="1">
      <c r="A66" s="23" t="s">
        <v>73</v>
      </c>
      <c r="B66" s="23">
        <v>3000</v>
      </c>
      <c r="C66" s="23">
        <v>430</v>
      </c>
      <c r="D66" s="25">
        <f>D67+D81</f>
        <v>0</v>
      </c>
      <c r="E66" s="107" t="s">
        <v>28</v>
      </c>
      <c r="F66" s="107" t="s">
        <v>28</v>
      </c>
      <c r="G66" s="107" t="s">
        <v>28</v>
      </c>
      <c r="H66" s="107" t="s">
        <v>28</v>
      </c>
      <c r="I66" s="107" t="s">
        <v>28</v>
      </c>
      <c r="J66" s="107" t="s">
        <v>28</v>
      </c>
      <c r="K66" s="25">
        <f t="shared" ref="K66:P66" si="10">K67+K81</f>
        <v>0</v>
      </c>
      <c r="L66" s="25">
        <f t="shared" si="10"/>
        <v>0</v>
      </c>
      <c r="M66" s="25">
        <f t="shared" si="10"/>
        <v>0</v>
      </c>
      <c r="N66" s="25">
        <f t="shared" si="10"/>
        <v>0</v>
      </c>
      <c r="O66" s="25">
        <f t="shared" si="10"/>
        <v>0</v>
      </c>
      <c r="P66" s="25">
        <f t="shared" si="10"/>
        <v>0</v>
      </c>
      <c r="Q66" s="107" t="s">
        <v>28</v>
      </c>
      <c r="R66" s="107" t="s">
        <v>28</v>
      </c>
    </row>
    <row r="67" spans="1:18" s="105" customFormat="1" ht="12.75" thickTop="1" thickBot="1">
      <c r="A67" s="27" t="s">
        <v>74</v>
      </c>
      <c r="B67" s="23">
        <v>3100</v>
      </c>
      <c r="C67" s="23">
        <v>440</v>
      </c>
      <c r="D67" s="25">
        <f>D68+D69+D72+D75+D79+D80</f>
        <v>0</v>
      </c>
      <c r="E67" s="107" t="s">
        <v>28</v>
      </c>
      <c r="F67" s="107" t="s">
        <v>28</v>
      </c>
      <c r="G67" s="107" t="s">
        <v>28</v>
      </c>
      <c r="H67" s="107" t="s">
        <v>28</v>
      </c>
      <c r="I67" s="107" t="s">
        <v>28</v>
      </c>
      <c r="J67" s="107" t="s">
        <v>28</v>
      </c>
      <c r="K67" s="25">
        <f t="shared" ref="K67:P67" si="11">K68+K69+K72+K75+K79+K80</f>
        <v>0</v>
      </c>
      <c r="L67" s="25">
        <f t="shared" si="11"/>
        <v>0</v>
      </c>
      <c r="M67" s="25">
        <f t="shared" si="11"/>
        <v>0</v>
      </c>
      <c r="N67" s="25">
        <f t="shared" si="11"/>
        <v>0</v>
      </c>
      <c r="O67" s="25">
        <f t="shared" si="11"/>
        <v>0</v>
      </c>
      <c r="P67" s="25">
        <f t="shared" si="11"/>
        <v>0</v>
      </c>
      <c r="Q67" s="107" t="s">
        <v>28</v>
      </c>
      <c r="R67" s="107" t="s">
        <v>28</v>
      </c>
    </row>
    <row r="68" spans="1:18" s="105" customFormat="1" ht="12.75" thickTop="1" thickBot="1">
      <c r="A68" s="39" t="s">
        <v>75</v>
      </c>
      <c r="B68" s="29">
        <v>3110</v>
      </c>
      <c r="C68" s="29">
        <v>450</v>
      </c>
      <c r="D68" s="114">
        <v>0</v>
      </c>
      <c r="E68" s="107" t="s">
        <v>28</v>
      </c>
      <c r="F68" s="107" t="s">
        <v>28</v>
      </c>
      <c r="G68" s="107" t="s">
        <v>28</v>
      </c>
      <c r="H68" s="107" t="s">
        <v>28</v>
      </c>
      <c r="I68" s="107" t="s">
        <v>28</v>
      </c>
      <c r="J68" s="107" t="s">
        <v>28</v>
      </c>
      <c r="K68" s="114">
        <v>0</v>
      </c>
      <c r="L68" s="114">
        <v>0</v>
      </c>
      <c r="M68" s="114">
        <v>0</v>
      </c>
      <c r="N68" s="114">
        <v>0</v>
      </c>
      <c r="O68" s="114">
        <v>0</v>
      </c>
      <c r="P68" s="114">
        <v>0</v>
      </c>
      <c r="Q68" s="107" t="s">
        <v>28</v>
      </c>
      <c r="R68" s="107" t="s">
        <v>28</v>
      </c>
    </row>
    <row r="69" spans="1:18" s="105" customFormat="1" ht="12.75" thickTop="1" thickBot="1">
      <c r="A69" s="44" t="s">
        <v>76</v>
      </c>
      <c r="B69" s="29">
        <v>3120</v>
      </c>
      <c r="C69" s="29">
        <v>460</v>
      </c>
      <c r="D69" s="33">
        <f>SUM(D70:D71)</f>
        <v>0</v>
      </c>
      <c r="E69" s="107" t="s">
        <v>28</v>
      </c>
      <c r="F69" s="107" t="s">
        <v>28</v>
      </c>
      <c r="G69" s="107" t="s">
        <v>28</v>
      </c>
      <c r="H69" s="107" t="s">
        <v>28</v>
      </c>
      <c r="I69" s="107" t="s">
        <v>28</v>
      </c>
      <c r="J69" s="107" t="s">
        <v>28</v>
      </c>
      <c r="K69" s="33">
        <f t="shared" ref="K69:P69" si="12">SUM(K70:K71)</f>
        <v>0</v>
      </c>
      <c r="L69" s="33">
        <f t="shared" si="12"/>
        <v>0</v>
      </c>
      <c r="M69" s="33">
        <f t="shared" si="12"/>
        <v>0</v>
      </c>
      <c r="N69" s="33">
        <f t="shared" si="12"/>
        <v>0</v>
      </c>
      <c r="O69" s="33">
        <f t="shared" si="12"/>
        <v>0</v>
      </c>
      <c r="P69" s="33">
        <f t="shared" si="12"/>
        <v>0</v>
      </c>
      <c r="Q69" s="107" t="s">
        <v>28</v>
      </c>
      <c r="R69" s="107" t="s">
        <v>28</v>
      </c>
    </row>
    <row r="70" spans="1:18" s="105" customFormat="1" ht="13.5" customHeight="1" thickTop="1" thickBot="1">
      <c r="A70" s="34" t="s">
        <v>77</v>
      </c>
      <c r="B70" s="26">
        <v>3121</v>
      </c>
      <c r="C70" s="26">
        <v>470</v>
      </c>
      <c r="D70" s="112">
        <v>0</v>
      </c>
      <c r="E70" s="107" t="s">
        <v>28</v>
      </c>
      <c r="F70" s="107" t="s">
        <v>28</v>
      </c>
      <c r="G70" s="107" t="s">
        <v>28</v>
      </c>
      <c r="H70" s="107" t="s">
        <v>28</v>
      </c>
      <c r="I70" s="107" t="s">
        <v>28</v>
      </c>
      <c r="J70" s="107" t="s">
        <v>28</v>
      </c>
      <c r="K70" s="112">
        <v>0</v>
      </c>
      <c r="L70" s="112">
        <v>0</v>
      </c>
      <c r="M70" s="112">
        <v>0</v>
      </c>
      <c r="N70" s="112">
        <v>0</v>
      </c>
      <c r="O70" s="112">
        <v>0</v>
      </c>
      <c r="P70" s="112">
        <v>0</v>
      </c>
      <c r="Q70" s="107" t="s">
        <v>28</v>
      </c>
      <c r="R70" s="107" t="s">
        <v>28</v>
      </c>
    </row>
    <row r="71" spans="1:18" s="105" customFormat="1" ht="12.75" thickTop="1" thickBot="1">
      <c r="A71" s="34" t="s">
        <v>78</v>
      </c>
      <c r="B71" s="26">
        <v>3122</v>
      </c>
      <c r="C71" s="26">
        <v>480</v>
      </c>
      <c r="D71" s="112">
        <v>0</v>
      </c>
      <c r="E71" s="107" t="s">
        <v>28</v>
      </c>
      <c r="F71" s="107" t="s">
        <v>28</v>
      </c>
      <c r="G71" s="107" t="s">
        <v>28</v>
      </c>
      <c r="H71" s="107" t="s">
        <v>28</v>
      </c>
      <c r="I71" s="107" t="s">
        <v>28</v>
      </c>
      <c r="J71" s="107" t="s">
        <v>28</v>
      </c>
      <c r="K71" s="112">
        <v>0</v>
      </c>
      <c r="L71" s="112">
        <v>0</v>
      </c>
      <c r="M71" s="112">
        <v>0</v>
      </c>
      <c r="N71" s="112">
        <v>0</v>
      </c>
      <c r="O71" s="112">
        <v>0</v>
      </c>
      <c r="P71" s="112">
        <v>0</v>
      </c>
      <c r="Q71" s="107" t="s">
        <v>28</v>
      </c>
      <c r="R71" s="107" t="s">
        <v>28</v>
      </c>
    </row>
    <row r="72" spans="1:18" s="105" customFormat="1" ht="12.75" thickTop="1" thickBot="1">
      <c r="A72" s="28" t="s">
        <v>79</v>
      </c>
      <c r="B72" s="29">
        <v>3130</v>
      </c>
      <c r="C72" s="29">
        <v>490</v>
      </c>
      <c r="D72" s="33">
        <f>SUM(D73:D74)</f>
        <v>0</v>
      </c>
      <c r="E72" s="107" t="s">
        <v>28</v>
      </c>
      <c r="F72" s="107" t="s">
        <v>28</v>
      </c>
      <c r="G72" s="107" t="s">
        <v>28</v>
      </c>
      <c r="H72" s="107" t="s">
        <v>28</v>
      </c>
      <c r="I72" s="107" t="s">
        <v>28</v>
      </c>
      <c r="J72" s="107" t="s">
        <v>28</v>
      </c>
      <c r="K72" s="33">
        <f t="shared" ref="K72:P72" si="13">SUM(K73:K74)</f>
        <v>0</v>
      </c>
      <c r="L72" s="33">
        <f t="shared" si="13"/>
        <v>0</v>
      </c>
      <c r="M72" s="33">
        <f t="shared" si="13"/>
        <v>0</v>
      </c>
      <c r="N72" s="33">
        <f t="shared" si="13"/>
        <v>0</v>
      </c>
      <c r="O72" s="33">
        <f t="shared" si="13"/>
        <v>0</v>
      </c>
      <c r="P72" s="33">
        <f t="shared" si="13"/>
        <v>0</v>
      </c>
      <c r="Q72" s="107" t="s">
        <v>28</v>
      </c>
      <c r="R72" s="107" t="s">
        <v>28</v>
      </c>
    </row>
    <row r="73" spans="1:18" s="105" customFormat="1" ht="12.75" thickTop="1" thickBot="1">
      <c r="A73" s="34" t="s">
        <v>80</v>
      </c>
      <c r="B73" s="26">
        <v>3131</v>
      </c>
      <c r="C73" s="26">
        <v>500</v>
      </c>
      <c r="D73" s="112">
        <v>0</v>
      </c>
      <c r="E73" s="107" t="s">
        <v>28</v>
      </c>
      <c r="F73" s="107" t="s">
        <v>28</v>
      </c>
      <c r="G73" s="107" t="s">
        <v>28</v>
      </c>
      <c r="H73" s="107" t="s">
        <v>28</v>
      </c>
      <c r="I73" s="107" t="s">
        <v>28</v>
      </c>
      <c r="J73" s="107" t="s">
        <v>28</v>
      </c>
      <c r="K73" s="112">
        <v>0</v>
      </c>
      <c r="L73" s="112">
        <v>0</v>
      </c>
      <c r="M73" s="112">
        <v>0</v>
      </c>
      <c r="N73" s="112">
        <v>0</v>
      </c>
      <c r="O73" s="112">
        <v>0</v>
      </c>
      <c r="P73" s="112">
        <v>0</v>
      </c>
      <c r="Q73" s="107" t="s">
        <v>28</v>
      </c>
      <c r="R73" s="107" t="s">
        <v>28</v>
      </c>
    </row>
    <row r="74" spans="1:18" s="105" customFormat="1" ht="12.75" thickTop="1" thickBot="1">
      <c r="A74" s="34" t="s">
        <v>81</v>
      </c>
      <c r="B74" s="26">
        <v>3132</v>
      </c>
      <c r="C74" s="26">
        <v>510</v>
      </c>
      <c r="D74" s="112">
        <v>0</v>
      </c>
      <c r="E74" s="107" t="s">
        <v>28</v>
      </c>
      <c r="F74" s="107" t="s">
        <v>28</v>
      </c>
      <c r="G74" s="107" t="s">
        <v>28</v>
      </c>
      <c r="H74" s="107" t="s">
        <v>28</v>
      </c>
      <c r="I74" s="107" t="s">
        <v>28</v>
      </c>
      <c r="J74" s="107" t="s">
        <v>28</v>
      </c>
      <c r="K74" s="112">
        <v>0</v>
      </c>
      <c r="L74" s="112">
        <v>0</v>
      </c>
      <c r="M74" s="112">
        <v>0</v>
      </c>
      <c r="N74" s="112">
        <v>0</v>
      </c>
      <c r="O74" s="112">
        <v>0</v>
      </c>
      <c r="P74" s="112">
        <v>0</v>
      </c>
      <c r="Q74" s="107" t="s">
        <v>28</v>
      </c>
      <c r="R74" s="107" t="s">
        <v>28</v>
      </c>
    </row>
    <row r="75" spans="1:18" s="105" customFormat="1" ht="12.75" thickTop="1" thickBot="1">
      <c r="A75" s="28" t="s">
        <v>82</v>
      </c>
      <c r="B75" s="29">
        <v>3140</v>
      </c>
      <c r="C75" s="29">
        <v>520</v>
      </c>
      <c r="D75" s="33">
        <f>SUM(D76:D78)</f>
        <v>0</v>
      </c>
      <c r="E75" s="107" t="s">
        <v>28</v>
      </c>
      <c r="F75" s="107" t="s">
        <v>28</v>
      </c>
      <c r="G75" s="107" t="s">
        <v>28</v>
      </c>
      <c r="H75" s="107" t="s">
        <v>28</v>
      </c>
      <c r="I75" s="107" t="s">
        <v>28</v>
      </c>
      <c r="J75" s="107" t="s">
        <v>28</v>
      </c>
      <c r="K75" s="33">
        <f t="shared" ref="K75:P75" si="14">SUM(K76:K78)</f>
        <v>0</v>
      </c>
      <c r="L75" s="33">
        <f t="shared" si="14"/>
        <v>0</v>
      </c>
      <c r="M75" s="33">
        <f t="shared" si="14"/>
        <v>0</v>
      </c>
      <c r="N75" s="33">
        <f t="shared" si="14"/>
        <v>0</v>
      </c>
      <c r="O75" s="33">
        <f t="shared" si="14"/>
        <v>0</v>
      </c>
      <c r="P75" s="33">
        <f t="shared" si="14"/>
        <v>0</v>
      </c>
      <c r="Q75" s="107" t="s">
        <v>28</v>
      </c>
      <c r="R75" s="107" t="s">
        <v>28</v>
      </c>
    </row>
    <row r="76" spans="1:18" s="105" customFormat="1" ht="13.5" thickTop="1" thickBot="1">
      <c r="A76" s="54" t="s">
        <v>83</v>
      </c>
      <c r="B76" s="26">
        <v>3141</v>
      </c>
      <c r="C76" s="26">
        <v>530</v>
      </c>
      <c r="D76" s="112">
        <v>0</v>
      </c>
      <c r="E76" s="107" t="s">
        <v>28</v>
      </c>
      <c r="F76" s="107" t="s">
        <v>28</v>
      </c>
      <c r="G76" s="107" t="s">
        <v>28</v>
      </c>
      <c r="H76" s="107" t="s">
        <v>28</v>
      </c>
      <c r="I76" s="107" t="s">
        <v>28</v>
      </c>
      <c r="J76" s="107" t="s">
        <v>28</v>
      </c>
      <c r="K76" s="112">
        <v>0</v>
      </c>
      <c r="L76" s="112">
        <v>0</v>
      </c>
      <c r="M76" s="112">
        <v>0</v>
      </c>
      <c r="N76" s="112">
        <v>0</v>
      </c>
      <c r="O76" s="112">
        <v>0</v>
      </c>
      <c r="P76" s="112">
        <v>0</v>
      </c>
      <c r="Q76" s="107" t="s">
        <v>28</v>
      </c>
      <c r="R76" s="107" t="s">
        <v>28</v>
      </c>
    </row>
    <row r="77" spans="1:18" s="105" customFormat="1" ht="13.5" thickTop="1" thickBot="1">
      <c r="A77" s="54" t="s">
        <v>84</v>
      </c>
      <c r="B77" s="26">
        <v>3142</v>
      </c>
      <c r="C77" s="26">
        <v>540</v>
      </c>
      <c r="D77" s="112">
        <v>0</v>
      </c>
      <c r="E77" s="107" t="s">
        <v>28</v>
      </c>
      <c r="F77" s="107" t="s">
        <v>28</v>
      </c>
      <c r="G77" s="107" t="s">
        <v>28</v>
      </c>
      <c r="H77" s="107" t="s">
        <v>28</v>
      </c>
      <c r="I77" s="107" t="s">
        <v>28</v>
      </c>
      <c r="J77" s="107" t="s">
        <v>28</v>
      </c>
      <c r="K77" s="112">
        <v>0</v>
      </c>
      <c r="L77" s="112">
        <v>0</v>
      </c>
      <c r="M77" s="112">
        <v>0</v>
      </c>
      <c r="N77" s="112">
        <v>0</v>
      </c>
      <c r="O77" s="112">
        <v>0</v>
      </c>
      <c r="P77" s="112">
        <v>0</v>
      </c>
      <c r="Q77" s="107" t="s">
        <v>28</v>
      </c>
      <c r="R77" s="107" t="s">
        <v>28</v>
      </c>
    </row>
    <row r="78" spans="1:18" s="105" customFormat="1" ht="13.5" thickTop="1" thickBot="1">
      <c r="A78" s="54" t="s">
        <v>85</v>
      </c>
      <c r="B78" s="26">
        <v>3143</v>
      </c>
      <c r="C78" s="26">
        <v>550</v>
      </c>
      <c r="D78" s="112">
        <v>0</v>
      </c>
      <c r="E78" s="107" t="s">
        <v>28</v>
      </c>
      <c r="F78" s="107" t="s">
        <v>28</v>
      </c>
      <c r="G78" s="107" t="s">
        <v>28</v>
      </c>
      <c r="H78" s="107" t="s">
        <v>28</v>
      </c>
      <c r="I78" s="107" t="s">
        <v>28</v>
      </c>
      <c r="J78" s="107" t="s">
        <v>28</v>
      </c>
      <c r="K78" s="112">
        <v>0</v>
      </c>
      <c r="L78" s="112">
        <v>0</v>
      </c>
      <c r="M78" s="112">
        <v>0</v>
      </c>
      <c r="N78" s="112">
        <v>0</v>
      </c>
      <c r="O78" s="112">
        <v>0</v>
      </c>
      <c r="P78" s="112">
        <v>0</v>
      </c>
      <c r="Q78" s="107" t="s">
        <v>28</v>
      </c>
      <c r="R78" s="107" t="s">
        <v>28</v>
      </c>
    </row>
    <row r="79" spans="1:18" s="105" customFormat="1" ht="12.75" thickTop="1" thickBot="1">
      <c r="A79" s="28" t="s">
        <v>86</v>
      </c>
      <c r="B79" s="29">
        <v>3150</v>
      </c>
      <c r="C79" s="29">
        <v>560</v>
      </c>
      <c r="D79" s="114">
        <v>0</v>
      </c>
      <c r="E79" s="107" t="s">
        <v>28</v>
      </c>
      <c r="F79" s="107" t="s">
        <v>28</v>
      </c>
      <c r="G79" s="107" t="s">
        <v>28</v>
      </c>
      <c r="H79" s="107" t="s">
        <v>28</v>
      </c>
      <c r="I79" s="107" t="s">
        <v>28</v>
      </c>
      <c r="J79" s="107" t="s">
        <v>28</v>
      </c>
      <c r="K79" s="114">
        <v>0</v>
      </c>
      <c r="L79" s="114">
        <v>0</v>
      </c>
      <c r="M79" s="114">
        <v>0</v>
      </c>
      <c r="N79" s="114">
        <v>0</v>
      </c>
      <c r="O79" s="114">
        <v>0</v>
      </c>
      <c r="P79" s="114">
        <v>0</v>
      </c>
      <c r="Q79" s="107" t="s">
        <v>28</v>
      </c>
      <c r="R79" s="107" t="s">
        <v>28</v>
      </c>
    </row>
    <row r="80" spans="1:18" s="105" customFormat="1" ht="12.75" thickTop="1" thickBot="1">
      <c r="A80" s="28" t="s">
        <v>87</v>
      </c>
      <c r="B80" s="29">
        <v>3160</v>
      </c>
      <c r="C80" s="29">
        <v>570</v>
      </c>
      <c r="D80" s="114">
        <v>0</v>
      </c>
      <c r="E80" s="107" t="s">
        <v>28</v>
      </c>
      <c r="F80" s="107" t="s">
        <v>28</v>
      </c>
      <c r="G80" s="107" t="s">
        <v>28</v>
      </c>
      <c r="H80" s="107" t="s">
        <v>28</v>
      </c>
      <c r="I80" s="107" t="s">
        <v>28</v>
      </c>
      <c r="J80" s="107" t="s">
        <v>28</v>
      </c>
      <c r="K80" s="114">
        <v>0</v>
      </c>
      <c r="L80" s="114">
        <v>0</v>
      </c>
      <c r="M80" s="114">
        <v>0</v>
      </c>
      <c r="N80" s="114">
        <v>0</v>
      </c>
      <c r="O80" s="114">
        <v>0</v>
      </c>
      <c r="P80" s="114">
        <v>0</v>
      </c>
      <c r="Q80" s="107" t="s">
        <v>28</v>
      </c>
      <c r="R80" s="107" t="s">
        <v>28</v>
      </c>
    </row>
    <row r="81" spans="1:18" s="105" customFormat="1" ht="12.75" thickTop="1" thickBot="1">
      <c r="A81" s="27" t="s">
        <v>88</v>
      </c>
      <c r="B81" s="23">
        <v>3200</v>
      </c>
      <c r="C81" s="23">
        <v>580</v>
      </c>
      <c r="D81" s="25">
        <f>SUM(D82:D85)</f>
        <v>0</v>
      </c>
      <c r="E81" s="107" t="s">
        <v>28</v>
      </c>
      <c r="F81" s="107" t="s">
        <v>28</v>
      </c>
      <c r="G81" s="107" t="s">
        <v>28</v>
      </c>
      <c r="H81" s="107" t="s">
        <v>28</v>
      </c>
      <c r="I81" s="107" t="s">
        <v>28</v>
      </c>
      <c r="J81" s="107" t="s">
        <v>28</v>
      </c>
      <c r="K81" s="25">
        <f t="shared" ref="K81:P81" si="15">SUM(K82:K85)</f>
        <v>0</v>
      </c>
      <c r="L81" s="25">
        <f t="shared" si="15"/>
        <v>0</v>
      </c>
      <c r="M81" s="25">
        <f t="shared" si="15"/>
        <v>0</v>
      </c>
      <c r="N81" s="25">
        <f t="shared" si="15"/>
        <v>0</v>
      </c>
      <c r="O81" s="25">
        <f t="shared" si="15"/>
        <v>0</v>
      </c>
      <c r="P81" s="25">
        <f t="shared" si="15"/>
        <v>0</v>
      </c>
      <c r="Q81" s="107" t="s">
        <v>28</v>
      </c>
      <c r="R81" s="107" t="s">
        <v>28</v>
      </c>
    </row>
    <row r="82" spans="1:18" s="105" customFormat="1" ht="12.75" thickTop="1" thickBot="1">
      <c r="A82" s="39" t="s">
        <v>89</v>
      </c>
      <c r="B82" s="29">
        <v>3210</v>
      </c>
      <c r="C82" s="29">
        <v>590</v>
      </c>
      <c r="D82" s="114">
        <v>0</v>
      </c>
      <c r="E82" s="107" t="s">
        <v>28</v>
      </c>
      <c r="F82" s="107" t="s">
        <v>28</v>
      </c>
      <c r="G82" s="107" t="s">
        <v>28</v>
      </c>
      <c r="H82" s="107" t="s">
        <v>28</v>
      </c>
      <c r="I82" s="107" t="s">
        <v>28</v>
      </c>
      <c r="J82" s="107" t="s">
        <v>28</v>
      </c>
      <c r="K82" s="114">
        <v>0</v>
      </c>
      <c r="L82" s="114">
        <v>0</v>
      </c>
      <c r="M82" s="114">
        <v>0</v>
      </c>
      <c r="N82" s="114">
        <v>0</v>
      </c>
      <c r="O82" s="114">
        <v>0</v>
      </c>
      <c r="P82" s="114">
        <v>0</v>
      </c>
      <c r="Q82" s="107" t="s">
        <v>28</v>
      </c>
      <c r="R82" s="107" t="s">
        <v>28</v>
      </c>
    </row>
    <row r="83" spans="1:18" s="105" customFormat="1" ht="12.75" thickTop="1" thickBot="1">
      <c r="A83" s="39" t="s">
        <v>90</v>
      </c>
      <c r="B83" s="29">
        <v>3220</v>
      </c>
      <c r="C83" s="29">
        <v>600</v>
      </c>
      <c r="D83" s="114">
        <v>0</v>
      </c>
      <c r="E83" s="107" t="s">
        <v>28</v>
      </c>
      <c r="F83" s="107" t="s">
        <v>28</v>
      </c>
      <c r="G83" s="107" t="s">
        <v>28</v>
      </c>
      <c r="H83" s="107" t="s">
        <v>28</v>
      </c>
      <c r="I83" s="107" t="s">
        <v>28</v>
      </c>
      <c r="J83" s="107" t="s">
        <v>28</v>
      </c>
      <c r="K83" s="114">
        <v>0</v>
      </c>
      <c r="L83" s="114">
        <v>0</v>
      </c>
      <c r="M83" s="114">
        <v>0</v>
      </c>
      <c r="N83" s="114">
        <v>0</v>
      </c>
      <c r="O83" s="114">
        <v>0</v>
      </c>
      <c r="P83" s="114">
        <v>0</v>
      </c>
      <c r="Q83" s="107" t="s">
        <v>28</v>
      </c>
      <c r="R83" s="107" t="s">
        <v>28</v>
      </c>
    </row>
    <row r="84" spans="1:18" s="105" customFormat="1" ht="11.25" customHeight="1" thickTop="1" thickBot="1">
      <c r="A84" s="28" t="s">
        <v>91</v>
      </c>
      <c r="B84" s="29">
        <v>3230</v>
      </c>
      <c r="C84" s="29">
        <v>610</v>
      </c>
      <c r="D84" s="114">
        <v>0</v>
      </c>
      <c r="E84" s="107" t="s">
        <v>28</v>
      </c>
      <c r="F84" s="107" t="s">
        <v>28</v>
      </c>
      <c r="G84" s="107" t="s">
        <v>28</v>
      </c>
      <c r="H84" s="107" t="s">
        <v>28</v>
      </c>
      <c r="I84" s="107" t="s">
        <v>28</v>
      </c>
      <c r="J84" s="107" t="s">
        <v>28</v>
      </c>
      <c r="K84" s="114">
        <v>0</v>
      </c>
      <c r="L84" s="114">
        <v>0</v>
      </c>
      <c r="M84" s="114">
        <v>0</v>
      </c>
      <c r="N84" s="114">
        <v>0</v>
      </c>
      <c r="O84" s="114">
        <v>0</v>
      </c>
      <c r="P84" s="114">
        <v>0</v>
      </c>
      <c r="Q84" s="107" t="s">
        <v>28</v>
      </c>
      <c r="R84" s="107" t="s">
        <v>28</v>
      </c>
    </row>
    <row r="85" spans="1:18" s="105" customFormat="1" ht="13.5" customHeight="1" thickTop="1" thickBot="1">
      <c r="A85" s="39" t="s">
        <v>92</v>
      </c>
      <c r="B85" s="29">
        <v>3240</v>
      </c>
      <c r="C85" s="29">
        <v>620</v>
      </c>
      <c r="D85" s="114">
        <v>0</v>
      </c>
      <c r="E85" s="107" t="s">
        <v>28</v>
      </c>
      <c r="F85" s="107" t="s">
        <v>28</v>
      </c>
      <c r="G85" s="107" t="s">
        <v>28</v>
      </c>
      <c r="H85" s="107" t="s">
        <v>28</v>
      </c>
      <c r="I85" s="107" t="s">
        <v>28</v>
      </c>
      <c r="J85" s="107" t="s">
        <v>28</v>
      </c>
      <c r="K85" s="114">
        <v>0</v>
      </c>
      <c r="L85" s="114">
        <v>0</v>
      </c>
      <c r="M85" s="114">
        <v>0</v>
      </c>
      <c r="N85" s="114">
        <v>0</v>
      </c>
      <c r="O85" s="114">
        <v>0</v>
      </c>
      <c r="P85" s="114">
        <v>0</v>
      </c>
      <c r="Q85" s="107" t="s">
        <v>28</v>
      </c>
      <c r="R85" s="107" t="s">
        <v>28</v>
      </c>
    </row>
    <row r="86" spans="1:18" s="105" customFormat="1" ht="12" hidden="1" customHeight="1" thickTop="1">
      <c r="A86" s="59"/>
      <c r="B86" s="120"/>
      <c r="C86" s="120"/>
      <c r="D86" s="121"/>
      <c r="E86" s="121"/>
      <c r="F86" s="122"/>
      <c r="G86" s="122"/>
      <c r="H86" s="122"/>
      <c r="I86" s="122"/>
      <c r="J86" s="122"/>
      <c r="K86" s="121"/>
      <c r="L86" s="121"/>
      <c r="M86" s="121"/>
      <c r="N86" s="121"/>
      <c r="O86" s="121"/>
      <c r="P86" s="121"/>
      <c r="Q86" s="121"/>
      <c r="R86" s="122"/>
    </row>
    <row r="87" spans="1:18" s="105" customFormat="1" ht="12" hidden="1" customHeight="1">
      <c r="A87" s="71"/>
      <c r="B87" s="123"/>
      <c r="C87" s="123"/>
      <c r="D87" s="124"/>
      <c r="E87" s="124"/>
      <c r="F87" s="125"/>
      <c r="G87" s="125"/>
      <c r="H87" s="125"/>
      <c r="I87" s="125"/>
      <c r="J87" s="125"/>
      <c r="K87" s="124"/>
      <c r="L87" s="124"/>
      <c r="M87" s="124"/>
      <c r="N87" s="124"/>
      <c r="O87" s="124"/>
      <c r="P87" s="124"/>
      <c r="Q87" s="124"/>
      <c r="R87" s="125"/>
    </row>
    <row r="88" spans="1:18" s="105" customFormat="1" ht="12" hidden="1" customHeight="1">
      <c r="A88" s="71" t="s">
        <v>130</v>
      </c>
      <c r="B88" s="123">
        <v>2450</v>
      </c>
      <c r="C88" s="123">
        <v>610</v>
      </c>
      <c r="D88" s="124" t="s">
        <v>14</v>
      </c>
      <c r="E88" s="124"/>
      <c r="F88" s="125" t="s">
        <v>28</v>
      </c>
      <c r="G88" s="125" t="s">
        <v>28</v>
      </c>
      <c r="H88" s="125" t="s">
        <v>28</v>
      </c>
      <c r="I88" s="125" t="s">
        <v>28</v>
      </c>
      <c r="J88" s="125" t="s">
        <v>28</v>
      </c>
      <c r="K88" s="124" t="s">
        <v>14</v>
      </c>
      <c r="L88" s="124"/>
      <c r="M88" s="124"/>
      <c r="N88" s="124" t="s">
        <v>14</v>
      </c>
      <c r="O88" s="124" t="s">
        <v>14</v>
      </c>
      <c r="P88" s="124" t="s">
        <v>14</v>
      </c>
      <c r="Q88" s="124"/>
      <c r="R88" s="125" t="s">
        <v>28</v>
      </c>
    </row>
    <row r="89" spans="1:18" s="105" customFormat="1" ht="12" hidden="1" customHeight="1">
      <c r="A89" s="76" t="s">
        <v>93</v>
      </c>
      <c r="B89" s="126">
        <v>4100</v>
      </c>
      <c r="C89" s="126">
        <v>620</v>
      </c>
      <c r="D89" s="125" t="s">
        <v>28</v>
      </c>
      <c r="E89" s="125"/>
      <c r="F89" s="125" t="s">
        <v>28</v>
      </c>
      <c r="G89" s="125" t="s">
        <v>28</v>
      </c>
      <c r="H89" s="125" t="s">
        <v>28</v>
      </c>
      <c r="I89" s="125" t="s">
        <v>28</v>
      </c>
      <c r="J89" s="125" t="s">
        <v>28</v>
      </c>
      <c r="K89" s="125" t="s">
        <v>28</v>
      </c>
      <c r="L89" s="125"/>
      <c r="M89" s="125"/>
      <c r="N89" s="125" t="s">
        <v>28</v>
      </c>
      <c r="O89" s="125" t="s">
        <v>28</v>
      </c>
      <c r="P89" s="125" t="s">
        <v>28</v>
      </c>
      <c r="Q89" s="125"/>
      <c r="R89" s="125" t="s">
        <v>28</v>
      </c>
    </row>
    <row r="90" spans="1:18" s="105" customFormat="1" ht="12" hidden="1" customHeight="1">
      <c r="A90" s="71" t="s">
        <v>94</v>
      </c>
      <c r="B90" s="123">
        <v>4110</v>
      </c>
      <c r="C90" s="126">
        <v>630</v>
      </c>
      <c r="D90" s="125" t="s">
        <v>28</v>
      </c>
      <c r="E90" s="125"/>
      <c r="F90" s="125" t="s">
        <v>28</v>
      </c>
      <c r="G90" s="125" t="s">
        <v>28</v>
      </c>
      <c r="H90" s="125" t="s">
        <v>28</v>
      </c>
      <c r="I90" s="125" t="s">
        <v>28</v>
      </c>
      <c r="J90" s="125" t="s">
        <v>28</v>
      </c>
      <c r="K90" s="125" t="s">
        <v>28</v>
      </c>
      <c r="L90" s="125"/>
      <c r="M90" s="125"/>
      <c r="N90" s="125" t="s">
        <v>28</v>
      </c>
      <c r="O90" s="125" t="s">
        <v>28</v>
      </c>
      <c r="P90" s="125" t="s">
        <v>28</v>
      </c>
      <c r="Q90" s="125"/>
      <c r="R90" s="125" t="s">
        <v>28</v>
      </c>
    </row>
    <row r="91" spans="1:18" s="105" customFormat="1" ht="12" hidden="1" customHeight="1">
      <c r="A91" s="64" t="s">
        <v>95</v>
      </c>
      <c r="B91" s="127">
        <v>4111</v>
      </c>
      <c r="C91" s="126">
        <v>640</v>
      </c>
      <c r="D91" s="125" t="s">
        <v>28</v>
      </c>
      <c r="E91" s="125"/>
      <c r="F91" s="125" t="s">
        <v>28</v>
      </c>
      <c r="G91" s="125" t="s">
        <v>28</v>
      </c>
      <c r="H91" s="125" t="s">
        <v>28</v>
      </c>
      <c r="I91" s="125" t="s">
        <v>28</v>
      </c>
      <c r="J91" s="125" t="s">
        <v>28</v>
      </c>
      <c r="K91" s="125" t="s">
        <v>28</v>
      </c>
      <c r="L91" s="125"/>
      <c r="M91" s="125"/>
      <c r="N91" s="125" t="s">
        <v>28</v>
      </c>
      <c r="O91" s="125" t="s">
        <v>28</v>
      </c>
      <c r="P91" s="125" t="s">
        <v>28</v>
      </c>
      <c r="Q91" s="125"/>
      <c r="R91" s="125" t="s">
        <v>28</v>
      </c>
    </row>
    <row r="92" spans="1:18" s="105" customFormat="1" ht="12" hidden="1" customHeight="1">
      <c r="A92" s="64" t="s">
        <v>96</v>
      </c>
      <c r="B92" s="127">
        <v>4112</v>
      </c>
      <c r="C92" s="126">
        <v>650</v>
      </c>
      <c r="D92" s="125" t="s">
        <v>28</v>
      </c>
      <c r="E92" s="125"/>
      <c r="F92" s="125" t="s">
        <v>28</v>
      </c>
      <c r="G92" s="125" t="s">
        <v>28</v>
      </c>
      <c r="H92" s="125" t="s">
        <v>28</v>
      </c>
      <c r="I92" s="125" t="s">
        <v>28</v>
      </c>
      <c r="J92" s="125" t="s">
        <v>28</v>
      </c>
      <c r="K92" s="125" t="s">
        <v>28</v>
      </c>
      <c r="L92" s="125"/>
      <c r="M92" s="125"/>
      <c r="N92" s="125" t="s">
        <v>28</v>
      </c>
      <c r="O92" s="125" t="s">
        <v>28</v>
      </c>
      <c r="P92" s="125" t="s">
        <v>28</v>
      </c>
      <c r="Q92" s="125"/>
      <c r="R92" s="125" t="s">
        <v>28</v>
      </c>
    </row>
    <row r="93" spans="1:18" s="105" customFormat="1" ht="12" hidden="1" customHeight="1">
      <c r="A93" s="69" t="s">
        <v>97</v>
      </c>
      <c r="B93" s="127">
        <v>4113</v>
      </c>
      <c r="C93" s="126">
        <v>660</v>
      </c>
      <c r="D93" s="125" t="s">
        <v>28</v>
      </c>
      <c r="E93" s="125"/>
      <c r="F93" s="125" t="s">
        <v>28</v>
      </c>
      <c r="G93" s="125" t="s">
        <v>28</v>
      </c>
      <c r="H93" s="125" t="s">
        <v>28</v>
      </c>
      <c r="I93" s="125" t="s">
        <v>28</v>
      </c>
      <c r="J93" s="125" t="s">
        <v>28</v>
      </c>
      <c r="K93" s="125" t="s">
        <v>28</v>
      </c>
      <c r="L93" s="125"/>
      <c r="M93" s="125"/>
      <c r="N93" s="125" t="s">
        <v>28</v>
      </c>
      <c r="O93" s="125" t="s">
        <v>28</v>
      </c>
      <c r="P93" s="125" t="s">
        <v>28</v>
      </c>
      <c r="Q93" s="125"/>
      <c r="R93" s="125" t="s">
        <v>28</v>
      </c>
    </row>
    <row r="94" spans="1:18" s="105" customFormat="1" ht="12" hidden="1" customHeight="1">
      <c r="A94" s="71" t="s">
        <v>131</v>
      </c>
      <c r="B94" s="123">
        <v>4120</v>
      </c>
      <c r="C94" s="126">
        <v>670</v>
      </c>
      <c r="D94" s="125" t="s">
        <v>28</v>
      </c>
      <c r="E94" s="125"/>
      <c r="F94" s="125" t="s">
        <v>28</v>
      </c>
      <c r="G94" s="125" t="s">
        <v>28</v>
      </c>
      <c r="H94" s="125" t="s">
        <v>28</v>
      </c>
      <c r="I94" s="125" t="s">
        <v>28</v>
      </c>
      <c r="J94" s="125" t="s">
        <v>28</v>
      </c>
      <c r="K94" s="125" t="s">
        <v>28</v>
      </c>
      <c r="L94" s="125"/>
      <c r="M94" s="125"/>
      <c r="N94" s="125" t="s">
        <v>28</v>
      </c>
      <c r="O94" s="125" t="s">
        <v>28</v>
      </c>
      <c r="P94" s="125" t="s">
        <v>28</v>
      </c>
      <c r="Q94" s="125"/>
      <c r="R94" s="125" t="s">
        <v>28</v>
      </c>
    </row>
    <row r="95" spans="1:18" s="105" customFormat="1" ht="12" hidden="1" customHeight="1">
      <c r="A95" s="128" t="s">
        <v>132</v>
      </c>
      <c r="B95" s="127">
        <v>4121</v>
      </c>
      <c r="C95" s="126">
        <v>680</v>
      </c>
      <c r="D95" s="125" t="s">
        <v>28</v>
      </c>
      <c r="E95" s="125"/>
      <c r="F95" s="125" t="s">
        <v>28</v>
      </c>
      <c r="G95" s="125" t="s">
        <v>28</v>
      </c>
      <c r="H95" s="125" t="s">
        <v>28</v>
      </c>
      <c r="I95" s="125" t="s">
        <v>28</v>
      </c>
      <c r="J95" s="125" t="s">
        <v>28</v>
      </c>
      <c r="K95" s="125" t="s">
        <v>28</v>
      </c>
      <c r="L95" s="125"/>
      <c r="M95" s="125"/>
      <c r="N95" s="125" t="s">
        <v>28</v>
      </c>
      <c r="O95" s="125" t="s">
        <v>28</v>
      </c>
      <c r="P95" s="125" t="s">
        <v>28</v>
      </c>
      <c r="Q95" s="125"/>
      <c r="R95" s="125" t="s">
        <v>28</v>
      </c>
    </row>
    <row r="96" spans="1:18" s="105" customFormat="1" ht="12" hidden="1" customHeight="1">
      <c r="A96" s="128" t="s">
        <v>133</v>
      </c>
      <c r="B96" s="127">
        <v>4122</v>
      </c>
      <c r="C96" s="126">
        <v>690</v>
      </c>
      <c r="D96" s="125" t="s">
        <v>28</v>
      </c>
      <c r="E96" s="125"/>
      <c r="F96" s="125" t="s">
        <v>28</v>
      </c>
      <c r="G96" s="125" t="s">
        <v>28</v>
      </c>
      <c r="H96" s="125" t="s">
        <v>28</v>
      </c>
      <c r="I96" s="125" t="s">
        <v>28</v>
      </c>
      <c r="J96" s="125" t="s">
        <v>28</v>
      </c>
      <c r="K96" s="125" t="s">
        <v>28</v>
      </c>
      <c r="L96" s="125"/>
      <c r="M96" s="125"/>
      <c r="N96" s="125" t="s">
        <v>28</v>
      </c>
      <c r="O96" s="125" t="s">
        <v>28</v>
      </c>
      <c r="P96" s="125" t="s">
        <v>28</v>
      </c>
      <c r="Q96" s="125"/>
      <c r="R96" s="125" t="s">
        <v>28</v>
      </c>
    </row>
    <row r="97" spans="1:18" s="105" customFormat="1" ht="12" hidden="1" customHeight="1">
      <c r="A97" s="64" t="s">
        <v>134</v>
      </c>
      <c r="B97" s="127">
        <v>4123</v>
      </c>
      <c r="C97" s="126">
        <v>700</v>
      </c>
      <c r="D97" s="125" t="s">
        <v>28</v>
      </c>
      <c r="E97" s="125"/>
      <c r="F97" s="125" t="s">
        <v>28</v>
      </c>
      <c r="G97" s="125" t="s">
        <v>28</v>
      </c>
      <c r="H97" s="125" t="s">
        <v>28</v>
      </c>
      <c r="I97" s="125" t="s">
        <v>28</v>
      </c>
      <c r="J97" s="125" t="s">
        <v>28</v>
      </c>
      <c r="K97" s="125" t="s">
        <v>28</v>
      </c>
      <c r="L97" s="125"/>
      <c r="M97" s="125"/>
      <c r="N97" s="125" t="s">
        <v>28</v>
      </c>
      <c r="O97" s="125" t="s">
        <v>28</v>
      </c>
      <c r="P97" s="125" t="s">
        <v>28</v>
      </c>
      <c r="Q97" s="125"/>
      <c r="R97" s="125" t="s">
        <v>28</v>
      </c>
    </row>
    <row r="98" spans="1:18" s="105" customFormat="1" ht="12" hidden="1" customHeight="1">
      <c r="A98" s="76" t="s">
        <v>98</v>
      </c>
      <c r="B98" s="126">
        <v>4200</v>
      </c>
      <c r="C98" s="126">
        <v>710</v>
      </c>
      <c r="D98" s="125" t="s">
        <v>28</v>
      </c>
      <c r="E98" s="125"/>
      <c r="F98" s="125" t="s">
        <v>28</v>
      </c>
      <c r="G98" s="125" t="s">
        <v>28</v>
      </c>
      <c r="H98" s="125" t="s">
        <v>28</v>
      </c>
      <c r="I98" s="125" t="s">
        <v>28</v>
      </c>
      <c r="J98" s="125" t="s">
        <v>28</v>
      </c>
      <c r="K98" s="125" t="s">
        <v>28</v>
      </c>
      <c r="L98" s="125"/>
      <c r="M98" s="125"/>
      <c r="N98" s="125" t="s">
        <v>28</v>
      </c>
      <c r="O98" s="125" t="s">
        <v>28</v>
      </c>
      <c r="P98" s="125" t="s">
        <v>28</v>
      </c>
      <c r="Q98" s="125"/>
      <c r="R98" s="125" t="s">
        <v>28</v>
      </c>
    </row>
    <row r="99" spans="1:18" ht="12" hidden="1" customHeight="1">
      <c r="A99" s="71" t="s">
        <v>99</v>
      </c>
      <c r="B99" s="123">
        <v>4210</v>
      </c>
      <c r="C99" s="126">
        <v>720</v>
      </c>
      <c r="D99" s="129" t="s">
        <v>28</v>
      </c>
      <c r="E99" s="129"/>
      <c r="F99" s="129" t="s">
        <v>28</v>
      </c>
      <c r="G99" s="125" t="s">
        <v>28</v>
      </c>
      <c r="H99" s="125" t="s">
        <v>28</v>
      </c>
      <c r="I99" s="125" t="s">
        <v>28</v>
      </c>
      <c r="J99" s="125" t="s">
        <v>28</v>
      </c>
      <c r="K99" s="125" t="s">
        <v>28</v>
      </c>
      <c r="L99" s="125"/>
      <c r="M99" s="125"/>
      <c r="N99" s="125" t="s">
        <v>28</v>
      </c>
      <c r="O99" s="125" t="s">
        <v>28</v>
      </c>
      <c r="P99" s="125" t="s">
        <v>28</v>
      </c>
      <c r="Q99" s="125"/>
      <c r="R99" s="125" t="s">
        <v>28</v>
      </c>
    </row>
    <row r="100" spans="1:18" ht="12" hidden="1" customHeight="1">
      <c r="A100" s="71" t="s">
        <v>135</v>
      </c>
      <c r="B100" s="123">
        <v>4220</v>
      </c>
      <c r="C100" s="126">
        <v>730</v>
      </c>
      <c r="D100" s="125" t="s">
        <v>28</v>
      </c>
      <c r="E100" s="125"/>
      <c r="F100" s="125" t="s">
        <v>28</v>
      </c>
      <c r="G100" s="130" t="s">
        <v>28</v>
      </c>
      <c r="H100" s="125" t="s">
        <v>28</v>
      </c>
      <c r="I100" s="125" t="s">
        <v>28</v>
      </c>
      <c r="J100" s="125" t="s">
        <v>28</v>
      </c>
      <c r="K100" s="125" t="s">
        <v>28</v>
      </c>
      <c r="L100" s="125"/>
      <c r="M100" s="125"/>
      <c r="N100" s="125" t="s">
        <v>28</v>
      </c>
      <c r="O100" s="125" t="s">
        <v>28</v>
      </c>
      <c r="P100" s="125" t="s">
        <v>28</v>
      </c>
      <c r="Q100" s="125"/>
      <c r="R100" s="125" t="s">
        <v>28</v>
      </c>
    </row>
    <row r="101" spans="1:18" ht="3" customHeight="1" thickTop="1">
      <c r="A101" s="131"/>
      <c r="B101" s="132"/>
      <c r="C101" s="133"/>
      <c r="D101" s="134"/>
      <c r="E101" s="134"/>
      <c r="F101" s="134"/>
      <c r="K101" s="135"/>
      <c r="L101" s="135"/>
      <c r="M101" s="135"/>
      <c r="N101" s="135"/>
      <c r="O101" s="135"/>
      <c r="P101" s="135"/>
      <c r="Q101" s="135"/>
      <c r="R101" s="135"/>
    </row>
    <row r="102" spans="1:18">
      <c r="A102" s="136" t="str">
        <f>[1]ЗАПОЛНИТЬ!F30</f>
        <v xml:space="preserve">Керівник </v>
      </c>
      <c r="C102" s="89"/>
      <c r="D102" s="135"/>
      <c r="E102" s="135"/>
      <c r="F102" s="135"/>
      <c r="G102" s="135"/>
      <c r="H102" s="215" t="str">
        <f>[1]ЗАПОЛНИТЬ!F26</f>
        <v>О.І.Кулик</v>
      </c>
      <c r="I102" s="215"/>
      <c r="J102" s="215"/>
    </row>
    <row r="103" spans="1:18" ht="12" customHeight="1">
      <c r="A103" s="136"/>
      <c r="C103" s="89"/>
      <c r="D103" s="137" t="s">
        <v>104</v>
      </c>
      <c r="E103" s="137"/>
      <c r="F103" s="137"/>
      <c r="H103" s="196" t="s">
        <v>105</v>
      </c>
      <c r="I103" s="196"/>
      <c r="J103" s="196"/>
    </row>
    <row r="104" spans="1:18">
      <c r="A104" s="136" t="str">
        <f>[1]ЗАПОЛНИТЬ!F31</f>
        <v>Головний бухгалтер</v>
      </c>
      <c r="C104" s="1"/>
      <c r="D104" s="138"/>
      <c r="E104" s="138"/>
      <c r="F104" s="138"/>
      <c r="H104" s="194" t="str">
        <f>[1]ЗАПОЛНИТЬ!F28</f>
        <v>В.І.Коцар</v>
      </c>
      <c r="I104" s="194"/>
      <c r="J104" s="194"/>
    </row>
    <row r="105" spans="1:18">
      <c r="A105" s="90" t="str">
        <f>[1]ЗАПОЛНИТЬ!C19</f>
        <v>"11"січня 2019 року</v>
      </c>
      <c r="C105" s="1"/>
      <c r="D105" s="137" t="s">
        <v>104</v>
      </c>
      <c r="E105" s="137"/>
      <c r="F105" s="137"/>
      <c r="H105" s="196" t="s">
        <v>105</v>
      </c>
      <c r="I105" s="196"/>
      <c r="J105" s="196"/>
    </row>
    <row r="106" spans="1:18">
      <c r="A106" s="5"/>
    </row>
  </sheetData>
  <sheetProtection sheet="1" formatColumns="0" formatRows="0"/>
  <mergeCells count="52">
    <mergeCell ref="B9:L9"/>
    <mergeCell ref="M9:N9"/>
    <mergeCell ref="Q9:R9"/>
    <mergeCell ref="J1:R2"/>
    <mergeCell ref="A3:R3"/>
    <mergeCell ref="A4:J4"/>
    <mergeCell ref="A6:R6"/>
    <mergeCell ref="Q8:R8"/>
    <mergeCell ref="B10:L10"/>
    <mergeCell ref="M10:N10"/>
    <mergeCell ref="Q10:R10"/>
    <mergeCell ref="B11:L11"/>
    <mergeCell ref="M11:N11"/>
    <mergeCell ref="Q11:R11"/>
    <mergeCell ref="A12:D12"/>
    <mergeCell ref="E12:F12"/>
    <mergeCell ref="G12:O12"/>
    <mergeCell ref="A13:D13"/>
    <mergeCell ref="E13:F13"/>
    <mergeCell ref="G13:R13"/>
    <mergeCell ref="G18:G21"/>
    <mergeCell ref="E19:E21"/>
    <mergeCell ref="F19:F21"/>
    <mergeCell ref="A14:D14"/>
    <mergeCell ref="E14:F14"/>
    <mergeCell ref="G14:R14"/>
    <mergeCell ref="A15:D15"/>
    <mergeCell ref="E15:F15"/>
    <mergeCell ref="G15:R15"/>
    <mergeCell ref="A18:A21"/>
    <mergeCell ref="B18:B21"/>
    <mergeCell ref="C18:C21"/>
    <mergeCell ref="D18:D21"/>
    <mergeCell ref="E18:F18"/>
    <mergeCell ref="R20:R21"/>
    <mergeCell ref="H102:J102"/>
    <mergeCell ref="H103:J103"/>
    <mergeCell ref="H18:H21"/>
    <mergeCell ref="I18:I21"/>
    <mergeCell ref="J18:J21"/>
    <mergeCell ref="K18:N18"/>
    <mergeCell ref="O18:P18"/>
    <mergeCell ref="Q18:R19"/>
    <mergeCell ref="K19:K21"/>
    <mergeCell ref="L19:N19"/>
    <mergeCell ref="O19:O21"/>
    <mergeCell ref="P19:P21"/>
    <mergeCell ref="H104:J104"/>
    <mergeCell ref="H105:J105"/>
    <mergeCell ref="L20:L21"/>
    <mergeCell ref="M20:N20"/>
    <mergeCell ref="Q20:Q21"/>
  </mergeCells>
  <pageMargins left="0.19685039370078741" right="0.19685039370078741" top="0.59055118110236227" bottom="0.19685039370078741" header="0.59055118110236227" footer="0.19685039370078741"/>
  <pageSetup paperSize="9" scale="8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Аркуш96">
    <pageSetUpPr fitToPage="1"/>
  </sheetPr>
  <dimension ref="A1:N106"/>
  <sheetViews>
    <sheetView zoomScaleNormal="100" workbookViewId="0">
      <selection activeCell="D13" sqref="D13"/>
    </sheetView>
  </sheetViews>
  <sheetFormatPr defaultRowHeight="15"/>
  <cols>
    <col min="1" max="1" width="67.140625" customWidth="1"/>
    <col min="2" max="2" width="5.5703125" customWidth="1"/>
    <col min="3" max="3" width="4.42578125" customWidth="1"/>
    <col min="4" max="4" width="10.28515625" customWidth="1"/>
    <col min="5" max="5" width="12.28515625" customWidth="1"/>
    <col min="6" max="6" width="10.42578125" customWidth="1"/>
    <col min="7" max="7" width="11.42578125" customWidth="1"/>
    <col min="8" max="8" width="13.140625" customWidth="1"/>
    <col min="9" max="9" width="10" hidden="1" customWidth="1"/>
    <col min="10" max="10" width="13.42578125" customWidth="1"/>
    <col min="257" max="257" width="67.140625" customWidth="1"/>
    <col min="258" max="258" width="5.5703125" customWidth="1"/>
    <col min="259" max="259" width="4.42578125" customWidth="1"/>
    <col min="260" max="260" width="10.28515625" customWidth="1"/>
    <col min="261" max="261" width="12.28515625" customWidth="1"/>
    <col min="262" max="262" width="10.42578125" customWidth="1"/>
    <col min="263" max="263" width="11.42578125" customWidth="1"/>
    <col min="264" max="264" width="13.140625" customWidth="1"/>
    <col min="265" max="265" width="0" hidden="1" customWidth="1"/>
    <col min="266" max="266" width="13.42578125" customWidth="1"/>
    <col min="513" max="513" width="67.140625" customWidth="1"/>
    <col min="514" max="514" width="5.5703125" customWidth="1"/>
    <col min="515" max="515" width="4.42578125" customWidth="1"/>
    <col min="516" max="516" width="10.28515625" customWidth="1"/>
    <col min="517" max="517" width="12.28515625" customWidth="1"/>
    <col min="518" max="518" width="10.42578125" customWidth="1"/>
    <col min="519" max="519" width="11.42578125" customWidth="1"/>
    <col min="520" max="520" width="13.140625" customWidth="1"/>
    <col min="521" max="521" width="0" hidden="1" customWidth="1"/>
    <col min="522" max="522" width="13.42578125" customWidth="1"/>
    <col min="769" max="769" width="67.140625" customWidth="1"/>
    <col min="770" max="770" width="5.5703125" customWidth="1"/>
    <col min="771" max="771" width="4.42578125" customWidth="1"/>
    <col min="772" max="772" width="10.28515625" customWidth="1"/>
    <col min="773" max="773" width="12.28515625" customWidth="1"/>
    <col min="774" max="774" width="10.42578125" customWidth="1"/>
    <col min="775" max="775" width="11.42578125" customWidth="1"/>
    <col min="776" max="776" width="13.140625" customWidth="1"/>
    <col min="777" max="777" width="0" hidden="1" customWidth="1"/>
    <col min="778" max="778" width="13.42578125" customWidth="1"/>
    <col min="1025" max="1025" width="67.140625" customWidth="1"/>
    <col min="1026" max="1026" width="5.5703125" customWidth="1"/>
    <col min="1027" max="1027" width="4.42578125" customWidth="1"/>
    <col min="1028" max="1028" width="10.28515625" customWidth="1"/>
    <col min="1029" max="1029" width="12.28515625" customWidth="1"/>
    <col min="1030" max="1030" width="10.42578125" customWidth="1"/>
    <col min="1031" max="1031" width="11.42578125" customWidth="1"/>
    <col min="1032" max="1032" width="13.140625" customWidth="1"/>
    <col min="1033" max="1033" width="0" hidden="1" customWidth="1"/>
    <col min="1034" max="1034" width="13.42578125" customWidth="1"/>
    <col min="1281" max="1281" width="67.140625" customWidth="1"/>
    <col min="1282" max="1282" width="5.5703125" customWidth="1"/>
    <col min="1283" max="1283" width="4.42578125" customWidth="1"/>
    <col min="1284" max="1284" width="10.28515625" customWidth="1"/>
    <col min="1285" max="1285" width="12.28515625" customWidth="1"/>
    <col min="1286" max="1286" width="10.42578125" customWidth="1"/>
    <col min="1287" max="1287" width="11.42578125" customWidth="1"/>
    <col min="1288" max="1288" width="13.140625" customWidth="1"/>
    <col min="1289" max="1289" width="0" hidden="1" customWidth="1"/>
    <col min="1290" max="1290" width="13.42578125" customWidth="1"/>
    <col min="1537" max="1537" width="67.140625" customWidth="1"/>
    <col min="1538" max="1538" width="5.5703125" customWidth="1"/>
    <col min="1539" max="1539" width="4.42578125" customWidth="1"/>
    <col min="1540" max="1540" width="10.28515625" customWidth="1"/>
    <col min="1541" max="1541" width="12.28515625" customWidth="1"/>
    <col min="1542" max="1542" width="10.42578125" customWidth="1"/>
    <col min="1543" max="1543" width="11.42578125" customWidth="1"/>
    <col min="1544" max="1544" width="13.140625" customWidth="1"/>
    <col min="1545" max="1545" width="0" hidden="1" customWidth="1"/>
    <col min="1546" max="1546" width="13.42578125" customWidth="1"/>
    <col min="1793" max="1793" width="67.140625" customWidth="1"/>
    <col min="1794" max="1794" width="5.5703125" customWidth="1"/>
    <col min="1795" max="1795" width="4.42578125" customWidth="1"/>
    <col min="1796" max="1796" width="10.28515625" customWidth="1"/>
    <col min="1797" max="1797" width="12.28515625" customWidth="1"/>
    <col min="1798" max="1798" width="10.42578125" customWidth="1"/>
    <col min="1799" max="1799" width="11.42578125" customWidth="1"/>
    <col min="1800" max="1800" width="13.140625" customWidth="1"/>
    <col min="1801" max="1801" width="0" hidden="1" customWidth="1"/>
    <col min="1802" max="1802" width="13.42578125" customWidth="1"/>
    <col min="2049" max="2049" width="67.140625" customWidth="1"/>
    <col min="2050" max="2050" width="5.5703125" customWidth="1"/>
    <col min="2051" max="2051" width="4.42578125" customWidth="1"/>
    <col min="2052" max="2052" width="10.28515625" customWidth="1"/>
    <col min="2053" max="2053" width="12.28515625" customWidth="1"/>
    <col min="2054" max="2054" width="10.42578125" customWidth="1"/>
    <col min="2055" max="2055" width="11.42578125" customWidth="1"/>
    <col min="2056" max="2056" width="13.140625" customWidth="1"/>
    <col min="2057" max="2057" width="0" hidden="1" customWidth="1"/>
    <col min="2058" max="2058" width="13.42578125" customWidth="1"/>
    <col min="2305" max="2305" width="67.140625" customWidth="1"/>
    <col min="2306" max="2306" width="5.5703125" customWidth="1"/>
    <col min="2307" max="2307" width="4.42578125" customWidth="1"/>
    <col min="2308" max="2308" width="10.28515625" customWidth="1"/>
    <col min="2309" max="2309" width="12.28515625" customWidth="1"/>
    <col min="2310" max="2310" width="10.42578125" customWidth="1"/>
    <col min="2311" max="2311" width="11.42578125" customWidth="1"/>
    <col min="2312" max="2312" width="13.140625" customWidth="1"/>
    <col min="2313" max="2313" width="0" hidden="1" customWidth="1"/>
    <col min="2314" max="2314" width="13.42578125" customWidth="1"/>
    <col min="2561" max="2561" width="67.140625" customWidth="1"/>
    <col min="2562" max="2562" width="5.5703125" customWidth="1"/>
    <col min="2563" max="2563" width="4.42578125" customWidth="1"/>
    <col min="2564" max="2564" width="10.28515625" customWidth="1"/>
    <col min="2565" max="2565" width="12.28515625" customWidth="1"/>
    <col min="2566" max="2566" width="10.42578125" customWidth="1"/>
    <col min="2567" max="2567" width="11.42578125" customWidth="1"/>
    <col min="2568" max="2568" width="13.140625" customWidth="1"/>
    <col min="2569" max="2569" width="0" hidden="1" customWidth="1"/>
    <col min="2570" max="2570" width="13.42578125" customWidth="1"/>
    <col min="2817" max="2817" width="67.140625" customWidth="1"/>
    <col min="2818" max="2818" width="5.5703125" customWidth="1"/>
    <col min="2819" max="2819" width="4.42578125" customWidth="1"/>
    <col min="2820" max="2820" width="10.28515625" customWidth="1"/>
    <col min="2821" max="2821" width="12.28515625" customWidth="1"/>
    <col min="2822" max="2822" width="10.42578125" customWidth="1"/>
    <col min="2823" max="2823" width="11.42578125" customWidth="1"/>
    <col min="2824" max="2824" width="13.140625" customWidth="1"/>
    <col min="2825" max="2825" width="0" hidden="1" customWidth="1"/>
    <col min="2826" max="2826" width="13.42578125" customWidth="1"/>
    <col min="3073" max="3073" width="67.140625" customWidth="1"/>
    <col min="3074" max="3074" width="5.5703125" customWidth="1"/>
    <col min="3075" max="3075" width="4.42578125" customWidth="1"/>
    <col min="3076" max="3076" width="10.28515625" customWidth="1"/>
    <col min="3077" max="3077" width="12.28515625" customWidth="1"/>
    <col min="3078" max="3078" width="10.42578125" customWidth="1"/>
    <col min="3079" max="3079" width="11.42578125" customWidth="1"/>
    <col min="3080" max="3080" width="13.140625" customWidth="1"/>
    <col min="3081" max="3081" width="0" hidden="1" customWidth="1"/>
    <col min="3082" max="3082" width="13.42578125" customWidth="1"/>
    <col min="3329" max="3329" width="67.140625" customWidth="1"/>
    <col min="3330" max="3330" width="5.5703125" customWidth="1"/>
    <col min="3331" max="3331" width="4.42578125" customWidth="1"/>
    <col min="3332" max="3332" width="10.28515625" customWidth="1"/>
    <col min="3333" max="3333" width="12.28515625" customWidth="1"/>
    <col min="3334" max="3334" width="10.42578125" customWidth="1"/>
    <col min="3335" max="3335" width="11.42578125" customWidth="1"/>
    <col min="3336" max="3336" width="13.140625" customWidth="1"/>
    <col min="3337" max="3337" width="0" hidden="1" customWidth="1"/>
    <col min="3338" max="3338" width="13.42578125" customWidth="1"/>
    <col min="3585" max="3585" width="67.140625" customWidth="1"/>
    <col min="3586" max="3586" width="5.5703125" customWidth="1"/>
    <col min="3587" max="3587" width="4.42578125" customWidth="1"/>
    <col min="3588" max="3588" width="10.28515625" customWidth="1"/>
    <col min="3589" max="3589" width="12.28515625" customWidth="1"/>
    <col min="3590" max="3590" width="10.42578125" customWidth="1"/>
    <col min="3591" max="3591" width="11.42578125" customWidth="1"/>
    <col min="3592" max="3592" width="13.140625" customWidth="1"/>
    <col min="3593" max="3593" width="0" hidden="1" customWidth="1"/>
    <col min="3594" max="3594" width="13.42578125" customWidth="1"/>
    <col min="3841" max="3841" width="67.140625" customWidth="1"/>
    <col min="3842" max="3842" width="5.5703125" customWidth="1"/>
    <col min="3843" max="3843" width="4.42578125" customWidth="1"/>
    <col min="3844" max="3844" width="10.28515625" customWidth="1"/>
    <col min="3845" max="3845" width="12.28515625" customWidth="1"/>
    <col min="3846" max="3846" width="10.42578125" customWidth="1"/>
    <col min="3847" max="3847" width="11.42578125" customWidth="1"/>
    <col min="3848" max="3848" width="13.140625" customWidth="1"/>
    <col min="3849" max="3849" width="0" hidden="1" customWidth="1"/>
    <col min="3850" max="3850" width="13.42578125" customWidth="1"/>
    <col min="4097" max="4097" width="67.140625" customWidth="1"/>
    <col min="4098" max="4098" width="5.5703125" customWidth="1"/>
    <col min="4099" max="4099" width="4.42578125" customWidth="1"/>
    <col min="4100" max="4100" width="10.28515625" customWidth="1"/>
    <col min="4101" max="4101" width="12.28515625" customWidth="1"/>
    <col min="4102" max="4102" width="10.42578125" customWidth="1"/>
    <col min="4103" max="4103" width="11.42578125" customWidth="1"/>
    <col min="4104" max="4104" width="13.140625" customWidth="1"/>
    <col min="4105" max="4105" width="0" hidden="1" customWidth="1"/>
    <col min="4106" max="4106" width="13.42578125" customWidth="1"/>
    <col min="4353" max="4353" width="67.140625" customWidth="1"/>
    <col min="4354" max="4354" width="5.5703125" customWidth="1"/>
    <col min="4355" max="4355" width="4.42578125" customWidth="1"/>
    <col min="4356" max="4356" width="10.28515625" customWidth="1"/>
    <col min="4357" max="4357" width="12.28515625" customWidth="1"/>
    <col min="4358" max="4358" width="10.42578125" customWidth="1"/>
    <col min="4359" max="4359" width="11.42578125" customWidth="1"/>
    <col min="4360" max="4360" width="13.140625" customWidth="1"/>
    <col min="4361" max="4361" width="0" hidden="1" customWidth="1"/>
    <col min="4362" max="4362" width="13.42578125" customWidth="1"/>
    <col min="4609" max="4609" width="67.140625" customWidth="1"/>
    <col min="4610" max="4610" width="5.5703125" customWidth="1"/>
    <col min="4611" max="4611" width="4.42578125" customWidth="1"/>
    <col min="4612" max="4612" width="10.28515625" customWidth="1"/>
    <col min="4613" max="4613" width="12.28515625" customWidth="1"/>
    <col min="4614" max="4614" width="10.42578125" customWidth="1"/>
    <col min="4615" max="4615" width="11.42578125" customWidth="1"/>
    <col min="4616" max="4616" width="13.140625" customWidth="1"/>
    <col min="4617" max="4617" width="0" hidden="1" customWidth="1"/>
    <col min="4618" max="4618" width="13.42578125" customWidth="1"/>
    <col min="4865" max="4865" width="67.140625" customWidth="1"/>
    <col min="4866" max="4866" width="5.5703125" customWidth="1"/>
    <col min="4867" max="4867" width="4.42578125" customWidth="1"/>
    <col min="4868" max="4868" width="10.28515625" customWidth="1"/>
    <col min="4869" max="4869" width="12.28515625" customWidth="1"/>
    <col min="4870" max="4870" width="10.42578125" customWidth="1"/>
    <col min="4871" max="4871" width="11.42578125" customWidth="1"/>
    <col min="4872" max="4872" width="13.140625" customWidth="1"/>
    <col min="4873" max="4873" width="0" hidden="1" customWidth="1"/>
    <col min="4874" max="4874" width="13.42578125" customWidth="1"/>
    <col min="5121" max="5121" width="67.140625" customWidth="1"/>
    <col min="5122" max="5122" width="5.5703125" customWidth="1"/>
    <col min="5123" max="5123" width="4.42578125" customWidth="1"/>
    <col min="5124" max="5124" width="10.28515625" customWidth="1"/>
    <col min="5125" max="5125" width="12.28515625" customWidth="1"/>
    <col min="5126" max="5126" width="10.42578125" customWidth="1"/>
    <col min="5127" max="5127" width="11.42578125" customWidth="1"/>
    <col min="5128" max="5128" width="13.140625" customWidth="1"/>
    <col min="5129" max="5129" width="0" hidden="1" customWidth="1"/>
    <col min="5130" max="5130" width="13.42578125" customWidth="1"/>
    <col min="5377" max="5377" width="67.140625" customWidth="1"/>
    <col min="5378" max="5378" width="5.5703125" customWidth="1"/>
    <col min="5379" max="5379" width="4.42578125" customWidth="1"/>
    <col min="5380" max="5380" width="10.28515625" customWidth="1"/>
    <col min="5381" max="5381" width="12.28515625" customWidth="1"/>
    <col min="5382" max="5382" width="10.42578125" customWidth="1"/>
    <col min="5383" max="5383" width="11.42578125" customWidth="1"/>
    <col min="5384" max="5384" width="13.140625" customWidth="1"/>
    <col min="5385" max="5385" width="0" hidden="1" customWidth="1"/>
    <col min="5386" max="5386" width="13.42578125" customWidth="1"/>
    <col min="5633" max="5633" width="67.140625" customWidth="1"/>
    <col min="5634" max="5634" width="5.5703125" customWidth="1"/>
    <col min="5635" max="5635" width="4.42578125" customWidth="1"/>
    <col min="5636" max="5636" width="10.28515625" customWidth="1"/>
    <col min="5637" max="5637" width="12.28515625" customWidth="1"/>
    <col min="5638" max="5638" width="10.42578125" customWidth="1"/>
    <col min="5639" max="5639" width="11.42578125" customWidth="1"/>
    <col min="5640" max="5640" width="13.140625" customWidth="1"/>
    <col min="5641" max="5641" width="0" hidden="1" customWidth="1"/>
    <col min="5642" max="5642" width="13.42578125" customWidth="1"/>
    <col min="5889" max="5889" width="67.140625" customWidth="1"/>
    <col min="5890" max="5890" width="5.5703125" customWidth="1"/>
    <col min="5891" max="5891" width="4.42578125" customWidth="1"/>
    <col min="5892" max="5892" width="10.28515625" customWidth="1"/>
    <col min="5893" max="5893" width="12.28515625" customWidth="1"/>
    <col min="5894" max="5894" width="10.42578125" customWidth="1"/>
    <col min="5895" max="5895" width="11.42578125" customWidth="1"/>
    <col min="5896" max="5896" width="13.140625" customWidth="1"/>
    <col min="5897" max="5897" width="0" hidden="1" customWidth="1"/>
    <col min="5898" max="5898" width="13.42578125" customWidth="1"/>
    <col min="6145" max="6145" width="67.140625" customWidth="1"/>
    <col min="6146" max="6146" width="5.5703125" customWidth="1"/>
    <col min="6147" max="6147" width="4.42578125" customWidth="1"/>
    <col min="6148" max="6148" width="10.28515625" customWidth="1"/>
    <col min="6149" max="6149" width="12.28515625" customWidth="1"/>
    <col min="6150" max="6150" width="10.42578125" customWidth="1"/>
    <col min="6151" max="6151" width="11.42578125" customWidth="1"/>
    <col min="6152" max="6152" width="13.140625" customWidth="1"/>
    <col min="6153" max="6153" width="0" hidden="1" customWidth="1"/>
    <col min="6154" max="6154" width="13.42578125" customWidth="1"/>
    <col min="6401" max="6401" width="67.140625" customWidth="1"/>
    <col min="6402" max="6402" width="5.5703125" customWidth="1"/>
    <col min="6403" max="6403" width="4.42578125" customWidth="1"/>
    <col min="6404" max="6404" width="10.28515625" customWidth="1"/>
    <col min="6405" max="6405" width="12.28515625" customWidth="1"/>
    <col min="6406" max="6406" width="10.42578125" customWidth="1"/>
    <col min="6407" max="6407" width="11.42578125" customWidth="1"/>
    <col min="6408" max="6408" width="13.140625" customWidth="1"/>
    <col min="6409" max="6409" width="0" hidden="1" customWidth="1"/>
    <col min="6410" max="6410" width="13.42578125" customWidth="1"/>
    <col min="6657" max="6657" width="67.140625" customWidth="1"/>
    <col min="6658" max="6658" width="5.5703125" customWidth="1"/>
    <col min="6659" max="6659" width="4.42578125" customWidth="1"/>
    <col min="6660" max="6660" width="10.28515625" customWidth="1"/>
    <col min="6661" max="6661" width="12.28515625" customWidth="1"/>
    <col min="6662" max="6662" width="10.42578125" customWidth="1"/>
    <col min="6663" max="6663" width="11.42578125" customWidth="1"/>
    <col min="6664" max="6664" width="13.140625" customWidth="1"/>
    <col min="6665" max="6665" width="0" hidden="1" customWidth="1"/>
    <col min="6666" max="6666" width="13.42578125" customWidth="1"/>
    <col min="6913" max="6913" width="67.140625" customWidth="1"/>
    <col min="6914" max="6914" width="5.5703125" customWidth="1"/>
    <col min="6915" max="6915" width="4.42578125" customWidth="1"/>
    <col min="6916" max="6916" width="10.28515625" customWidth="1"/>
    <col min="6917" max="6917" width="12.28515625" customWidth="1"/>
    <col min="6918" max="6918" width="10.42578125" customWidth="1"/>
    <col min="6919" max="6919" width="11.42578125" customWidth="1"/>
    <col min="6920" max="6920" width="13.140625" customWidth="1"/>
    <col min="6921" max="6921" width="0" hidden="1" customWidth="1"/>
    <col min="6922" max="6922" width="13.42578125" customWidth="1"/>
    <col min="7169" max="7169" width="67.140625" customWidth="1"/>
    <col min="7170" max="7170" width="5.5703125" customWidth="1"/>
    <col min="7171" max="7171" width="4.42578125" customWidth="1"/>
    <col min="7172" max="7172" width="10.28515625" customWidth="1"/>
    <col min="7173" max="7173" width="12.28515625" customWidth="1"/>
    <col min="7174" max="7174" width="10.42578125" customWidth="1"/>
    <col min="7175" max="7175" width="11.42578125" customWidth="1"/>
    <col min="7176" max="7176" width="13.140625" customWidth="1"/>
    <col min="7177" max="7177" width="0" hidden="1" customWidth="1"/>
    <col min="7178" max="7178" width="13.42578125" customWidth="1"/>
    <col min="7425" max="7425" width="67.140625" customWidth="1"/>
    <col min="7426" max="7426" width="5.5703125" customWidth="1"/>
    <col min="7427" max="7427" width="4.42578125" customWidth="1"/>
    <col min="7428" max="7428" width="10.28515625" customWidth="1"/>
    <col min="7429" max="7429" width="12.28515625" customWidth="1"/>
    <col min="7430" max="7430" width="10.42578125" customWidth="1"/>
    <col min="7431" max="7431" width="11.42578125" customWidth="1"/>
    <col min="7432" max="7432" width="13.140625" customWidth="1"/>
    <col min="7433" max="7433" width="0" hidden="1" customWidth="1"/>
    <col min="7434" max="7434" width="13.42578125" customWidth="1"/>
    <col min="7681" max="7681" width="67.140625" customWidth="1"/>
    <col min="7682" max="7682" width="5.5703125" customWidth="1"/>
    <col min="7683" max="7683" width="4.42578125" customWidth="1"/>
    <col min="7684" max="7684" width="10.28515625" customWidth="1"/>
    <col min="7685" max="7685" width="12.28515625" customWidth="1"/>
    <col min="7686" max="7686" width="10.42578125" customWidth="1"/>
    <col min="7687" max="7687" width="11.42578125" customWidth="1"/>
    <col min="7688" max="7688" width="13.140625" customWidth="1"/>
    <col min="7689" max="7689" width="0" hidden="1" customWidth="1"/>
    <col min="7690" max="7690" width="13.42578125" customWidth="1"/>
    <col min="7937" max="7937" width="67.140625" customWidth="1"/>
    <col min="7938" max="7938" width="5.5703125" customWidth="1"/>
    <col min="7939" max="7939" width="4.42578125" customWidth="1"/>
    <col min="7940" max="7940" width="10.28515625" customWidth="1"/>
    <col min="7941" max="7941" width="12.28515625" customWidth="1"/>
    <col min="7942" max="7942" width="10.42578125" customWidth="1"/>
    <col min="7943" max="7943" width="11.42578125" customWidth="1"/>
    <col min="7944" max="7944" width="13.140625" customWidth="1"/>
    <col min="7945" max="7945" width="0" hidden="1" customWidth="1"/>
    <col min="7946" max="7946" width="13.42578125" customWidth="1"/>
    <col min="8193" max="8193" width="67.140625" customWidth="1"/>
    <col min="8194" max="8194" width="5.5703125" customWidth="1"/>
    <col min="8195" max="8195" width="4.42578125" customWidth="1"/>
    <col min="8196" max="8196" width="10.28515625" customWidth="1"/>
    <col min="8197" max="8197" width="12.28515625" customWidth="1"/>
    <col min="8198" max="8198" width="10.42578125" customWidth="1"/>
    <col min="8199" max="8199" width="11.42578125" customWidth="1"/>
    <col min="8200" max="8200" width="13.140625" customWidth="1"/>
    <col min="8201" max="8201" width="0" hidden="1" customWidth="1"/>
    <col min="8202" max="8202" width="13.42578125" customWidth="1"/>
    <col min="8449" max="8449" width="67.140625" customWidth="1"/>
    <col min="8450" max="8450" width="5.5703125" customWidth="1"/>
    <col min="8451" max="8451" width="4.42578125" customWidth="1"/>
    <col min="8452" max="8452" width="10.28515625" customWidth="1"/>
    <col min="8453" max="8453" width="12.28515625" customWidth="1"/>
    <col min="8454" max="8454" width="10.42578125" customWidth="1"/>
    <col min="8455" max="8455" width="11.42578125" customWidth="1"/>
    <col min="8456" max="8456" width="13.140625" customWidth="1"/>
    <col min="8457" max="8457" width="0" hidden="1" customWidth="1"/>
    <col min="8458" max="8458" width="13.42578125" customWidth="1"/>
    <col min="8705" max="8705" width="67.140625" customWidth="1"/>
    <col min="8706" max="8706" width="5.5703125" customWidth="1"/>
    <col min="8707" max="8707" width="4.42578125" customWidth="1"/>
    <col min="8708" max="8708" width="10.28515625" customWidth="1"/>
    <col min="8709" max="8709" width="12.28515625" customWidth="1"/>
    <col min="8710" max="8710" width="10.42578125" customWidth="1"/>
    <col min="8711" max="8711" width="11.42578125" customWidth="1"/>
    <col min="8712" max="8712" width="13.140625" customWidth="1"/>
    <col min="8713" max="8713" width="0" hidden="1" customWidth="1"/>
    <col min="8714" max="8714" width="13.42578125" customWidth="1"/>
    <col min="8961" max="8961" width="67.140625" customWidth="1"/>
    <col min="8962" max="8962" width="5.5703125" customWidth="1"/>
    <col min="8963" max="8963" width="4.42578125" customWidth="1"/>
    <col min="8964" max="8964" width="10.28515625" customWidth="1"/>
    <col min="8965" max="8965" width="12.28515625" customWidth="1"/>
    <col min="8966" max="8966" width="10.42578125" customWidth="1"/>
    <col min="8967" max="8967" width="11.42578125" customWidth="1"/>
    <col min="8968" max="8968" width="13.140625" customWidth="1"/>
    <col min="8969" max="8969" width="0" hidden="1" customWidth="1"/>
    <col min="8970" max="8970" width="13.42578125" customWidth="1"/>
    <col min="9217" max="9217" width="67.140625" customWidth="1"/>
    <col min="9218" max="9218" width="5.5703125" customWidth="1"/>
    <col min="9219" max="9219" width="4.42578125" customWidth="1"/>
    <col min="9220" max="9220" width="10.28515625" customWidth="1"/>
    <col min="9221" max="9221" width="12.28515625" customWidth="1"/>
    <col min="9222" max="9222" width="10.42578125" customWidth="1"/>
    <col min="9223" max="9223" width="11.42578125" customWidth="1"/>
    <col min="9224" max="9224" width="13.140625" customWidth="1"/>
    <col min="9225" max="9225" width="0" hidden="1" customWidth="1"/>
    <col min="9226" max="9226" width="13.42578125" customWidth="1"/>
    <col min="9473" max="9473" width="67.140625" customWidth="1"/>
    <col min="9474" max="9474" width="5.5703125" customWidth="1"/>
    <col min="9475" max="9475" width="4.42578125" customWidth="1"/>
    <col min="9476" max="9476" width="10.28515625" customWidth="1"/>
    <col min="9477" max="9477" width="12.28515625" customWidth="1"/>
    <col min="9478" max="9478" width="10.42578125" customWidth="1"/>
    <col min="9479" max="9479" width="11.42578125" customWidth="1"/>
    <col min="9480" max="9480" width="13.140625" customWidth="1"/>
    <col min="9481" max="9481" width="0" hidden="1" customWidth="1"/>
    <col min="9482" max="9482" width="13.42578125" customWidth="1"/>
    <col min="9729" max="9729" width="67.140625" customWidth="1"/>
    <col min="9730" max="9730" width="5.5703125" customWidth="1"/>
    <col min="9731" max="9731" width="4.42578125" customWidth="1"/>
    <col min="9732" max="9732" width="10.28515625" customWidth="1"/>
    <col min="9733" max="9733" width="12.28515625" customWidth="1"/>
    <col min="9734" max="9734" width="10.42578125" customWidth="1"/>
    <col min="9735" max="9735" width="11.42578125" customWidth="1"/>
    <col min="9736" max="9736" width="13.140625" customWidth="1"/>
    <col min="9737" max="9737" width="0" hidden="1" customWidth="1"/>
    <col min="9738" max="9738" width="13.42578125" customWidth="1"/>
    <col min="9985" max="9985" width="67.140625" customWidth="1"/>
    <col min="9986" max="9986" width="5.5703125" customWidth="1"/>
    <col min="9987" max="9987" width="4.42578125" customWidth="1"/>
    <col min="9988" max="9988" width="10.28515625" customWidth="1"/>
    <col min="9989" max="9989" width="12.28515625" customWidth="1"/>
    <col min="9990" max="9990" width="10.42578125" customWidth="1"/>
    <col min="9991" max="9991" width="11.42578125" customWidth="1"/>
    <col min="9992" max="9992" width="13.140625" customWidth="1"/>
    <col min="9993" max="9993" width="0" hidden="1" customWidth="1"/>
    <col min="9994" max="9994" width="13.42578125" customWidth="1"/>
    <col min="10241" max="10241" width="67.140625" customWidth="1"/>
    <col min="10242" max="10242" width="5.5703125" customWidth="1"/>
    <col min="10243" max="10243" width="4.42578125" customWidth="1"/>
    <col min="10244" max="10244" width="10.28515625" customWidth="1"/>
    <col min="10245" max="10245" width="12.28515625" customWidth="1"/>
    <col min="10246" max="10246" width="10.42578125" customWidth="1"/>
    <col min="10247" max="10247" width="11.42578125" customWidth="1"/>
    <col min="10248" max="10248" width="13.140625" customWidth="1"/>
    <col min="10249" max="10249" width="0" hidden="1" customWidth="1"/>
    <col min="10250" max="10250" width="13.42578125" customWidth="1"/>
    <col min="10497" max="10497" width="67.140625" customWidth="1"/>
    <col min="10498" max="10498" width="5.5703125" customWidth="1"/>
    <col min="10499" max="10499" width="4.42578125" customWidth="1"/>
    <col min="10500" max="10500" width="10.28515625" customWidth="1"/>
    <col min="10501" max="10501" width="12.28515625" customWidth="1"/>
    <col min="10502" max="10502" width="10.42578125" customWidth="1"/>
    <col min="10503" max="10503" width="11.42578125" customWidth="1"/>
    <col min="10504" max="10504" width="13.140625" customWidth="1"/>
    <col min="10505" max="10505" width="0" hidden="1" customWidth="1"/>
    <col min="10506" max="10506" width="13.42578125" customWidth="1"/>
    <col min="10753" max="10753" width="67.140625" customWidth="1"/>
    <col min="10754" max="10754" width="5.5703125" customWidth="1"/>
    <col min="10755" max="10755" width="4.42578125" customWidth="1"/>
    <col min="10756" max="10756" width="10.28515625" customWidth="1"/>
    <col min="10757" max="10757" width="12.28515625" customWidth="1"/>
    <col min="10758" max="10758" width="10.42578125" customWidth="1"/>
    <col min="10759" max="10759" width="11.42578125" customWidth="1"/>
    <col min="10760" max="10760" width="13.140625" customWidth="1"/>
    <col min="10761" max="10761" width="0" hidden="1" customWidth="1"/>
    <col min="10762" max="10762" width="13.42578125" customWidth="1"/>
    <col min="11009" max="11009" width="67.140625" customWidth="1"/>
    <col min="11010" max="11010" width="5.5703125" customWidth="1"/>
    <col min="11011" max="11011" width="4.42578125" customWidth="1"/>
    <col min="11012" max="11012" width="10.28515625" customWidth="1"/>
    <col min="11013" max="11013" width="12.28515625" customWidth="1"/>
    <col min="11014" max="11014" width="10.42578125" customWidth="1"/>
    <col min="11015" max="11015" width="11.42578125" customWidth="1"/>
    <col min="11016" max="11016" width="13.140625" customWidth="1"/>
    <col min="11017" max="11017" width="0" hidden="1" customWidth="1"/>
    <col min="11018" max="11018" width="13.42578125" customWidth="1"/>
    <col min="11265" max="11265" width="67.140625" customWidth="1"/>
    <col min="11266" max="11266" width="5.5703125" customWidth="1"/>
    <col min="11267" max="11267" width="4.42578125" customWidth="1"/>
    <col min="11268" max="11268" width="10.28515625" customWidth="1"/>
    <col min="11269" max="11269" width="12.28515625" customWidth="1"/>
    <col min="11270" max="11270" width="10.42578125" customWidth="1"/>
    <col min="11271" max="11271" width="11.42578125" customWidth="1"/>
    <col min="11272" max="11272" width="13.140625" customWidth="1"/>
    <col min="11273" max="11273" width="0" hidden="1" customWidth="1"/>
    <col min="11274" max="11274" width="13.42578125" customWidth="1"/>
    <col min="11521" max="11521" width="67.140625" customWidth="1"/>
    <col min="11522" max="11522" width="5.5703125" customWidth="1"/>
    <col min="11523" max="11523" width="4.42578125" customWidth="1"/>
    <col min="11524" max="11524" width="10.28515625" customWidth="1"/>
    <col min="11525" max="11525" width="12.28515625" customWidth="1"/>
    <col min="11526" max="11526" width="10.42578125" customWidth="1"/>
    <col min="11527" max="11527" width="11.42578125" customWidth="1"/>
    <col min="11528" max="11528" width="13.140625" customWidth="1"/>
    <col min="11529" max="11529" width="0" hidden="1" customWidth="1"/>
    <col min="11530" max="11530" width="13.42578125" customWidth="1"/>
    <col min="11777" max="11777" width="67.140625" customWidth="1"/>
    <col min="11778" max="11778" width="5.5703125" customWidth="1"/>
    <col min="11779" max="11779" width="4.42578125" customWidth="1"/>
    <col min="11780" max="11780" width="10.28515625" customWidth="1"/>
    <col min="11781" max="11781" width="12.28515625" customWidth="1"/>
    <col min="11782" max="11782" width="10.42578125" customWidth="1"/>
    <col min="11783" max="11783" width="11.42578125" customWidth="1"/>
    <col min="11784" max="11784" width="13.140625" customWidth="1"/>
    <col min="11785" max="11785" width="0" hidden="1" customWidth="1"/>
    <col min="11786" max="11786" width="13.42578125" customWidth="1"/>
    <col min="12033" max="12033" width="67.140625" customWidth="1"/>
    <col min="12034" max="12034" width="5.5703125" customWidth="1"/>
    <col min="12035" max="12035" width="4.42578125" customWidth="1"/>
    <col min="12036" max="12036" width="10.28515625" customWidth="1"/>
    <col min="12037" max="12037" width="12.28515625" customWidth="1"/>
    <col min="12038" max="12038" width="10.42578125" customWidth="1"/>
    <col min="12039" max="12039" width="11.42578125" customWidth="1"/>
    <col min="12040" max="12040" width="13.140625" customWidth="1"/>
    <col min="12041" max="12041" width="0" hidden="1" customWidth="1"/>
    <col min="12042" max="12042" width="13.42578125" customWidth="1"/>
    <col min="12289" max="12289" width="67.140625" customWidth="1"/>
    <col min="12290" max="12290" width="5.5703125" customWidth="1"/>
    <col min="12291" max="12291" width="4.42578125" customWidth="1"/>
    <col min="12292" max="12292" width="10.28515625" customWidth="1"/>
    <col min="12293" max="12293" width="12.28515625" customWidth="1"/>
    <col min="12294" max="12294" width="10.42578125" customWidth="1"/>
    <col min="12295" max="12295" width="11.42578125" customWidth="1"/>
    <col min="12296" max="12296" width="13.140625" customWidth="1"/>
    <col min="12297" max="12297" width="0" hidden="1" customWidth="1"/>
    <col min="12298" max="12298" width="13.42578125" customWidth="1"/>
    <col min="12545" max="12545" width="67.140625" customWidth="1"/>
    <col min="12546" max="12546" width="5.5703125" customWidth="1"/>
    <col min="12547" max="12547" width="4.42578125" customWidth="1"/>
    <col min="12548" max="12548" width="10.28515625" customWidth="1"/>
    <col min="12549" max="12549" width="12.28515625" customWidth="1"/>
    <col min="12550" max="12550" width="10.42578125" customWidth="1"/>
    <col min="12551" max="12551" width="11.42578125" customWidth="1"/>
    <col min="12552" max="12552" width="13.140625" customWidth="1"/>
    <col min="12553" max="12553" width="0" hidden="1" customWidth="1"/>
    <col min="12554" max="12554" width="13.42578125" customWidth="1"/>
    <col min="12801" max="12801" width="67.140625" customWidth="1"/>
    <col min="12802" max="12802" width="5.5703125" customWidth="1"/>
    <col min="12803" max="12803" width="4.42578125" customWidth="1"/>
    <col min="12804" max="12804" width="10.28515625" customWidth="1"/>
    <col min="12805" max="12805" width="12.28515625" customWidth="1"/>
    <col min="12806" max="12806" width="10.42578125" customWidth="1"/>
    <col min="12807" max="12807" width="11.42578125" customWidth="1"/>
    <col min="12808" max="12808" width="13.140625" customWidth="1"/>
    <col min="12809" max="12809" width="0" hidden="1" customWidth="1"/>
    <col min="12810" max="12810" width="13.42578125" customWidth="1"/>
    <col min="13057" max="13057" width="67.140625" customWidth="1"/>
    <col min="13058" max="13058" width="5.5703125" customWidth="1"/>
    <col min="13059" max="13059" width="4.42578125" customWidth="1"/>
    <col min="13060" max="13060" width="10.28515625" customWidth="1"/>
    <col min="13061" max="13061" width="12.28515625" customWidth="1"/>
    <col min="13062" max="13062" width="10.42578125" customWidth="1"/>
    <col min="13063" max="13063" width="11.42578125" customWidth="1"/>
    <col min="13064" max="13064" width="13.140625" customWidth="1"/>
    <col min="13065" max="13065" width="0" hidden="1" customWidth="1"/>
    <col min="13066" max="13066" width="13.42578125" customWidth="1"/>
    <col min="13313" max="13313" width="67.140625" customWidth="1"/>
    <col min="13314" max="13314" width="5.5703125" customWidth="1"/>
    <col min="13315" max="13315" width="4.42578125" customWidth="1"/>
    <col min="13316" max="13316" width="10.28515625" customWidth="1"/>
    <col min="13317" max="13317" width="12.28515625" customWidth="1"/>
    <col min="13318" max="13318" width="10.42578125" customWidth="1"/>
    <col min="13319" max="13319" width="11.42578125" customWidth="1"/>
    <col min="13320" max="13320" width="13.140625" customWidth="1"/>
    <col min="13321" max="13321" width="0" hidden="1" customWidth="1"/>
    <col min="13322" max="13322" width="13.42578125" customWidth="1"/>
    <col min="13569" max="13569" width="67.140625" customWidth="1"/>
    <col min="13570" max="13570" width="5.5703125" customWidth="1"/>
    <col min="13571" max="13571" width="4.42578125" customWidth="1"/>
    <col min="13572" max="13572" width="10.28515625" customWidth="1"/>
    <col min="13573" max="13573" width="12.28515625" customWidth="1"/>
    <col min="13574" max="13574" width="10.42578125" customWidth="1"/>
    <col min="13575" max="13575" width="11.42578125" customWidth="1"/>
    <col min="13576" max="13576" width="13.140625" customWidth="1"/>
    <col min="13577" max="13577" width="0" hidden="1" customWidth="1"/>
    <col min="13578" max="13578" width="13.42578125" customWidth="1"/>
    <col min="13825" max="13825" width="67.140625" customWidth="1"/>
    <col min="13826" max="13826" width="5.5703125" customWidth="1"/>
    <col min="13827" max="13827" width="4.42578125" customWidth="1"/>
    <col min="13828" max="13828" width="10.28515625" customWidth="1"/>
    <col min="13829" max="13829" width="12.28515625" customWidth="1"/>
    <col min="13830" max="13830" width="10.42578125" customWidth="1"/>
    <col min="13831" max="13831" width="11.42578125" customWidth="1"/>
    <col min="13832" max="13832" width="13.140625" customWidth="1"/>
    <col min="13833" max="13833" width="0" hidden="1" customWidth="1"/>
    <col min="13834" max="13834" width="13.42578125" customWidth="1"/>
    <col min="14081" max="14081" width="67.140625" customWidth="1"/>
    <col min="14082" max="14082" width="5.5703125" customWidth="1"/>
    <col min="14083" max="14083" width="4.42578125" customWidth="1"/>
    <col min="14084" max="14084" width="10.28515625" customWidth="1"/>
    <col min="14085" max="14085" width="12.28515625" customWidth="1"/>
    <col min="14086" max="14086" width="10.42578125" customWidth="1"/>
    <col min="14087" max="14087" width="11.42578125" customWidth="1"/>
    <col min="14088" max="14088" width="13.140625" customWidth="1"/>
    <col min="14089" max="14089" width="0" hidden="1" customWidth="1"/>
    <col min="14090" max="14090" width="13.42578125" customWidth="1"/>
    <col min="14337" max="14337" width="67.140625" customWidth="1"/>
    <col min="14338" max="14338" width="5.5703125" customWidth="1"/>
    <col min="14339" max="14339" width="4.42578125" customWidth="1"/>
    <col min="14340" max="14340" width="10.28515625" customWidth="1"/>
    <col min="14341" max="14341" width="12.28515625" customWidth="1"/>
    <col min="14342" max="14342" width="10.42578125" customWidth="1"/>
    <col min="14343" max="14343" width="11.42578125" customWidth="1"/>
    <col min="14344" max="14344" width="13.140625" customWidth="1"/>
    <col min="14345" max="14345" width="0" hidden="1" customWidth="1"/>
    <col min="14346" max="14346" width="13.42578125" customWidth="1"/>
    <col min="14593" max="14593" width="67.140625" customWidth="1"/>
    <col min="14594" max="14594" width="5.5703125" customWidth="1"/>
    <col min="14595" max="14595" width="4.42578125" customWidth="1"/>
    <col min="14596" max="14596" width="10.28515625" customWidth="1"/>
    <col min="14597" max="14597" width="12.28515625" customWidth="1"/>
    <col min="14598" max="14598" width="10.42578125" customWidth="1"/>
    <col min="14599" max="14599" width="11.42578125" customWidth="1"/>
    <col min="14600" max="14600" width="13.140625" customWidth="1"/>
    <col min="14601" max="14601" width="0" hidden="1" customWidth="1"/>
    <col min="14602" max="14602" width="13.42578125" customWidth="1"/>
    <col min="14849" max="14849" width="67.140625" customWidth="1"/>
    <col min="14850" max="14850" width="5.5703125" customWidth="1"/>
    <col min="14851" max="14851" width="4.42578125" customWidth="1"/>
    <col min="14852" max="14852" width="10.28515625" customWidth="1"/>
    <col min="14853" max="14853" width="12.28515625" customWidth="1"/>
    <col min="14854" max="14854" width="10.42578125" customWidth="1"/>
    <col min="14855" max="14855" width="11.42578125" customWidth="1"/>
    <col min="14856" max="14856" width="13.140625" customWidth="1"/>
    <col min="14857" max="14857" width="0" hidden="1" customWidth="1"/>
    <col min="14858" max="14858" width="13.42578125" customWidth="1"/>
    <col min="15105" max="15105" width="67.140625" customWidth="1"/>
    <col min="15106" max="15106" width="5.5703125" customWidth="1"/>
    <col min="15107" max="15107" width="4.42578125" customWidth="1"/>
    <col min="15108" max="15108" width="10.28515625" customWidth="1"/>
    <col min="15109" max="15109" width="12.28515625" customWidth="1"/>
    <col min="15110" max="15110" width="10.42578125" customWidth="1"/>
    <col min="15111" max="15111" width="11.42578125" customWidth="1"/>
    <col min="15112" max="15112" width="13.140625" customWidth="1"/>
    <col min="15113" max="15113" width="0" hidden="1" customWidth="1"/>
    <col min="15114" max="15114" width="13.42578125" customWidth="1"/>
    <col min="15361" max="15361" width="67.140625" customWidth="1"/>
    <col min="15362" max="15362" width="5.5703125" customWidth="1"/>
    <col min="15363" max="15363" width="4.42578125" customWidth="1"/>
    <col min="15364" max="15364" width="10.28515625" customWidth="1"/>
    <col min="15365" max="15365" width="12.28515625" customWidth="1"/>
    <col min="15366" max="15366" width="10.42578125" customWidth="1"/>
    <col min="15367" max="15367" width="11.42578125" customWidth="1"/>
    <col min="15368" max="15368" width="13.140625" customWidth="1"/>
    <col min="15369" max="15369" width="0" hidden="1" customWidth="1"/>
    <col min="15370" max="15370" width="13.42578125" customWidth="1"/>
    <col min="15617" max="15617" width="67.140625" customWidth="1"/>
    <col min="15618" max="15618" width="5.5703125" customWidth="1"/>
    <col min="15619" max="15619" width="4.42578125" customWidth="1"/>
    <col min="15620" max="15620" width="10.28515625" customWidth="1"/>
    <col min="15621" max="15621" width="12.28515625" customWidth="1"/>
    <col min="15622" max="15622" width="10.42578125" customWidth="1"/>
    <col min="15623" max="15623" width="11.42578125" customWidth="1"/>
    <col min="15624" max="15624" width="13.140625" customWidth="1"/>
    <col min="15625" max="15625" width="0" hidden="1" customWidth="1"/>
    <col min="15626" max="15626" width="13.42578125" customWidth="1"/>
    <col min="15873" max="15873" width="67.140625" customWidth="1"/>
    <col min="15874" max="15874" width="5.5703125" customWidth="1"/>
    <col min="15875" max="15875" width="4.42578125" customWidth="1"/>
    <col min="15876" max="15876" width="10.28515625" customWidth="1"/>
    <col min="15877" max="15877" width="12.28515625" customWidth="1"/>
    <col min="15878" max="15878" width="10.42578125" customWidth="1"/>
    <col min="15879" max="15879" width="11.42578125" customWidth="1"/>
    <col min="15880" max="15880" width="13.140625" customWidth="1"/>
    <col min="15881" max="15881" width="0" hidden="1" customWidth="1"/>
    <col min="15882" max="15882" width="13.42578125" customWidth="1"/>
    <col min="16129" max="16129" width="67.140625" customWidth="1"/>
    <col min="16130" max="16130" width="5.5703125" customWidth="1"/>
    <col min="16131" max="16131" width="4.42578125" customWidth="1"/>
    <col min="16132" max="16132" width="10.28515625" customWidth="1"/>
    <col min="16133" max="16133" width="12.28515625" customWidth="1"/>
    <col min="16134" max="16134" width="10.42578125" customWidth="1"/>
    <col min="16135" max="16135" width="11.42578125" customWidth="1"/>
    <col min="16136" max="16136" width="13.140625" customWidth="1"/>
    <col min="16137" max="16137" width="0" hidden="1" customWidth="1"/>
    <col min="16138" max="16138" width="13.42578125" customWidth="1"/>
  </cols>
  <sheetData>
    <row r="1" spans="1:14" s="1" customFormat="1" ht="12" customHeight="1">
      <c r="G1" s="208" t="s">
        <v>136</v>
      </c>
      <c r="H1" s="208"/>
      <c r="I1" s="208"/>
      <c r="J1" s="208"/>
      <c r="K1" s="2"/>
    </row>
    <row r="2" spans="1:14" s="1" customFormat="1" ht="12" customHeight="1">
      <c r="G2" s="208"/>
      <c r="H2" s="208"/>
      <c r="I2" s="208"/>
      <c r="J2" s="208"/>
      <c r="K2" s="2"/>
    </row>
    <row r="3" spans="1:14" s="1" customFormat="1" ht="29.25" customHeight="1">
      <c r="G3" s="208"/>
      <c r="H3" s="208"/>
      <c r="I3" s="208"/>
      <c r="J3" s="208"/>
      <c r="K3" s="2"/>
    </row>
    <row r="4" spans="1:14" s="1" customFormat="1">
      <c r="A4" s="209" t="s">
        <v>1</v>
      </c>
      <c r="B4" s="209"/>
      <c r="C4" s="209"/>
      <c r="D4" s="209"/>
      <c r="E4" s="209"/>
      <c r="F4" s="209"/>
      <c r="G4" s="209"/>
      <c r="H4" s="209"/>
      <c r="I4" s="209"/>
      <c r="J4" s="209"/>
      <c r="K4" s="3"/>
      <c r="L4" s="3"/>
      <c r="M4" s="3"/>
      <c r="N4" s="3"/>
    </row>
    <row r="5" spans="1:14" s="1" customFormat="1" ht="29.25" customHeight="1">
      <c r="A5" s="228" t="s">
        <v>137</v>
      </c>
      <c r="B5" s="228"/>
      <c r="C5" s="228"/>
      <c r="D5" s="228"/>
      <c r="E5" s="228"/>
      <c r="F5" s="228"/>
      <c r="G5" s="228"/>
      <c r="H5" s="228"/>
      <c r="I5" s="228"/>
      <c r="J5" s="228"/>
      <c r="K5" s="94"/>
      <c r="L5" s="3"/>
      <c r="M5" s="3"/>
      <c r="N5" s="3"/>
    </row>
    <row r="6" spans="1:14" s="1" customFormat="1">
      <c r="A6" s="209" t="str">
        <f>CONCATENATE("за ",[1]ЗАПОЛНИТЬ!$B$17," ",[1]ЗАПОЛНИТЬ!$C$17)</f>
        <v>за  2018 р.</v>
      </c>
      <c r="B6" s="209"/>
      <c r="C6" s="209"/>
      <c r="D6" s="209"/>
      <c r="E6" s="209"/>
      <c r="F6" s="209"/>
      <c r="G6" s="209"/>
      <c r="H6" s="209"/>
      <c r="I6" s="209"/>
      <c r="J6" s="209"/>
    </row>
    <row r="7" spans="1:14" s="5" customFormat="1" ht="11.25" hidden="1"/>
    <row r="8" spans="1:14" s="5" customFormat="1" ht="9" customHeight="1">
      <c r="J8" s="6" t="s">
        <v>2</v>
      </c>
    </row>
    <row r="9" spans="1:14" s="5" customFormat="1" ht="12">
      <c r="A9" s="8" t="s">
        <v>3</v>
      </c>
      <c r="B9" s="211" t="str">
        <f>[1]ЗАПОЛНИТЬ!B3</f>
        <v>Фінансове управління Гадяцької РДА</v>
      </c>
      <c r="C9" s="211"/>
      <c r="D9" s="211"/>
      <c r="E9" s="211"/>
      <c r="F9" s="211"/>
      <c r="G9" s="211"/>
      <c r="H9" s="9" t="str">
        <f>[1]ЗАПОЛНИТЬ!A13</f>
        <v>за ЄДРПОУ</v>
      </c>
      <c r="J9" s="10" t="str">
        <f>[1]ЗАПОЛНИТЬ!B13</f>
        <v>02315386</v>
      </c>
      <c r="L9" s="12"/>
    </row>
    <row r="10" spans="1:14" s="5" customFormat="1" ht="11.25" customHeight="1">
      <c r="A10" s="13" t="s">
        <v>5</v>
      </c>
      <c r="B10" s="212" t="str">
        <f>[1]ЗАПОЛНИТЬ!B5</f>
        <v>Гадяцький район</v>
      </c>
      <c r="C10" s="212"/>
      <c r="D10" s="212"/>
      <c r="E10" s="212"/>
      <c r="F10" s="212"/>
      <c r="G10" s="212"/>
      <c r="H10" s="9" t="str">
        <f>[1]ЗАПОЛНИТЬ!A14</f>
        <v>за КОАТУУ</v>
      </c>
      <c r="J10" s="14">
        <f>[1]ЗАПОЛНИТЬ!B14</f>
        <v>532040000</v>
      </c>
      <c r="L10" s="13"/>
    </row>
    <row r="11" spans="1:14" s="5" customFormat="1" ht="11.25" customHeight="1">
      <c r="A11" s="13" t="str">
        <f>[1]Ф.4.3.КФК15!A11</f>
        <v>Організаційно-правова форма господарювання</v>
      </c>
      <c r="B11" s="212" t="str">
        <f>[1]ЗАПОЛНИТЬ!D15</f>
        <v>Орган державної влади</v>
      </c>
      <c r="C11" s="212"/>
      <c r="D11" s="212"/>
      <c r="E11" s="212"/>
      <c r="F11" s="212"/>
      <c r="G11" s="212"/>
      <c r="H11" s="9" t="str">
        <f>[1]ЗАПОЛНИТЬ!A15</f>
        <v>за КОПФГ</v>
      </c>
      <c r="J11" s="14">
        <f>[1]ЗАПОЛНИТЬ!B15</f>
        <v>410</v>
      </c>
      <c r="L11" s="13"/>
    </row>
    <row r="12" spans="1:14" s="5" customFormat="1" ht="11.25" customHeight="1">
      <c r="A12" s="225" t="s">
        <v>9</v>
      </c>
      <c r="B12" s="225"/>
      <c r="C12" s="11"/>
      <c r="D12" s="140" t="str">
        <f>[1]ЗАПОЛНИТЬ!H9</f>
        <v>786</v>
      </c>
      <c r="E12" s="226" t="str">
        <f>IF(D12&gt;0,VLOOKUP(D12,'[1]ДовидникКВК(ГОС)'!A$1:B$65536,2,FALSE),"")</f>
        <v>Полтавська обласна державна адміністрація</v>
      </c>
      <c r="F12" s="226"/>
      <c r="G12" s="226"/>
      <c r="H12" s="226"/>
      <c r="I12" s="101"/>
      <c r="J12" s="101"/>
      <c r="L12" s="12"/>
    </row>
    <row r="13" spans="1:14" s="5" customFormat="1" ht="12" customHeight="1">
      <c r="A13" s="200" t="s">
        <v>10</v>
      </c>
      <c r="B13" s="200"/>
      <c r="C13" s="11"/>
      <c r="D13" s="141" t="s">
        <v>11</v>
      </c>
      <c r="E13" s="211" t="str">
        <f>IF(D13&gt;0,VLOOKUP(D13,[1]ДовидникКПК!B$1:C$65536,2,FALSE),"")</f>
        <v>Здійснення виконавчої влади у Полтавській області</v>
      </c>
      <c r="F13" s="211"/>
      <c r="G13" s="211"/>
      <c r="H13" s="211"/>
      <c r="I13" s="211"/>
      <c r="J13" s="211"/>
      <c r="K13" s="11"/>
      <c r="L13" s="12"/>
    </row>
    <row r="14" spans="1:14" s="5" customFormat="1" ht="11.25">
      <c r="A14" s="21" t="s">
        <v>138</v>
      </c>
    </row>
    <row r="15" spans="1:14" s="5" customFormat="1" ht="12" thickBot="1">
      <c r="A15" s="21" t="s">
        <v>16</v>
      </c>
    </row>
    <row r="16" spans="1:14" s="5" customFormat="1" ht="11.25" customHeight="1" thickTop="1" thickBot="1">
      <c r="A16" s="227" t="s">
        <v>17</v>
      </c>
      <c r="B16" s="227" t="s">
        <v>108</v>
      </c>
      <c r="C16" s="227" t="s">
        <v>19</v>
      </c>
      <c r="D16" s="224" t="s">
        <v>20</v>
      </c>
      <c r="E16" s="224" t="s">
        <v>22</v>
      </c>
      <c r="F16" s="224" t="s">
        <v>109</v>
      </c>
      <c r="G16" s="224" t="s">
        <v>23</v>
      </c>
      <c r="H16" s="224" t="s">
        <v>24</v>
      </c>
      <c r="I16" s="224" t="s">
        <v>25</v>
      </c>
      <c r="J16" s="224" t="s">
        <v>26</v>
      </c>
    </row>
    <row r="17" spans="1:10" s="5" customFormat="1" ht="12.75" thickTop="1" thickBot="1">
      <c r="A17" s="227"/>
      <c r="B17" s="227"/>
      <c r="C17" s="227"/>
      <c r="D17" s="224"/>
      <c r="E17" s="224"/>
      <c r="F17" s="224"/>
      <c r="G17" s="224"/>
      <c r="H17" s="224"/>
      <c r="I17" s="224"/>
      <c r="J17" s="224"/>
    </row>
    <row r="18" spans="1:10" s="5" customFormat="1" ht="21" customHeight="1" thickTop="1" thickBot="1">
      <c r="A18" s="227"/>
      <c r="B18" s="227"/>
      <c r="C18" s="227"/>
      <c r="D18" s="224"/>
      <c r="E18" s="224"/>
      <c r="F18" s="224"/>
      <c r="G18" s="224"/>
      <c r="H18" s="224"/>
      <c r="I18" s="224"/>
      <c r="J18" s="224"/>
    </row>
    <row r="19" spans="1:10" s="5" customFormat="1" ht="12.75" thickTop="1" thickBot="1">
      <c r="A19" s="142">
        <v>1</v>
      </c>
      <c r="B19" s="142">
        <v>2</v>
      </c>
      <c r="C19" s="142">
        <v>3</v>
      </c>
      <c r="D19" s="142">
        <v>4</v>
      </c>
      <c r="E19" s="142">
        <v>5</v>
      </c>
      <c r="F19" s="142">
        <v>6</v>
      </c>
      <c r="G19" s="142">
        <v>7</v>
      </c>
      <c r="H19" s="142">
        <v>8</v>
      </c>
      <c r="I19" s="142">
        <v>9</v>
      </c>
      <c r="J19" s="142">
        <v>9</v>
      </c>
    </row>
    <row r="20" spans="1:10" s="5" customFormat="1" ht="12.75" thickTop="1" thickBot="1">
      <c r="A20" s="142" t="s">
        <v>139</v>
      </c>
      <c r="B20" s="143" t="s">
        <v>28</v>
      </c>
      <c r="C20" s="144" t="s">
        <v>29</v>
      </c>
      <c r="D20" s="145">
        <f>SUM(D21:D22)</f>
        <v>261511.03</v>
      </c>
      <c r="E20" s="146">
        <v>0</v>
      </c>
      <c r="F20" s="146">
        <v>0</v>
      </c>
      <c r="G20" s="147">
        <f>SUM(G21)</f>
        <v>261511.03</v>
      </c>
      <c r="H20" s="148" t="s">
        <v>28</v>
      </c>
      <c r="I20" s="148" t="s">
        <v>28</v>
      </c>
      <c r="J20" s="147">
        <f>E20-F20+G20-H23</f>
        <v>0</v>
      </c>
    </row>
    <row r="21" spans="1:10" s="5" customFormat="1" ht="24" thickTop="1" thickBot="1">
      <c r="A21" s="149" t="s">
        <v>140</v>
      </c>
      <c r="B21" s="143" t="s">
        <v>28</v>
      </c>
      <c r="C21" s="144" t="s">
        <v>31</v>
      </c>
      <c r="D21" s="150">
        <v>261511.03</v>
      </c>
      <c r="E21" s="151" t="s">
        <v>28</v>
      </c>
      <c r="F21" s="151" t="s">
        <v>28</v>
      </c>
      <c r="G21" s="150">
        <v>261511.03</v>
      </c>
      <c r="H21" s="151" t="s">
        <v>28</v>
      </c>
      <c r="I21" s="151" t="s">
        <v>28</v>
      </c>
      <c r="J21" s="151" t="s">
        <v>28</v>
      </c>
    </row>
    <row r="22" spans="1:10" s="5" customFormat="1" ht="12.75" thickTop="1" thickBot="1">
      <c r="A22" s="152" t="s">
        <v>126</v>
      </c>
      <c r="B22" s="143" t="s">
        <v>28</v>
      </c>
      <c r="C22" s="144" t="s">
        <v>33</v>
      </c>
      <c r="D22" s="146">
        <v>0</v>
      </c>
      <c r="E22" s="148" t="s">
        <v>28</v>
      </c>
      <c r="F22" s="148" t="s">
        <v>28</v>
      </c>
      <c r="G22" s="148" t="s">
        <v>28</v>
      </c>
      <c r="H22" s="148" t="s">
        <v>28</v>
      </c>
      <c r="I22" s="148" t="s">
        <v>28</v>
      </c>
      <c r="J22" s="148" t="s">
        <v>28</v>
      </c>
    </row>
    <row r="23" spans="1:10" s="5" customFormat="1" ht="12.75" thickTop="1" thickBot="1">
      <c r="A23" s="142" t="s">
        <v>127</v>
      </c>
      <c r="B23" s="142" t="s">
        <v>28</v>
      </c>
      <c r="C23" s="144" t="s">
        <v>35</v>
      </c>
      <c r="D23" s="153">
        <f>D25+D60</f>
        <v>261511.03</v>
      </c>
      <c r="E23" s="148" t="s">
        <v>28</v>
      </c>
      <c r="F23" s="148" t="s">
        <v>28</v>
      </c>
      <c r="G23" s="148" t="s">
        <v>28</v>
      </c>
      <c r="H23" s="153">
        <f>H25+H60</f>
        <v>261511.03</v>
      </c>
      <c r="I23" s="153">
        <f>I25+I60</f>
        <v>0</v>
      </c>
      <c r="J23" s="148" t="s">
        <v>28</v>
      </c>
    </row>
    <row r="24" spans="1:10" s="5" customFormat="1" ht="12.75" thickTop="1" thickBot="1">
      <c r="A24" s="142" t="s">
        <v>128</v>
      </c>
      <c r="B24" s="142"/>
      <c r="C24" s="144"/>
      <c r="D24" s="153"/>
      <c r="E24" s="148"/>
      <c r="F24" s="148"/>
      <c r="G24" s="148"/>
      <c r="H24" s="153"/>
      <c r="I24" s="153"/>
      <c r="J24" s="148"/>
    </row>
    <row r="25" spans="1:10" s="5" customFormat="1" ht="12.75" thickTop="1" thickBot="1">
      <c r="A25" s="154" t="s">
        <v>129</v>
      </c>
      <c r="B25" s="155">
        <v>2000</v>
      </c>
      <c r="C25" s="144" t="s">
        <v>37</v>
      </c>
      <c r="D25" s="156">
        <f>D26+D31+D48+D51+D55+D59</f>
        <v>261511.03</v>
      </c>
      <c r="E25" s="148" t="s">
        <v>28</v>
      </c>
      <c r="F25" s="148" t="s">
        <v>28</v>
      </c>
      <c r="G25" s="148" t="s">
        <v>28</v>
      </c>
      <c r="H25" s="156">
        <f>H26+H31+H48+H51+H55+H59</f>
        <v>261511.03</v>
      </c>
      <c r="I25" s="156">
        <f>I26+I31+I48+I51+I55+I59</f>
        <v>0</v>
      </c>
      <c r="J25" s="148" t="s">
        <v>28</v>
      </c>
    </row>
    <row r="26" spans="1:10" s="5" customFormat="1" ht="12.75" thickTop="1" thickBot="1">
      <c r="A26" s="157" t="s">
        <v>32</v>
      </c>
      <c r="B26" s="155">
        <v>2100</v>
      </c>
      <c r="C26" s="144" t="s">
        <v>39</v>
      </c>
      <c r="D26" s="156">
        <f>D27+D30</f>
        <v>155300</v>
      </c>
      <c r="E26" s="148" t="s">
        <v>28</v>
      </c>
      <c r="F26" s="148" t="s">
        <v>28</v>
      </c>
      <c r="G26" s="148" t="s">
        <v>28</v>
      </c>
      <c r="H26" s="156">
        <f>H27+H30</f>
        <v>155300</v>
      </c>
      <c r="I26" s="156">
        <f>I27+I30</f>
        <v>0</v>
      </c>
      <c r="J26" s="148" t="s">
        <v>28</v>
      </c>
    </row>
    <row r="27" spans="1:10" s="5" customFormat="1" ht="12.75" thickTop="1" thickBot="1">
      <c r="A27" s="158" t="s">
        <v>34</v>
      </c>
      <c r="B27" s="159">
        <v>2110</v>
      </c>
      <c r="C27" s="144" t="s">
        <v>41</v>
      </c>
      <c r="D27" s="160">
        <f>SUM(D28:D29)</f>
        <v>123690</v>
      </c>
      <c r="E27" s="148" t="s">
        <v>28</v>
      </c>
      <c r="F27" s="148" t="s">
        <v>28</v>
      </c>
      <c r="G27" s="148" t="s">
        <v>28</v>
      </c>
      <c r="H27" s="160">
        <f>SUM(H28:H29)</f>
        <v>123690</v>
      </c>
      <c r="I27" s="160">
        <f>SUM(I28:I29)</f>
        <v>0</v>
      </c>
      <c r="J27" s="148" t="s">
        <v>28</v>
      </c>
    </row>
    <row r="28" spans="1:10" s="5" customFormat="1" ht="12.75" thickTop="1" thickBot="1">
      <c r="A28" s="161" t="s">
        <v>36</v>
      </c>
      <c r="B28" s="154">
        <v>2111</v>
      </c>
      <c r="C28" s="144" t="s">
        <v>43</v>
      </c>
      <c r="D28" s="162">
        <v>123690</v>
      </c>
      <c r="E28" s="148" t="s">
        <v>28</v>
      </c>
      <c r="F28" s="148" t="s">
        <v>28</v>
      </c>
      <c r="G28" s="148" t="s">
        <v>28</v>
      </c>
      <c r="H28" s="162">
        <v>123690</v>
      </c>
      <c r="I28" s="162">
        <v>0</v>
      </c>
      <c r="J28" s="148" t="s">
        <v>28</v>
      </c>
    </row>
    <row r="29" spans="1:10" s="5" customFormat="1" ht="12.75" thickTop="1" thickBot="1">
      <c r="A29" s="161" t="s">
        <v>38</v>
      </c>
      <c r="B29" s="154">
        <v>2112</v>
      </c>
      <c r="C29" s="144" t="s">
        <v>45</v>
      </c>
      <c r="D29" s="162">
        <v>0</v>
      </c>
      <c r="E29" s="148" t="s">
        <v>28</v>
      </c>
      <c r="F29" s="148" t="s">
        <v>28</v>
      </c>
      <c r="G29" s="148" t="s">
        <v>28</v>
      </c>
      <c r="H29" s="162">
        <v>0</v>
      </c>
      <c r="I29" s="162">
        <v>0</v>
      </c>
      <c r="J29" s="148" t="s">
        <v>28</v>
      </c>
    </row>
    <row r="30" spans="1:10" s="5" customFormat="1" ht="12.75" thickTop="1" thickBot="1">
      <c r="A30" s="163" t="s">
        <v>40</v>
      </c>
      <c r="B30" s="159">
        <v>2120</v>
      </c>
      <c r="C30" s="154">
        <v>100</v>
      </c>
      <c r="D30" s="164">
        <v>31610</v>
      </c>
      <c r="E30" s="148" t="s">
        <v>28</v>
      </c>
      <c r="F30" s="148" t="s">
        <v>28</v>
      </c>
      <c r="G30" s="148" t="s">
        <v>28</v>
      </c>
      <c r="H30" s="164">
        <v>31610</v>
      </c>
      <c r="I30" s="164">
        <v>0</v>
      </c>
      <c r="J30" s="148" t="s">
        <v>28</v>
      </c>
    </row>
    <row r="31" spans="1:10" s="5" customFormat="1" ht="12.75" thickTop="1" thickBot="1">
      <c r="A31" s="165" t="s">
        <v>42</v>
      </c>
      <c r="B31" s="155">
        <v>2200</v>
      </c>
      <c r="C31" s="154">
        <v>110</v>
      </c>
      <c r="D31" s="166">
        <f>SUM(D32:D38)+D45</f>
        <v>106211.03</v>
      </c>
      <c r="E31" s="148" t="s">
        <v>28</v>
      </c>
      <c r="F31" s="148" t="s">
        <v>28</v>
      </c>
      <c r="G31" s="148" t="s">
        <v>28</v>
      </c>
      <c r="H31" s="166">
        <f>SUM(H32:H38)+H45</f>
        <v>106211.03</v>
      </c>
      <c r="I31" s="166">
        <f>SUM(I32:I38)+I45</f>
        <v>0</v>
      </c>
      <c r="J31" s="148" t="s">
        <v>28</v>
      </c>
    </row>
    <row r="32" spans="1:10" s="5" customFormat="1" ht="12.75" thickTop="1" thickBot="1">
      <c r="A32" s="158" t="s">
        <v>44</v>
      </c>
      <c r="B32" s="159">
        <v>2210</v>
      </c>
      <c r="C32" s="154">
        <v>120</v>
      </c>
      <c r="D32" s="164">
        <v>21500</v>
      </c>
      <c r="E32" s="148" t="s">
        <v>28</v>
      </c>
      <c r="F32" s="148" t="s">
        <v>28</v>
      </c>
      <c r="G32" s="148" t="s">
        <v>28</v>
      </c>
      <c r="H32" s="164">
        <v>21500</v>
      </c>
      <c r="I32" s="164">
        <v>0</v>
      </c>
      <c r="J32" s="148" t="s">
        <v>28</v>
      </c>
    </row>
    <row r="33" spans="1:10" s="5" customFormat="1" ht="12.75" thickTop="1" thickBot="1">
      <c r="A33" s="158" t="s">
        <v>46</v>
      </c>
      <c r="B33" s="159">
        <v>2220</v>
      </c>
      <c r="C33" s="154">
        <v>130</v>
      </c>
      <c r="D33" s="164">
        <v>0</v>
      </c>
      <c r="E33" s="148" t="s">
        <v>28</v>
      </c>
      <c r="F33" s="148" t="s">
        <v>28</v>
      </c>
      <c r="G33" s="148" t="s">
        <v>28</v>
      </c>
      <c r="H33" s="164">
        <v>0</v>
      </c>
      <c r="I33" s="164">
        <v>0</v>
      </c>
      <c r="J33" s="148" t="s">
        <v>28</v>
      </c>
    </row>
    <row r="34" spans="1:10" s="5" customFormat="1" ht="12.75" thickTop="1" thickBot="1">
      <c r="A34" s="158" t="s">
        <v>47</v>
      </c>
      <c r="B34" s="159">
        <v>2230</v>
      </c>
      <c r="C34" s="154">
        <v>140</v>
      </c>
      <c r="D34" s="164">
        <v>0</v>
      </c>
      <c r="E34" s="148" t="s">
        <v>28</v>
      </c>
      <c r="F34" s="148" t="s">
        <v>28</v>
      </c>
      <c r="G34" s="148" t="s">
        <v>28</v>
      </c>
      <c r="H34" s="164">
        <v>0</v>
      </c>
      <c r="I34" s="164">
        <v>0</v>
      </c>
      <c r="J34" s="148" t="s">
        <v>28</v>
      </c>
    </row>
    <row r="35" spans="1:10" s="5" customFormat="1" ht="12.75" thickTop="1" thickBot="1">
      <c r="A35" s="158" t="s">
        <v>48</v>
      </c>
      <c r="B35" s="159">
        <v>2240</v>
      </c>
      <c r="C35" s="154">
        <v>150</v>
      </c>
      <c r="D35" s="164">
        <v>84711.03</v>
      </c>
      <c r="E35" s="148" t="s">
        <v>28</v>
      </c>
      <c r="F35" s="148" t="s">
        <v>28</v>
      </c>
      <c r="G35" s="148" t="s">
        <v>28</v>
      </c>
      <c r="H35" s="164">
        <v>84711.03</v>
      </c>
      <c r="I35" s="164">
        <v>0</v>
      </c>
      <c r="J35" s="148" t="s">
        <v>28</v>
      </c>
    </row>
    <row r="36" spans="1:10" s="5" customFormat="1" ht="12.75" thickTop="1" thickBot="1">
      <c r="A36" s="158" t="s">
        <v>49</v>
      </c>
      <c r="B36" s="159">
        <v>2250</v>
      </c>
      <c r="C36" s="154">
        <v>160</v>
      </c>
      <c r="D36" s="164">
        <v>0</v>
      </c>
      <c r="E36" s="148" t="s">
        <v>28</v>
      </c>
      <c r="F36" s="148" t="s">
        <v>28</v>
      </c>
      <c r="G36" s="148" t="s">
        <v>28</v>
      </c>
      <c r="H36" s="164">
        <v>0</v>
      </c>
      <c r="I36" s="164">
        <v>0</v>
      </c>
      <c r="J36" s="148" t="s">
        <v>28</v>
      </c>
    </row>
    <row r="37" spans="1:10" s="5" customFormat="1" ht="12.75" customHeight="1" thickTop="1" thickBot="1">
      <c r="A37" s="163" t="s">
        <v>50</v>
      </c>
      <c r="B37" s="159">
        <v>2260</v>
      </c>
      <c r="C37" s="154">
        <v>170</v>
      </c>
      <c r="D37" s="164">
        <v>0</v>
      </c>
      <c r="E37" s="148" t="s">
        <v>28</v>
      </c>
      <c r="F37" s="148" t="s">
        <v>28</v>
      </c>
      <c r="G37" s="148" t="s">
        <v>28</v>
      </c>
      <c r="H37" s="164">
        <v>0</v>
      </c>
      <c r="I37" s="164">
        <v>0</v>
      </c>
      <c r="J37" s="148" t="s">
        <v>28</v>
      </c>
    </row>
    <row r="38" spans="1:10" s="5" customFormat="1" ht="12.75" thickTop="1" thickBot="1">
      <c r="A38" s="163" t="s">
        <v>51</v>
      </c>
      <c r="B38" s="159">
        <v>2270</v>
      </c>
      <c r="C38" s="154">
        <v>180</v>
      </c>
      <c r="D38" s="160">
        <f>SUM(D39:D44)</f>
        <v>0</v>
      </c>
      <c r="E38" s="148" t="s">
        <v>28</v>
      </c>
      <c r="F38" s="148" t="s">
        <v>28</v>
      </c>
      <c r="G38" s="148" t="s">
        <v>28</v>
      </c>
      <c r="H38" s="160">
        <f>SUM(H39:H44)</f>
        <v>0</v>
      </c>
      <c r="I38" s="160">
        <f>SUM(I39:I44)</f>
        <v>0</v>
      </c>
      <c r="J38" s="148" t="s">
        <v>28</v>
      </c>
    </row>
    <row r="39" spans="1:10" s="5" customFormat="1" ht="12.75" thickTop="1" thickBot="1">
      <c r="A39" s="161" t="s">
        <v>52</v>
      </c>
      <c r="B39" s="154">
        <v>2271</v>
      </c>
      <c r="C39" s="154">
        <v>190</v>
      </c>
      <c r="D39" s="162">
        <v>0</v>
      </c>
      <c r="E39" s="148" t="s">
        <v>28</v>
      </c>
      <c r="F39" s="148" t="s">
        <v>28</v>
      </c>
      <c r="G39" s="148" t="s">
        <v>28</v>
      </c>
      <c r="H39" s="162">
        <v>0</v>
      </c>
      <c r="I39" s="162">
        <v>0</v>
      </c>
      <c r="J39" s="148" t="s">
        <v>28</v>
      </c>
    </row>
    <row r="40" spans="1:10" s="5" customFormat="1" ht="12.75" thickTop="1" thickBot="1">
      <c r="A40" s="161" t="s">
        <v>53</v>
      </c>
      <c r="B40" s="154">
        <v>2272</v>
      </c>
      <c r="C40" s="154">
        <v>200</v>
      </c>
      <c r="D40" s="162">
        <v>0</v>
      </c>
      <c r="E40" s="148" t="s">
        <v>28</v>
      </c>
      <c r="F40" s="148" t="s">
        <v>28</v>
      </c>
      <c r="G40" s="148" t="s">
        <v>28</v>
      </c>
      <c r="H40" s="162">
        <v>0</v>
      </c>
      <c r="I40" s="162">
        <v>0</v>
      </c>
      <c r="J40" s="148" t="s">
        <v>28</v>
      </c>
    </row>
    <row r="41" spans="1:10" s="5" customFormat="1" ht="21" customHeight="1" thickTop="1" thickBot="1">
      <c r="A41" s="161" t="s">
        <v>54</v>
      </c>
      <c r="B41" s="154">
        <v>2273</v>
      </c>
      <c r="C41" s="154">
        <v>210</v>
      </c>
      <c r="D41" s="162">
        <v>0</v>
      </c>
      <c r="E41" s="148" t="s">
        <v>28</v>
      </c>
      <c r="F41" s="148" t="s">
        <v>28</v>
      </c>
      <c r="G41" s="148" t="s">
        <v>28</v>
      </c>
      <c r="H41" s="162">
        <v>0</v>
      </c>
      <c r="I41" s="162">
        <v>0</v>
      </c>
      <c r="J41" s="148" t="s">
        <v>28</v>
      </c>
    </row>
    <row r="42" spans="1:10" s="5" customFormat="1" ht="12.75" thickTop="1" thickBot="1">
      <c r="A42" s="161" t="s">
        <v>55</v>
      </c>
      <c r="B42" s="154">
        <v>2274</v>
      </c>
      <c r="C42" s="154">
        <v>220</v>
      </c>
      <c r="D42" s="162">
        <v>0</v>
      </c>
      <c r="E42" s="151" t="s">
        <v>28</v>
      </c>
      <c r="F42" s="151" t="s">
        <v>28</v>
      </c>
      <c r="G42" s="151" t="s">
        <v>28</v>
      </c>
      <c r="H42" s="162">
        <v>0</v>
      </c>
      <c r="I42" s="162">
        <v>0</v>
      </c>
      <c r="J42" s="151" t="s">
        <v>28</v>
      </c>
    </row>
    <row r="43" spans="1:10" s="5" customFormat="1" ht="12.75" thickTop="1" thickBot="1">
      <c r="A43" s="161" t="s">
        <v>56</v>
      </c>
      <c r="B43" s="154">
        <v>2275</v>
      </c>
      <c r="C43" s="154">
        <v>230</v>
      </c>
      <c r="D43" s="162">
        <v>0</v>
      </c>
      <c r="E43" s="148" t="s">
        <v>28</v>
      </c>
      <c r="F43" s="148" t="s">
        <v>28</v>
      </c>
      <c r="G43" s="148" t="s">
        <v>28</v>
      </c>
      <c r="H43" s="162">
        <v>0</v>
      </c>
      <c r="I43" s="162">
        <v>0</v>
      </c>
      <c r="J43" s="148" t="s">
        <v>28</v>
      </c>
    </row>
    <row r="44" spans="1:10" s="5" customFormat="1" ht="12.75" thickTop="1" thickBot="1">
      <c r="A44" s="161" t="s">
        <v>57</v>
      </c>
      <c r="B44" s="154">
        <v>2276</v>
      </c>
      <c r="C44" s="154">
        <v>240</v>
      </c>
      <c r="D44" s="162">
        <v>0</v>
      </c>
      <c r="E44" s="148" t="s">
        <v>28</v>
      </c>
      <c r="F44" s="148" t="s">
        <v>28</v>
      </c>
      <c r="G44" s="148" t="s">
        <v>28</v>
      </c>
      <c r="H44" s="162">
        <v>0</v>
      </c>
      <c r="I44" s="162">
        <v>0</v>
      </c>
      <c r="J44" s="148" t="s">
        <v>28</v>
      </c>
    </row>
    <row r="45" spans="1:10" s="5" customFormat="1" ht="12.75" thickTop="1" thickBot="1">
      <c r="A45" s="163" t="s">
        <v>58</v>
      </c>
      <c r="B45" s="159">
        <v>2280</v>
      </c>
      <c r="C45" s="154">
        <v>250</v>
      </c>
      <c r="D45" s="160">
        <f>SUM(D46:D47)</f>
        <v>0</v>
      </c>
      <c r="E45" s="151" t="s">
        <v>28</v>
      </c>
      <c r="F45" s="151" t="s">
        <v>28</v>
      </c>
      <c r="G45" s="151" t="s">
        <v>28</v>
      </c>
      <c r="H45" s="160">
        <f>SUM(H46:H47)</f>
        <v>0</v>
      </c>
      <c r="I45" s="160">
        <f>SUM(I46:I47)</f>
        <v>0</v>
      </c>
      <c r="J45" s="151" t="s">
        <v>28</v>
      </c>
    </row>
    <row r="46" spans="1:10" s="5" customFormat="1" ht="14.25" customHeight="1" thickTop="1" thickBot="1">
      <c r="A46" s="167" t="s">
        <v>59</v>
      </c>
      <c r="B46" s="154">
        <v>2281</v>
      </c>
      <c r="C46" s="154">
        <v>260</v>
      </c>
      <c r="D46" s="162">
        <v>0</v>
      </c>
      <c r="E46" s="148" t="s">
        <v>28</v>
      </c>
      <c r="F46" s="148" t="s">
        <v>28</v>
      </c>
      <c r="G46" s="148" t="s">
        <v>28</v>
      </c>
      <c r="H46" s="162">
        <v>0</v>
      </c>
      <c r="I46" s="162">
        <v>0</v>
      </c>
      <c r="J46" s="148" t="s">
        <v>28</v>
      </c>
    </row>
    <row r="47" spans="1:10" s="5" customFormat="1" ht="12.75" customHeight="1" thickTop="1" thickBot="1">
      <c r="A47" s="161" t="s">
        <v>60</v>
      </c>
      <c r="B47" s="154">
        <v>2282</v>
      </c>
      <c r="C47" s="154">
        <v>270</v>
      </c>
      <c r="D47" s="162">
        <v>0</v>
      </c>
      <c r="E47" s="148" t="s">
        <v>28</v>
      </c>
      <c r="F47" s="148" t="s">
        <v>28</v>
      </c>
      <c r="G47" s="148" t="s">
        <v>28</v>
      </c>
      <c r="H47" s="162">
        <v>0</v>
      </c>
      <c r="I47" s="162">
        <v>0</v>
      </c>
      <c r="J47" s="148" t="s">
        <v>28</v>
      </c>
    </row>
    <row r="48" spans="1:10" s="5" customFormat="1" ht="12.75" thickTop="1" thickBot="1">
      <c r="A48" s="157" t="s">
        <v>61</v>
      </c>
      <c r="B48" s="155">
        <v>2400</v>
      </c>
      <c r="C48" s="154">
        <v>280</v>
      </c>
      <c r="D48" s="166">
        <f>SUM(D49:D50)</f>
        <v>0</v>
      </c>
      <c r="E48" s="148" t="s">
        <v>28</v>
      </c>
      <c r="F48" s="148" t="s">
        <v>28</v>
      </c>
      <c r="G48" s="148" t="s">
        <v>28</v>
      </c>
      <c r="H48" s="166">
        <f>SUM(H49:H50)</f>
        <v>0</v>
      </c>
      <c r="I48" s="166">
        <f>SUM(I49:I50)</f>
        <v>0</v>
      </c>
      <c r="J48" s="148" t="s">
        <v>28</v>
      </c>
    </row>
    <row r="49" spans="1:10" s="5" customFormat="1" ht="12.75" thickTop="1" thickBot="1">
      <c r="A49" s="168" t="s">
        <v>62</v>
      </c>
      <c r="B49" s="159">
        <v>2410</v>
      </c>
      <c r="C49" s="154">
        <v>290</v>
      </c>
      <c r="D49" s="164">
        <v>0</v>
      </c>
      <c r="E49" s="148" t="s">
        <v>28</v>
      </c>
      <c r="F49" s="148" t="s">
        <v>28</v>
      </c>
      <c r="G49" s="148" t="s">
        <v>28</v>
      </c>
      <c r="H49" s="164">
        <v>0</v>
      </c>
      <c r="I49" s="164">
        <v>0</v>
      </c>
      <c r="J49" s="148" t="s">
        <v>28</v>
      </c>
    </row>
    <row r="50" spans="1:10" s="5" customFormat="1" ht="12.75" thickTop="1" thickBot="1">
      <c r="A50" s="168" t="s">
        <v>63</v>
      </c>
      <c r="B50" s="159">
        <v>2420</v>
      </c>
      <c r="C50" s="154">
        <v>300</v>
      </c>
      <c r="D50" s="164">
        <v>0</v>
      </c>
      <c r="E50" s="148" t="s">
        <v>28</v>
      </c>
      <c r="F50" s="148" t="s">
        <v>28</v>
      </c>
      <c r="G50" s="148" t="s">
        <v>28</v>
      </c>
      <c r="H50" s="164">
        <v>0</v>
      </c>
      <c r="I50" s="164">
        <v>0</v>
      </c>
      <c r="J50" s="148" t="s">
        <v>28</v>
      </c>
    </row>
    <row r="51" spans="1:10" s="5" customFormat="1" ht="12.75" thickTop="1" thickBot="1">
      <c r="A51" s="169" t="s">
        <v>64</v>
      </c>
      <c r="B51" s="155">
        <v>2600</v>
      </c>
      <c r="C51" s="154">
        <v>310</v>
      </c>
      <c r="D51" s="166">
        <f>SUM(D52:D54)</f>
        <v>0</v>
      </c>
      <c r="E51" s="148" t="s">
        <v>28</v>
      </c>
      <c r="F51" s="148" t="s">
        <v>28</v>
      </c>
      <c r="G51" s="148" t="s">
        <v>28</v>
      </c>
      <c r="H51" s="166">
        <f>SUM(H52:H54)</f>
        <v>0</v>
      </c>
      <c r="I51" s="166">
        <f>SUM(I52:I54)</f>
        <v>0</v>
      </c>
      <c r="J51" s="148" t="s">
        <v>28</v>
      </c>
    </row>
    <row r="52" spans="1:10" s="5" customFormat="1" ht="13.5" customHeight="1" thickTop="1" thickBot="1">
      <c r="A52" s="163" t="s">
        <v>65</v>
      </c>
      <c r="B52" s="159">
        <v>2610</v>
      </c>
      <c r="C52" s="154">
        <v>320</v>
      </c>
      <c r="D52" s="170">
        <v>0</v>
      </c>
      <c r="E52" s="151" t="s">
        <v>28</v>
      </c>
      <c r="F52" s="151" t="s">
        <v>28</v>
      </c>
      <c r="G52" s="151" t="s">
        <v>28</v>
      </c>
      <c r="H52" s="170">
        <v>0</v>
      </c>
      <c r="I52" s="170">
        <v>0</v>
      </c>
      <c r="J52" s="151" t="s">
        <v>28</v>
      </c>
    </row>
    <row r="53" spans="1:10" s="5" customFormat="1" ht="12.75" thickTop="1" thickBot="1">
      <c r="A53" s="163" t="s">
        <v>66</v>
      </c>
      <c r="B53" s="159">
        <v>2620</v>
      </c>
      <c r="C53" s="154">
        <v>330</v>
      </c>
      <c r="D53" s="170">
        <v>0</v>
      </c>
      <c r="E53" s="151" t="s">
        <v>28</v>
      </c>
      <c r="F53" s="151" t="s">
        <v>28</v>
      </c>
      <c r="G53" s="151" t="s">
        <v>28</v>
      </c>
      <c r="H53" s="170">
        <v>0</v>
      </c>
      <c r="I53" s="170">
        <v>0</v>
      </c>
      <c r="J53" s="151" t="s">
        <v>28</v>
      </c>
    </row>
    <row r="54" spans="1:10" s="5" customFormat="1" ht="12.75" thickTop="1" thickBot="1">
      <c r="A54" s="168" t="s">
        <v>67</v>
      </c>
      <c r="B54" s="159">
        <v>2630</v>
      </c>
      <c r="C54" s="171">
        <v>340</v>
      </c>
      <c r="D54" s="170">
        <v>0</v>
      </c>
      <c r="E54" s="148" t="s">
        <v>28</v>
      </c>
      <c r="F54" s="148" t="s">
        <v>28</v>
      </c>
      <c r="G54" s="148" t="s">
        <v>28</v>
      </c>
      <c r="H54" s="170">
        <v>0</v>
      </c>
      <c r="I54" s="170">
        <v>0</v>
      </c>
      <c r="J54" s="148" t="s">
        <v>28</v>
      </c>
    </row>
    <row r="55" spans="1:10" s="5" customFormat="1" ht="12.75" thickTop="1" thickBot="1">
      <c r="A55" s="165" t="s">
        <v>68</v>
      </c>
      <c r="B55" s="155">
        <v>2700</v>
      </c>
      <c r="C55" s="171">
        <v>350</v>
      </c>
      <c r="D55" s="172">
        <f>SUM(D56:D58)</f>
        <v>0</v>
      </c>
      <c r="E55" s="148" t="s">
        <v>28</v>
      </c>
      <c r="F55" s="148" t="s">
        <v>28</v>
      </c>
      <c r="G55" s="148" t="s">
        <v>28</v>
      </c>
      <c r="H55" s="172">
        <f>SUM(H56:H58)</f>
        <v>0</v>
      </c>
      <c r="I55" s="172">
        <f>SUM(I56:I58)</f>
        <v>0</v>
      </c>
      <c r="J55" s="148" t="s">
        <v>28</v>
      </c>
    </row>
    <row r="56" spans="1:10" s="5" customFormat="1" ht="12.75" thickTop="1" thickBot="1">
      <c r="A56" s="163" t="s">
        <v>69</v>
      </c>
      <c r="B56" s="159">
        <v>2710</v>
      </c>
      <c r="C56" s="171">
        <v>360</v>
      </c>
      <c r="D56" s="170">
        <v>0</v>
      </c>
      <c r="E56" s="148" t="s">
        <v>28</v>
      </c>
      <c r="F56" s="148" t="s">
        <v>28</v>
      </c>
      <c r="G56" s="148" t="s">
        <v>28</v>
      </c>
      <c r="H56" s="170">
        <v>0</v>
      </c>
      <c r="I56" s="170">
        <v>0</v>
      </c>
      <c r="J56" s="148" t="s">
        <v>28</v>
      </c>
    </row>
    <row r="57" spans="1:10" s="5" customFormat="1" ht="12.75" thickTop="1" thickBot="1">
      <c r="A57" s="163" t="s">
        <v>70</v>
      </c>
      <c r="B57" s="159">
        <v>2720</v>
      </c>
      <c r="C57" s="171">
        <v>370</v>
      </c>
      <c r="D57" s="170">
        <v>0</v>
      </c>
      <c r="E57" s="148" t="s">
        <v>28</v>
      </c>
      <c r="F57" s="148" t="s">
        <v>28</v>
      </c>
      <c r="G57" s="148" t="s">
        <v>28</v>
      </c>
      <c r="H57" s="170">
        <v>0</v>
      </c>
      <c r="I57" s="170">
        <v>0</v>
      </c>
      <c r="J57" s="148" t="s">
        <v>28</v>
      </c>
    </row>
    <row r="58" spans="1:10" s="5" customFormat="1" ht="12.75" thickTop="1" thickBot="1">
      <c r="A58" s="163" t="s">
        <v>71</v>
      </c>
      <c r="B58" s="159">
        <v>2730</v>
      </c>
      <c r="C58" s="171">
        <v>380</v>
      </c>
      <c r="D58" s="170">
        <v>0</v>
      </c>
      <c r="E58" s="148" t="s">
        <v>28</v>
      </c>
      <c r="F58" s="148" t="s">
        <v>28</v>
      </c>
      <c r="G58" s="148" t="s">
        <v>28</v>
      </c>
      <c r="H58" s="170">
        <v>0</v>
      </c>
      <c r="I58" s="170">
        <v>0</v>
      </c>
      <c r="J58" s="148" t="s">
        <v>28</v>
      </c>
    </row>
    <row r="59" spans="1:10" s="5" customFormat="1" ht="12.75" thickTop="1" thickBot="1">
      <c r="A59" s="165" t="s">
        <v>72</v>
      </c>
      <c r="B59" s="155">
        <v>2800</v>
      </c>
      <c r="C59" s="171">
        <v>390</v>
      </c>
      <c r="D59" s="173">
        <v>0</v>
      </c>
      <c r="E59" s="148" t="s">
        <v>28</v>
      </c>
      <c r="F59" s="148" t="s">
        <v>28</v>
      </c>
      <c r="G59" s="148" t="s">
        <v>28</v>
      </c>
      <c r="H59" s="173">
        <v>0</v>
      </c>
      <c r="I59" s="173">
        <v>0</v>
      </c>
      <c r="J59" s="148" t="s">
        <v>28</v>
      </c>
    </row>
    <row r="60" spans="1:10" s="5" customFormat="1" ht="12.75" thickTop="1" thickBot="1">
      <c r="A60" s="155" t="s">
        <v>73</v>
      </c>
      <c r="B60" s="155">
        <v>3000</v>
      </c>
      <c r="C60" s="171">
        <v>400</v>
      </c>
      <c r="D60" s="172">
        <f>D61+D75</f>
        <v>0</v>
      </c>
      <c r="E60" s="148" t="s">
        <v>28</v>
      </c>
      <c r="F60" s="148" t="s">
        <v>28</v>
      </c>
      <c r="G60" s="148" t="s">
        <v>28</v>
      </c>
      <c r="H60" s="172">
        <f>H61+H75</f>
        <v>0</v>
      </c>
      <c r="I60" s="172">
        <f>I61+I75</f>
        <v>0</v>
      </c>
      <c r="J60" s="148" t="s">
        <v>28</v>
      </c>
    </row>
    <row r="61" spans="1:10" s="5" customFormat="1" ht="12.75" thickTop="1" thickBot="1">
      <c r="A61" s="157" t="s">
        <v>74</v>
      </c>
      <c r="B61" s="155">
        <v>3100</v>
      </c>
      <c r="C61" s="171">
        <v>410</v>
      </c>
      <c r="D61" s="172">
        <f>D62+D63+D66+D69+D73+D74</f>
        <v>0</v>
      </c>
      <c r="E61" s="148" t="s">
        <v>28</v>
      </c>
      <c r="F61" s="148" t="s">
        <v>28</v>
      </c>
      <c r="G61" s="148" t="s">
        <v>28</v>
      </c>
      <c r="H61" s="172">
        <f>H62+H63+H66+H69+H73+H74</f>
        <v>0</v>
      </c>
      <c r="I61" s="172">
        <f>I62+I63+I66+I69+I73+I74</f>
        <v>0</v>
      </c>
      <c r="J61" s="148" t="s">
        <v>28</v>
      </c>
    </row>
    <row r="62" spans="1:10" s="5" customFormat="1" ht="12.75" thickTop="1" thickBot="1">
      <c r="A62" s="163" t="s">
        <v>75</v>
      </c>
      <c r="B62" s="159">
        <v>3110</v>
      </c>
      <c r="C62" s="171">
        <v>420</v>
      </c>
      <c r="D62" s="170">
        <v>0</v>
      </c>
      <c r="E62" s="148" t="s">
        <v>28</v>
      </c>
      <c r="F62" s="148" t="s">
        <v>28</v>
      </c>
      <c r="G62" s="148" t="s">
        <v>28</v>
      </c>
      <c r="H62" s="170">
        <v>0</v>
      </c>
      <c r="I62" s="170">
        <v>0</v>
      </c>
      <c r="J62" s="148" t="s">
        <v>28</v>
      </c>
    </row>
    <row r="63" spans="1:10" s="5" customFormat="1" ht="12.75" thickTop="1" thickBot="1">
      <c r="A63" s="168" t="s">
        <v>76</v>
      </c>
      <c r="B63" s="159">
        <v>3120</v>
      </c>
      <c r="C63" s="171">
        <v>430</v>
      </c>
      <c r="D63" s="174">
        <f>SUM(D64:D65)</f>
        <v>0</v>
      </c>
      <c r="E63" s="148" t="s">
        <v>28</v>
      </c>
      <c r="F63" s="148" t="s">
        <v>28</v>
      </c>
      <c r="G63" s="148" t="s">
        <v>28</v>
      </c>
      <c r="H63" s="174">
        <f>SUM(H64:H65)</f>
        <v>0</v>
      </c>
      <c r="I63" s="174">
        <f>SUM(I64:I65)</f>
        <v>0</v>
      </c>
      <c r="J63" s="148" t="s">
        <v>28</v>
      </c>
    </row>
    <row r="64" spans="1:10" s="5" customFormat="1" ht="12.75" thickTop="1" thickBot="1">
      <c r="A64" s="161" t="s">
        <v>77</v>
      </c>
      <c r="B64" s="154">
        <v>3121</v>
      </c>
      <c r="C64" s="171">
        <v>440</v>
      </c>
      <c r="D64" s="175">
        <v>0</v>
      </c>
      <c r="E64" s="148" t="s">
        <v>28</v>
      </c>
      <c r="F64" s="148" t="s">
        <v>28</v>
      </c>
      <c r="G64" s="148" t="s">
        <v>28</v>
      </c>
      <c r="H64" s="175">
        <v>0</v>
      </c>
      <c r="I64" s="175">
        <v>0</v>
      </c>
      <c r="J64" s="148" t="s">
        <v>28</v>
      </c>
    </row>
    <row r="65" spans="1:10" s="5" customFormat="1" ht="12.75" thickTop="1" thickBot="1">
      <c r="A65" s="161" t="s">
        <v>78</v>
      </c>
      <c r="B65" s="154">
        <v>3122</v>
      </c>
      <c r="C65" s="171">
        <v>450</v>
      </c>
      <c r="D65" s="175">
        <v>0</v>
      </c>
      <c r="E65" s="148" t="s">
        <v>28</v>
      </c>
      <c r="F65" s="148" t="s">
        <v>28</v>
      </c>
      <c r="G65" s="148" t="s">
        <v>28</v>
      </c>
      <c r="H65" s="175">
        <v>0</v>
      </c>
      <c r="I65" s="175">
        <v>0</v>
      </c>
      <c r="J65" s="148" t="s">
        <v>28</v>
      </c>
    </row>
    <row r="66" spans="1:10" s="5" customFormat="1" ht="12.75" thickTop="1" thickBot="1">
      <c r="A66" s="158" t="s">
        <v>79</v>
      </c>
      <c r="B66" s="159">
        <v>3130</v>
      </c>
      <c r="C66" s="171">
        <v>460</v>
      </c>
      <c r="D66" s="176">
        <f>SUM(D67:D68)</f>
        <v>0</v>
      </c>
      <c r="E66" s="148" t="s">
        <v>28</v>
      </c>
      <c r="F66" s="148" t="s">
        <v>28</v>
      </c>
      <c r="G66" s="148" t="s">
        <v>28</v>
      </c>
      <c r="H66" s="176">
        <f>SUM(H67:H68)</f>
        <v>0</v>
      </c>
      <c r="I66" s="176">
        <f>SUM(I67:I68)</f>
        <v>0</v>
      </c>
      <c r="J66" s="148" t="s">
        <v>28</v>
      </c>
    </row>
    <row r="67" spans="1:10" s="5" customFormat="1" ht="12.75" thickTop="1" thickBot="1">
      <c r="A67" s="161" t="s">
        <v>80</v>
      </c>
      <c r="B67" s="154">
        <v>3131</v>
      </c>
      <c r="C67" s="171">
        <v>470</v>
      </c>
      <c r="D67" s="175">
        <v>0</v>
      </c>
      <c r="E67" s="148" t="s">
        <v>28</v>
      </c>
      <c r="F67" s="148" t="s">
        <v>28</v>
      </c>
      <c r="G67" s="148" t="s">
        <v>28</v>
      </c>
      <c r="H67" s="175">
        <v>0</v>
      </c>
      <c r="I67" s="175">
        <v>0</v>
      </c>
      <c r="J67" s="148" t="s">
        <v>28</v>
      </c>
    </row>
    <row r="68" spans="1:10" s="5" customFormat="1" ht="12.75" thickTop="1" thickBot="1">
      <c r="A68" s="161" t="s">
        <v>81</v>
      </c>
      <c r="B68" s="154">
        <v>3132</v>
      </c>
      <c r="C68" s="171">
        <v>480</v>
      </c>
      <c r="D68" s="175">
        <v>0</v>
      </c>
      <c r="E68" s="148" t="s">
        <v>28</v>
      </c>
      <c r="F68" s="148" t="s">
        <v>28</v>
      </c>
      <c r="G68" s="148" t="s">
        <v>28</v>
      </c>
      <c r="H68" s="175">
        <v>0</v>
      </c>
      <c r="I68" s="175">
        <v>0</v>
      </c>
      <c r="J68" s="148" t="s">
        <v>28</v>
      </c>
    </row>
    <row r="69" spans="1:10" s="5" customFormat="1" ht="12.75" thickTop="1" thickBot="1">
      <c r="A69" s="158" t="s">
        <v>82</v>
      </c>
      <c r="B69" s="159">
        <v>3140</v>
      </c>
      <c r="C69" s="171">
        <v>490</v>
      </c>
      <c r="D69" s="176">
        <f>SUM(D70:D72)</f>
        <v>0</v>
      </c>
      <c r="E69" s="148" t="s">
        <v>28</v>
      </c>
      <c r="F69" s="148" t="s">
        <v>28</v>
      </c>
      <c r="G69" s="148" t="s">
        <v>28</v>
      </c>
      <c r="H69" s="176">
        <f>SUM(H70:H72)</f>
        <v>0</v>
      </c>
      <c r="I69" s="176">
        <f>SUM(I70:I72)</f>
        <v>0</v>
      </c>
      <c r="J69" s="148" t="s">
        <v>28</v>
      </c>
    </row>
    <row r="70" spans="1:10" s="5" customFormat="1" ht="13.5" thickTop="1" thickBot="1">
      <c r="A70" s="177" t="s">
        <v>83</v>
      </c>
      <c r="B70" s="154">
        <v>3141</v>
      </c>
      <c r="C70" s="171">
        <v>500</v>
      </c>
      <c r="D70" s="175">
        <v>0</v>
      </c>
      <c r="E70" s="148" t="s">
        <v>28</v>
      </c>
      <c r="F70" s="148" t="s">
        <v>28</v>
      </c>
      <c r="G70" s="148" t="s">
        <v>28</v>
      </c>
      <c r="H70" s="175">
        <v>0</v>
      </c>
      <c r="I70" s="175">
        <v>0</v>
      </c>
      <c r="J70" s="148" t="s">
        <v>28</v>
      </c>
    </row>
    <row r="71" spans="1:10" s="5" customFormat="1" ht="13.5" thickTop="1" thickBot="1">
      <c r="A71" s="177" t="s">
        <v>84</v>
      </c>
      <c r="B71" s="154">
        <v>3142</v>
      </c>
      <c r="C71" s="171">
        <v>510</v>
      </c>
      <c r="D71" s="175">
        <v>0</v>
      </c>
      <c r="E71" s="148" t="s">
        <v>28</v>
      </c>
      <c r="F71" s="148" t="s">
        <v>28</v>
      </c>
      <c r="G71" s="148" t="s">
        <v>28</v>
      </c>
      <c r="H71" s="175">
        <v>0</v>
      </c>
      <c r="I71" s="175">
        <v>0</v>
      </c>
      <c r="J71" s="148" t="s">
        <v>28</v>
      </c>
    </row>
    <row r="72" spans="1:10" s="5" customFormat="1" ht="13.5" thickTop="1" thickBot="1">
      <c r="A72" s="177" t="s">
        <v>85</v>
      </c>
      <c r="B72" s="154">
        <v>3143</v>
      </c>
      <c r="C72" s="171">
        <v>520</v>
      </c>
      <c r="D72" s="175">
        <v>0</v>
      </c>
      <c r="E72" s="148" t="s">
        <v>28</v>
      </c>
      <c r="F72" s="148" t="s">
        <v>28</v>
      </c>
      <c r="G72" s="148" t="s">
        <v>28</v>
      </c>
      <c r="H72" s="175">
        <v>0</v>
      </c>
      <c r="I72" s="175">
        <v>0</v>
      </c>
      <c r="J72" s="148" t="s">
        <v>28</v>
      </c>
    </row>
    <row r="73" spans="1:10" s="5" customFormat="1" ht="12.75" thickTop="1" thickBot="1">
      <c r="A73" s="158" t="s">
        <v>86</v>
      </c>
      <c r="B73" s="159">
        <v>3150</v>
      </c>
      <c r="C73" s="171">
        <v>530</v>
      </c>
      <c r="D73" s="170">
        <v>0</v>
      </c>
      <c r="E73" s="148" t="s">
        <v>28</v>
      </c>
      <c r="F73" s="148" t="s">
        <v>28</v>
      </c>
      <c r="G73" s="148" t="s">
        <v>28</v>
      </c>
      <c r="H73" s="170">
        <v>0</v>
      </c>
      <c r="I73" s="170">
        <v>0</v>
      </c>
      <c r="J73" s="148" t="s">
        <v>28</v>
      </c>
    </row>
    <row r="74" spans="1:10" s="5" customFormat="1" ht="12.75" thickTop="1" thickBot="1">
      <c r="A74" s="158" t="s">
        <v>87</v>
      </c>
      <c r="B74" s="159">
        <v>3160</v>
      </c>
      <c r="C74" s="171">
        <v>540</v>
      </c>
      <c r="D74" s="170">
        <v>0</v>
      </c>
      <c r="E74" s="148" t="s">
        <v>28</v>
      </c>
      <c r="F74" s="148" t="s">
        <v>28</v>
      </c>
      <c r="G74" s="148" t="s">
        <v>28</v>
      </c>
      <c r="H74" s="170">
        <v>0</v>
      </c>
      <c r="I74" s="170">
        <v>0</v>
      </c>
      <c r="J74" s="148" t="s">
        <v>28</v>
      </c>
    </row>
    <row r="75" spans="1:10" s="5" customFormat="1" ht="12.75" thickTop="1" thickBot="1">
      <c r="A75" s="157" t="s">
        <v>88</v>
      </c>
      <c r="B75" s="155">
        <v>3200</v>
      </c>
      <c r="C75" s="171">
        <v>550</v>
      </c>
      <c r="D75" s="172">
        <f>SUM(D76:D79)</f>
        <v>0</v>
      </c>
      <c r="E75" s="148" t="s">
        <v>28</v>
      </c>
      <c r="F75" s="148" t="s">
        <v>28</v>
      </c>
      <c r="G75" s="148" t="s">
        <v>28</v>
      </c>
      <c r="H75" s="172">
        <f>SUM(H76:H79)</f>
        <v>0</v>
      </c>
      <c r="I75" s="172">
        <f>SUM(I76:I79)</f>
        <v>0</v>
      </c>
      <c r="J75" s="148" t="s">
        <v>28</v>
      </c>
    </row>
    <row r="76" spans="1:10" s="5" customFormat="1" ht="12.75" thickTop="1" thickBot="1">
      <c r="A76" s="163" t="s">
        <v>89</v>
      </c>
      <c r="B76" s="159">
        <v>3210</v>
      </c>
      <c r="C76" s="171">
        <v>560</v>
      </c>
      <c r="D76" s="178">
        <v>0</v>
      </c>
      <c r="E76" s="148" t="s">
        <v>28</v>
      </c>
      <c r="F76" s="148" t="s">
        <v>28</v>
      </c>
      <c r="G76" s="148" t="s">
        <v>28</v>
      </c>
      <c r="H76" s="178">
        <v>0</v>
      </c>
      <c r="I76" s="178">
        <v>0</v>
      </c>
      <c r="J76" s="148" t="s">
        <v>28</v>
      </c>
    </row>
    <row r="77" spans="1:10" s="5" customFormat="1" ht="12.75" thickTop="1" thickBot="1">
      <c r="A77" s="163" t="s">
        <v>90</v>
      </c>
      <c r="B77" s="159">
        <v>3220</v>
      </c>
      <c r="C77" s="171">
        <v>570</v>
      </c>
      <c r="D77" s="178">
        <v>0</v>
      </c>
      <c r="E77" s="148" t="s">
        <v>28</v>
      </c>
      <c r="F77" s="148" t="s">
        <v>28</v>
      </c>
      <c r="G77" s="148" t="s">
        <v>28</v>
      </c>
      <c r="H77" s="178">
        <v>0</v>
      </c>
      <c r="I77" s="178">
        <v>0</v>
      </c>
      <c r="J77" s="148" t="s">
        <v>28</v>
      </c>
    </row>
    <row r="78" spans="1:10" s="5" customFormat="1" ht="12.75" thickTop="1" thickBot="1">
      <c r="A78" s="158" t="s">
        <v>91</v>
      </c>
      <c r="B78" s="159">
        <v>3230</v>
      </c>
      <c r="C78" s="171">
        <v>580</v>
      </c>
      <c r="D78" s="178">
        <v>0</v>
      </c>
      <c r="E78" s="148" t="s">
        <v>28</v>
      </c>
      <c r="F78" s="148" t="s">
        <v>28</v>
      </c>
      <c r="G78" s="148" t="s">
        <v>28</v>
      </c>
      <c r="H78" s="178">
        <v>0</v>
      </c>
      <c r="I78" s="178">
        <v>0</v>
      </c>
      <c r="J78" s="148" t="s">
        <v>28</v>
      </c>
    </row>
    <row r="79" spans="1:10" s="5" customFormat="1" ht="12.75" thickTop="1" thickBot="1">
      <c r="A79" s="163" t="s">
        <v>92</v>
      </c>
      <c r="B79" s="159">
        <v>3240</v>
      </c>
      <c r="C79" s="171">
        <v>590</v>
      </c>
      <c r="D79" s="170">
        <v>0</v>
      </c>
      <c r="E79" s="148" t="s">
        <v>28</v>
      </c>
      <c r="F79" s="148" t="s">
        <v>28</v>
      </c>
      <c r="G79" s="148" t="s">
        <v>28</v>
      </c>
      <c r="H79" s="170">
        <v>0</v>
      </c>
      <c r="I79" s="170">
        <v>0</v>
      </c>
      <c r="J79" s="148" t="s">
        <v>28</v>
      </c>
    </row>
    <row r="80" spans="1:10" s="5" customFormat="1" ht="12" hidden="1" thickTop="1">
      <c r="A80" s="59"/>
      <c r="B80" s="120"/>
      <c r="C80" s="179"/>
      <c r="D80" s="121"/>
      <c r="E80" s="180"/>
      <c r="F80" s="180"/>
      <c r="G80" s="180"/>
      <c r="H80" s="121"/>
      <c r="I80" s="121"/>
      <c r="J80" s="180"/>
    </row>
    <row r="81" spans="1:10" s="5" customFormat="1" ht="12" hidden="1" thickTop="1">
      <c r="A81" s="71"/>
      <c r="B81" s="123"/>
      <c r="C81" s="181"/>
      <c r="D81" s="124"/>
      <c r="E81" s="182"/>
      <c r="F81" s="182"/>
      <c r="G81" s="182"/>
      <c r="H81" s="124"/>
      <c r="I81" s="124"/>
      <c r="J81" s="182"/>
    </row>
    <row r="82" spans="1:10" s="5" customFormat="1" ht="12" hidden="1" thickTop="1">
      <c r="A82" s="71"/>
      <c r="B82" s="123"/>
      <c r="C82" s="181"/>
      <c r="D82" s="124"/>
      <c r="E82" s="182"/>
      <c r="F82" s="182"/>
      <c r="G82" s="182"/>
      <c r="H82" s="124"/>
      <c r="I82" s="124"/>
      <c r="J82" s="182"/>
    </row>
    <row r="83" spans="1:10" s="5" customFormat="1" ht="12.75" hidden="1" thickTop="1">
      <c r="A83" s="76"/>
      <c r="B83" s="126"/>
      <c r="C83" s="181"/>
      <c r="D83" s="183"/>
      <c r="E83" s="182"/>
      <c r="F83" s="182"/>
      <c r="G83" s="182"/>
      <c r="H83" s="183"/>
      <c r="I83" s="183"/>
      <c r="J83" s="182"/>
    </row>
    <row r="84" spans="1:10" s="5" customFormat="1" ht="12" hidden="1" thickTop="1">
      <c r="A84" s="71"/>
      <c r="B84" s="123"/>
      <c r="C84" s="181"/>
      <c r="D84" s="184"/>
      <c r="E84" s="182"/>
      <c r="F84" s="182"/>
      <c r="G84" s="182"/>
      <c r="H84" s="184"/>
      <c r="I84" s="184"/>
      <c r="J84" s="182"/>
    </row>
    <row r="85" spans="1:10" s="5" customFormat="1" ht="12" hidden="1" thickTop="1">
      <c r="A85" s="64"/>
      <c r="B85" s="127"/>
      <c r="C85" s="181"/>
      <c r="D85" s="185"/>
      <c r="E85" s="182"/>
      <c r="F85" s="182"/>
      <c r="G85" s="182"/>
      <c r="H85" s="185"/>
      <c r="I85" s="185"/>
      <c r="J85" s="182"/>
    </row>
    <row r="86" spans="1:10" s="5" customFormat="1" ht="12" hidden="1" thickTop="1">
      <c r="A86" s="64"/>
      <c r="B86" s="127"/>
      <c r="C86" s="181"/>
      <c r="D86" s="186"/>
      <c r="E86" s="182"/>
      <c r="F86" s="182"/>
      <c r="G86" s="182"/>
      <c r="H86" s="186"/>
      <c r="I86" s="186"/>
      <c r="J86" s="182"/>
    </row>
    <row r="87" spans="1:10" s="5" customFormat="1" ht="13.5" hidden="1" thickTop="1">
      <c r="A87" s="69"/>
      <c r="B87" s="127"/>
      <c r="C87" s="181"/>
      <c r="D87" s="185"/>
      <c r="E87" s="182"/>
      <c r="F87" s="182"/>
      <c r="G87" s="182"/>
      <c r="H87" s="185"/>
      <c r="I87" s="185"/>
      <c r="J87" s="182"/>
    </row>
    <row r="88" spans="1:10" s="5" customFormat="1" ht="12" hidden="1" thickTop="1">
      <c r="A88" s="71"/>
      <c r="B88" s="123"/>
      <c r="C88" s="181"/>
      <c r="D88" s="184"/>
      <c r="E88" s="182"/>
      <c r="F88" s="182"/>
      <c r="G88" s="182"/>
      <c r="H88" s="184"/>
      <c r="I88" s="184"/>
      <c r="J88" s="182"/>
    </row>
    <row r="89" spans="1:10" s="5" customFormat="1" ht="12" hidden="1" thickTop="1">
      <c r="A89" s="64"/>
      <c r="B89" s="127"/>
      <c r="C89" s="181"/>
      <c r="D89" s="185"/>
      <c r="E89" s="182"/>
      <c r="F89" s="182"/>
      <c r="G89" s="182"/>
      <c r="H89" s="185"/>
      <c r="I89" s="185"/>
      <c r="J89" s="182"/>
    </row>
    <row r="90" spans="1:10" s="5" customFormat="1" ht="12" hidden="1" thickTop="1">
      <c r="A90" s="64"/>
      <c r="B90" s="127"/>
      <c r="C90" s="181"/>
      <c r="D90" s="185"/>
      <c r="E90" s="182"/>
      <c r="F90" s="182"/>
      <c r="G90" s="182"/>
      <c r="H90" s="185"/>
      <c r="I90" s="185"/>
      <c r="J90" s="182"/>
    </row>
    <row r="91" spans="1:10" s="5" customFormat="1" ht="12" hidden="1" thickTop="1">
      <c r="A91" s="64"/>
      <c r="B91" s="127"/>
      <c r="C91" s="181"/>
      <c r="D91" s="185"/>
      <c r="E91" s="182"/>
      <c r="F91" s="182"/>
      <c r="G91" s="182"/>
      <c r="H91" s="185"/>
      <c r="I91" s="185"/>
      <c r="J91" s="182"/>
    </row>
    <row r="92" spans="1:10" s="5" customFormat="1" ht="12.75" hidden="1" thickTop="1">
      <c r="A92" s="76"/>
      <c r="B92" s="126"/>
      <c r="C92" s="181"/>
      <c r="D92" s="183"/>
      <c r="E92" s="182"/>
      <c r="F92" s="182"/>
      <c r="G92" s="182"/>
      <c r="H92" s="183"/>
      <c r="I92" s="183"/>
      <c r="J92" s="182"/>
    </row>
    <row r="93" spans="1:10" s="5" customFormat="1" ht="12" hidden="1" thickTop="1">
      <c r="A93" s="71"/>
      <c r="B93" s="123"/>
      <c r="C93" s="181"/>
      <c r="D93" s="187"/>
      <c r="E93" s="182"/>
      <c r="F93" s="182"/>
      <c r="G93" s="182"/>
      <c r="H93" s="187"/>
      <c r="I93" s="187"/>
      <c r="J93" s="182"/>
    </row>
    <row r="94" spans="1:10" s="5" customFormat="1" ht="12" hidden="1" thickTop="1">
      <c r="A94" s="71"/>
      <c r="B94" s="123"/>
      <c r="C94" s="181"/>
      <c r="D94" s="187"/>
      <c r="E94" s="182"/>
      <c r="F94" s="182"/>
      <c r="G94" s="182"/>
      <c r="H94" s="187"/>
      <c r="I94" s="187"/>
      <c r="J94" s="182"/>
    </row>
    <row r="95" spans="1:10" s="5" customFormat="1" ht="7.5" customHeight="1" thickTop="1">
      <c r="A95" s="188"/>
      <c r="B95" s="189"/>
      <c r="C95" s="190"/>
      <c r="D95" s="191"/>
      <c r="E95" s="191"/>
      <c r="F95" s="191"/>
      <c r="G95" s="191"/>
      <c r="H95" s="191"/>
      <c r="I95" s="191"/>
      <c r="J95" s="191"/>
    </row>
    <row r="96" spans="1:10">
      <c r="A96" s="89" t="str">
        <f>[1]ЗАПОЛНИТЬ!F30</f>
        <v xml:space="preserve">Керівник </v>
      </c>
      <c r="B96" s="89"/>
      <c r="C96" s="193"/>
      <c r="D96" s="193"/>
      <c r="E96" s="89"/>
      <c r="F96" s="194" t="str">
        <f>[1]ЗАПОЛНИТЬ!F26</f>
        <v>О.І.Кулик</v>
      </c>
      <c r="G96" s="194"/>
      <c r="H96" s="194"/>
    </row>
    <row r="97" spans="1:8">
      <c r="A97" s="89"/>
      <c r="B97" s="89"/>
      <c r="C97" s="195" t="s">
        <v>104</v>
      </c>
      <c r="D97" s="195"/>
      <c r="E97" s="89"/>
      <c r="F97" s="196" t="s">
        <v>105</v>
      </c>
      <c r="G97" s="196"/>
      <c r="H97" s="1"/>
    </row>
    <row r="98" spans="1:8">
      <c r="A98" s="89" t="str">
        <f>[1]ЗАПОЛНИТЬ!F31</f>
        <v>Головний бухгалтер</v>
      </c>
      <c r="B98" s="89"/>
      <c r="C98" s="193"/>
      <c r="D98" s="193"/>
      <c r="E98" s="89"/>
      <c r="F98" s="194" t="str">
        <f>[1]ЗАПОЛНИТЬ!F28</f>
        <v>В.І.Коцар</v>
      </c>
      <c r="G98" s="194"/>
      <c r="H98" s="194"/>
    </row>
    <row r="99" spans="1:8" ht="12" customHeight="1">
      <c r="A99" s="1"/>
      <c r="B99" s="1"/>
      <c r="C99" s="195" t="s">
        <v>104</v>
      </c>
      <c r="D99" s="195"/>
      <c r="E99" s="1"/>
      <c r="F99" s="196" t="s">
        <v>105</v>
      </c>
      <c r="G99" s="196"/>
      <c r="H99" s="1"/>
    </row>
    <row r="100" spans="1:8" ht="13.5" customHeight="1">
      <c r="A100" s="1" t="str">
        <f>[1]ЗАПОЛНИТЬ!C19</f>
        <v>"11"січня 2019 року</v>
      </c>
    </row>
    <row r="106" spans="1:8">
      <c r="A106" s="192"/>
    </row>
  </sheetData>
  <sheetProtection sheet="1" formatColumns="0" formatRows="0"/>
  <mergeCells count="29">
    <mergeCell ref="B10:G10"/>
    <mergeCell ref="G1:J3"/>
    <mergeCell ref="A4:J4"/>
    <mergeCell ref="A5:J5"/>
    <mergeCell ref="A6:J6"/>
    <mergeCell ref="B9:G9"/>
    <mergeCell ref="C96:D96"/>
    <mergeCell ref="F96:H96"/>
    <mergeCell ref="B11:G11"/>
    <mergeCell ref="A12:B12"/>
    <mergeCell ref="E12:H12"/>
    <mergeCell ref="A13:B13"/>
    <mergeCell ref="E13:J13"/>
    <mergeCell ref="A16:A18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C97:D97"/>
    <mergeCell ref="F97:G97"/>
    <mergeCell ref="C98:D98"/>
    <mergeCell ref="F98:H98"/>
    <mergeCell ref="C99:D99"/>
    <mergeCell ref="F99:G99"/>
  </mergeCells>
  <pageMargins left="0.19685039370078741" right="0.19685039370078741" top="0.59055118110236227" bottom="0.19685039370078741" header="0.59055118110236227" footer="0.19685039370078741"/>
  <pageSetup paperSize="9" scale="96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Аркуш138">
    <pageSetUpPr fitToPage="1"/>
  </sheetPr>
  <dimension ref="A1:N89"/>
  <sheetViews>
    <sheetView zoomScaleNormal="100" workbookViewId="0">
      <selection activeCell="E14" sqref="E14"/>
    </sheetView>
  </sheetViews>
  <sheetFormatPr defaultRowHeight="15"/>
  <cols>
    <col min="1" max="1" width="61.7109375" style="1" customWidth="1"/>
    <col min="2" max="2" width="4.7109375" style="1" customWidth="1"/>
    <col min="3" max="3" width="3.85546875" style="1" customWidth="1"/>
    <col min="4" max="4" width="7.5703125" style="1" customWidth="1"/>
    <col min="5" max="5" width="9.140625" style="1"/>
    <col min="6" max="6" width="8.140625" style="1" customWidth="1"/>
    <col min="7" max="7" width="7.42578125" style="1" customWidth="1"/>
    <col min="8" max="8" width="8.85546875" style="1" customWidth="1"/>
    <col min="9" max="9" width="8.5703125" style="1" customWidth="1"/>
    <col min="10" max="10" width="8.140625" style="1" customWidth="1"/>
    <col min="11" max="11" width="9.42578125" style="1" customWidth="1"/>
    <col min="12" max="12" width="6.7109375" style="1" customWidth="1"/>
    <col min="13" max="13" width="11.42578125" style="1" customWidth="1"/>
    <col min="14" max="256" width="9.140625" style="1"/>
    <col min="257" max="257" width="61.7109375" style="1" customWidth="1"/>
    <col min="258" max="258" width="4.7109375" style="1" customWidth="1"/>
    <col min="259" max="259" width="3.85546875" style="1" customWidth="1"/>
    <col min="260" max="260" width="7.5703125" style="1" customWidth="1"/>
    <col min="261" max="261" width="9.140625" style="1"/>
    <col min="262" max="262" width="8.140625" style="1" customWidth="1"/>
    <col min="263" max="263" width="7.42578125" style="1" customWidth="1"/>
    <col min="264" max="264" width="8.85546875" style="1" customWidth="1"/>
    <col min="265" max="265" width="8.5703125" style="1" customWidth="1"/>
    <col min="266" max="266" width="8.140625" style="1" customWidth="1"/>
    <col min="267" max="267" width="9.42578125" style="1" customWidth="1"/>
    <col min="268" max="268" width="6.7109375" style="1" customWidth="1"/>
    <col min="269" max="269" width="11.42578125" style="1" customWidth="1"/>
    <col min="270" max="512" width="9.140625" style="1"/>
    <col min="513" max="513" width="61.7109375" style="1" customWidth="1"/>
    <col min="514" max="514" width="4.7109375" style="1" customWidth="1"/>
    <col min="515" max="515" width="3.85546875" style="1" customWidth="1"/>
    <col min="516" max="516" width="7.5703125" style="1" customWidth="1"/>
    <col min="517" max="517" width="9.140625" style="1"/>
    <col min="518" max="518" width="8.140625" style="1" customWidth="1"/>
    <col min="519" max="519" width="7.42578125" style="1" customWidth="1"/>
    <col min="520" max="520" width="8.85546875" style="1" customWidth="1"/>
    <col min="521" max="521" width="8.5703125" style="1" customWidth="1"/>
    <col min="522" max="522" width="8.140625" style="1" customWidth="1"/>
    <col min="523" max="523" width="9.42578125" style="1" customWidth="1"/>
    <col min="524" max="524" width="6.7109375" style="1" customWidth="1"/>
    <col min="525" max="525" width="11.42578125" style="1" customWidth="1"/>
    <col min="526" max="768" width="9.140625" style="1"/>
    <col min="769" max="769" width="61.7109375" style="1" customWidth="1"/>
    <col min="770" max="770" width="4.7109375" style="1" customWidth="1"/>
    <col min="771" max="771" width="3.85546875" style="1" customWidth="1"/>
    <col min="772" max="772" width="7.5703125" style="1" customWidth="1"/>
    <col min="773" max="773" width="9.140625" style="1"/>
    <col min="774" max="774" width="8.140625" style="1" customWidth="1"/>
    <col min="775" max="775" width="7.42578125" style="1" customWidth="1"/>
    <col min="776" max="776" width="8.85546875" style="1" customWidth="1"/>
    <col min="777" max="777" width="8.5703125" style="1" customWidth="1"/>
    <col min="778" max="778" width="8.140625" style="1" customWidth="1"/>
    <col min="779" max="779" width="9.42578125" style="1" customWidth="1"/>
    <col min="780" max="780" width="6.7109375" style="1" customWidth="1"/>
    <col min="781" max="781" width="11.42578125" style="1" customWidth="1"/>
    <col min="782" max="1024" width="9.140625" style="1"/>
    <col min="1025" max="1025" width="61.7109375" style="1" customWidth="1"/>
    <col min="1026" max="1026" width="4.7109375" style="1" customWidth="1"/>
    <col min="1027" max="1027" width="3.85546875" style="1" customWidth="1"/>
    <col min="1028" max="1028" width="7.5703125" style="1" customWidth="1"/>
    <col min="1029" max="1029" width="9.140625" style="1"/>
    <col min="1030" max="1030" width="8.140625" style="1" customWidth="1"/>
    <col min="1031" max="1031" width="7.42578125" style="1" customWidth="1"/>
    <col min="1032" max="1032" width="8.85546875" style="1" customWidth="1"/>
    <col min="1033" max="1033" width="8.5703125" style="1" customWidth="1"/>
    <col min="1034" max="1034" width="8.140625" style="1" customWidth="1"/>
    <col min="1035" max="1035" width="9.42578125" style="1" customWidth="1"/>
    <col min="1036" max="1036" width="6.7109375" style="1" customWidth="1"/>
    <col min="1037" max="1037" width="11.42578125" style="1" customWidth="1"/>
    <col min="1038" max="1280" width="9.140625" style="1"/>
    <col min="1281" max="1281" width="61.7109375" style="1" customWidth="1"/>
    <col min="1282" max="1282" width="4.7109375" style="1" customWidth="1"/>
    <col min="1283" max="1283" width="3.85546875" style="1" customWidth="1"/>
    <col min="1284" max="1284" width="7.5703125" style="1" customWidth="1"/>
    <col min="1285" max="1285" width="9.140625" style="1"/>
    <col min="1286" max="1286" width="8.140625" style="1" customWidth="1"/>
    <col min="1287" max="1287" width="7.42578125" style="1" customWidth="1"/>
    <col min="1288" max="1288" width="8.85546875" style="1" customWidth="1"/>
    <col min="1289" max="1289" width="8.5703125" style="1" customWidth="1"/>
    <col min="1290" max="1290" width="8.140625" style="1" customWidth="1"/>
    <col min="1291" max="1291" width="9.42578125" style="1" customWidth="1"/>
    <col min="1292" max="1292" width="6.7109375" style="1" customWidth="1"/>
    <col min="1293" max="1293" width="11.42578125" style="1" customWidth="1"/>
    <col min="1294" max="1536" width="9.140625" style="1"/>
    <col min="1537" max="1537" width="61.7109375" style="1" customWidth="1"/>
    <col min="1538" max="1538" width="4.7109375" style="1" customWidth="1"/>
    <col min="1539" max="1539" width="3.85546875" style="1" customWidth="1"/>
    <col min="1540" max="1540" width="7.5703125" style="1" customWidth="1"/>
    <col min="1541" max="1541" width="9.140625" style="1"/>
    <col min="1542" max="1542" width="8.140625" style="1" customWidth="1"/>
    <col min="1543" max="1543" width="7.42578125" style="1" customWidth="1"/>
    <col min="1544" max="1544" width="8.85546875" style="1" customWidth="1"/>
    <col min="1545" max="1545" width="8.5703125" style="1" customWidth="1"/>
    <col min="1546" max="1546" width="8.140625" style="1" customWidth="1"/>
    <col min="1547" max="1547" width="9.42578125" style="1" customWidth="1"/>
    <col min="1548" max="1548" width="6.7109375" style="1" customWidth="1"/>
    <col min="1549" max="1549" width="11.42578125" style="1" customWidth="1"/>
    <col min="1550" max="1792" width="9.140625" style="1"/>
    <col min="1793" max="1793" width="61.7109375" style="1" customWidth="1"/>
    <col min="1794" max="1794" width="4.7109375" style="1" customWidth="1"/>
    <col min="1795" max="1795" width="3.85546875" style="1" customWidth="1"/>
    <col min="1796" max="1796" width="7.5703125" style="1" customWidth="1"/>
    <col min="1797" max="1797" width="9.140625" style="1"/>
    <col min="1798" max="1798" width="8.140625" style="1" customWidth="1"/>
    <col min="1799" max="1799" width="7.42578125" style="1" customWidth="1"/>
    <col min="1800" max="1800" width="8.85546875" style="1" customWidth="1"/>
    <col min="1801" max="1801" width="8.5703125" style="1" customWidth="1"/>
    <col min="1802" max="1802" width="8.140625" style="1" customWidth="1"/>
    <col min="1803" max="1803" width="9.42578125" style="1" customWidth="1"/>
    <col min="1804" max="1804" width="6.7109375" style="1" customWidth="1"/>
    <col min="1805" max="1805" width="11.42578125" style="1" customWidth="1"/>
    <col min="1806" max="2048" width="9.140625" style="1"/>
    <col min="2049" max="2049" width="61.7109375" style="1" customWidth="1"/>
    <col min="2050" max="2050" width="4.7109375" style="1" customWidth="1"/>
    <col min="2051" max="2051" width="3.85546875" style="1" customWidth="1"/>
    <col min="2052" max="2052" width="7.5703125" style="1" customWidth="1"/>
    <col min="2053" max="2053" width="9.140625" style="1"/>
    <col min="2054" max="2054" width="8.140625" style="1" customWidth="1"/>
    <col min="2055" max="2055" width="7.42578125" style="1" customWidth="1"/>
    <col min="2056" max="2056" width="8.85546875" style="1" customWidth="1"/>
    <col min="2057" max="2057" width="8.5703125" style="1" customWidth="1"/>
    <col min="2058" max="2058" width="8.140625" style="1" customWidth="1"/>
    <col min="2059" max="2059" width="9.42578125" style="1" customWidth="1"/>
    <col min="2060" max="2060" width="6.7109375" style="1" customWidth="1"/>
    <col min="2061" max="2061" width="11.42578125" style="1" customWidth="1"/>
    <col min="2062" max="2304" width="9.140625" style="1"/>
    <col min="2305" max="2305" width="61.7109375" style="1" customWidth="1"/>
    <col min="2306" max="2306" width="4.7109375" style="1" customWidth="1"/>
    <col min="2307" max="2307" width="3.85546875" style="1" customWidth="1"/>
    <col min="2308" max="2308" width="7.5703125" style="1" customWidth="1"/>
    <col min="2309" max="2309" width="9.140625" style="1"/>
    <col min="2310" max="2310" width="8.140625" style="1" customWidth="1"/>
    <col min="2311" max="2311" width="7.42578125" style="1" customWidth="1"/>
    <col min="2312" max="2312" width="8.85546875" style="1" customWidth="1"/>
    <col min="2313" max="2313" width="8.5703125" style="1" customWidth="1"/>
    <col min="2314" max="2314" width="8.140625" style="1" customWidth="1"/>
    <col min="2315" max="2315" width="9.42578125" style="1" customWidth="1"/>
    <col min="2316" max="2316" width="6.7109375" style="1" customWidth="1"/>
    <col min="2317" max="2317" width="11.42578125" style="1" customWidth="1"/>
    <col min="2318" max="2560" width="9.140625" style="1"/>
    <col min="2561" max="2561" width="61.7109375" style="1" customWidth="1"/>
    <col min="2562" max="2562" width="4.7109375" style="1" customWidth="1"/>
    <col min="2563" max="2563" width="3.85546875" style="1" customWidth="1"/>
    <col min="2564" max="2564" width="7.5703125" style="1" customWidth="1"/>
    <col min="2565" max="2565" width="9.140625" style="1"/>
    <col min="2566" max="2566" width="8.140625" style="1" customWidth="1"/>
    <col min="2567" max="2567" width="7.42578125" style="1" customWidth="1"/>
    <col min="2568" max="2568" width="8.85546875" style="1" customWidth="1"/>
    <col min="2569" max="2569" width="8.5703125" style="1" customWidth="1"/>
    <col min="2570" max="2570" width="8.140625" style="1" customWidth="1"/>
    <col min="2571" max="2571" width="9.42578125" style="1" customWidth="1"/>
    <col min="2572" max="2572" width="6.7109375" style="1" customWidth="1"/>
    <col min="2573" max="2573" width="11.42578125" style="1" customWidth="1"/>
    <col min="2574" max="2816" width="9.140625" style="1"/>
    <col min="2817" max="2817" width="61.7109375" style="1" customWidth="1"/>
    <col min="2818" max="2818" width="4.7109375" style="1" customWidth="1"/>
    <col min="2819" max="2819" width="3.85546875" style="1" customWidth="1"/>
    <col min="2820" max="2820" width="7.5703125" style="1" customWidth="1"/>
    <col min="2821" max="2821" width="9.140625" style="1"/>
    <col min="2822" max="2822" width="8.140625" style="1" customWidth="1"/>
    <col min="2823" max="2823" width="7.42578125" style="1" customWidth="1"/>
    <col min="2824" max="2824" width="8.85546875" style="1" customWidth="1"/>
    <col min="2825" max="2825" width="8.5703125" style="1" customWidth="1"/>
    <col min="2826" max="2826" width="8.140625" style="1" customWidth="1"/>
    <col min="2827" max="2827" width="9.42578125" style="1" customWidth="1"/>
    <col min="2828" max="2828" width="6.7109375" style="1" customWidth="1"/>
    <col min="2829" max="2829" width="11.42578125" style="1" customWidth="1"/>
    <col min="2830" max="3072" width="9.140625" style="1"/>
    <col min="3073" max="3073" width="61.7109375" style="1" customWidth="1"/>
    <col min="3074" max="3074" width="4.7109375" style="1" customWidth="1"/>
    <col min="3075" max="3075" width="3.85546875" style="1" customWidth="1"/>
    <col min="3076" max="3076" width="7.5703125" style="1" customWidth="1"/>
    <col min="3077" max="3077" width="9.140625" style="1"/>
    <col min="3078" max="3078" width="8.140625" style="1" customWidth="1"/>
    <col min="3079" max="3079" width="7.42578125" style="1" customWidth="1"/>
    <col min="3080" max="3080" width="8.85546875" style="1" customWidth="1"/>
    <col min="3081" max="3081" width="8.5703125" style="1" customWidth="1"/>
    <col min="3082" max="3082" width="8.140625" style="1" customWidth="1"/>
    <col min="3083" max="3083" width="9.42578125" style="1" customWidth="1"/>
    <col min="3084" max="3084" width="6.7109375" style="1" customWidth="1"/>
    <col min="3085" max="3085" width="11.42578125" style="1" customWidth="1"/>
    <col min="3086" max="3328" width="9.140625" style="1"/>
    <col min="3329" max="3329" width="61.7109375" style="1" customWidth="1"/>
    <col min="3330" max="3330" width="4.7109375" style="1" customWidth="1"/>
    <col min="3331" max="3331" width="3.85546875" style="1" customWidth="1"/>
    <col min="3332" max="3332" width="7.5703125" style="1" customWidth="1"/>
    <col min="3333" max="3333" width="9.140625" style="1"/>
    <col min="3334" max="3334" width="8.140625" style="1" customWidth="1"/>
    <col min="3335" max="3335" width="7.42578125" style="1" customWidth="1"/>
    <col min="3336" max="3336" width="8.85546875" style="1" customWidth="1"/>
    <col min="3337" max="3337" width="8.5703125" style="1" customWidth="1"/>
    <col min="3338" max="3338" width="8.140625" style="1" customWidth="1"/>
    <col min="3339" max="3339" width="9.42578125" style="1" customWidth="1"/>
    <col min="3340" max="3340" width="6.7109375" style="1" customWidth="1"/>
    <col min="3341" max="3341" width="11.42578125" style="1" customWidth="1"/>
    <col min="3342" max="3584" width="9.140625" style="1"/>
    <col min="3585" max="3585" width="61.7109375" style="1" customWidth="1"/>
    <col min="3586" max="3586" width="4.7109375" style="1" customWidth="1"/>
    <col min="3587" max="3587" width="3.85546875" style="1" customWidth="1"/>
    <col min="3588" max="3588" width="7.5703125" style="1" customWidth="1"/>
    <col min="3589" max="3589" width="9.140625" style="1"/>
    <col min="3590" max="3590" width="8.140625" style="1" customWidth="1"/>
    <col min="3591" max="3591" width="7.42578125" style="1" customWidth="1"/>
    <col min="3592" max="3592" width="8.85546875" style="1" customWidth="1"/>
    <col min="3593" max="3593" width="8.5703125" style="1" customWidth="1"/>
    <col min="3594" max="3594" width="8.140625" style="1" customWidth="1"/>
    <col min="3595" max="3595" width="9.42578125" style="1" customWidth="1"/>
    <col min="3596" max="3596" width="6.7109375" style="1" customWidth="1"/>
    <col min="3597" max="3597" width="11.42578125" style="1" customWidth="1"/>
    <col min="3598" max="3840" width="9.140625" style="1"/>
    <col min="3841" max="3841" width="61.7109375" style="1" customWidth="1"/>
    <col min="3842" max="3842" width="4.7109375" style="1" customWidth="1"/>
    <col min="3843" max="3843" width="3.85546875" style="1" customWidth="1"/>
    <col min="3844" max="3844" width="7.5703125" style="1" customWidth="1"/>
    <col min="3845" max="3845" width="9.140625" style="1"/>
    <col min="3846" max="3846" width="8.140625" style="1" customWidth="1"/>
    <col min="3847" max="3847" width="7.42578125" style="1" customWidth="1"/>
    <col min="3848" max="3848" width="8.85546875" style="1" customWidth="1"/>
    <col min="3849" max="3849" width="8.5703125" style="1" customWidth="1"/>
    <col min="3850" max="3850" width="8.140625" style="1" customWidth="1"/>
    <col min="3851" max="3851" width="9.42578125" style="1" customWidth="1"/>
    <col min="3852" max="3852" width="6.7109375" style="1" customWidth="1"/>
    <col min="3853" max="3853" width="11.42578125" style="1" customWidth="1"/>
    <col min="3854" max="4096" width="9.140625" style="1"/>
    <col min="4097" max="4097" width="61.7109375" style="1" customWidth="1"/>
    <col min="4098" max="4098" width="4.7109375" style="1" customWidth="1"/>
    <col min="4099" max="4099" width="3.85546875" style="1" customWidth="1"/>
    <col min="4100" max="4100" width="7.5703125" style="1" customWidth="1"/>
    <col min="4101" max="4101" width="9.140625" style="1"/>
    <col min="4102" max="4102" width="8.140625" style="1" customWidth="1"/>
    <col min="4103" max="4103" width="7.42578125" style="1" customWidth="1"/>
    <col min="4104" max="4104" width="8.85546875" style="1" customWidth="1"/>
    <col min="4105" max="4105" width="8.5703125" style="1" customWidth="1"/>
    <col min="4106" max="4106" width="8.140625" style="1" customWidth="1"/>
    <col min="4107" max="4107" width="9.42578125" style="1" customWidth="1"/>
    <col min="4108" max="4108" width="6.7109375" style="1" customWidth="1"/>
    <col min="4109" max="4109" width="11.42578125" style="1" customWidth="1"/>
    <col min="4110" max="4352" width="9.140625" style="1"/>
    <col min="4353" max="4353" width="61.7109375" style="1" customWidth="1"/>
    <col min="4354" max="4354" width="4.7109375" style="1" customWidth="1"/>
    <col min="4355" max="4355" width="3.85546875" style="1" customWidth="1"/>
    <col min="4356" max="4356" width="7.5703125" style="1" customWidth="1"/>
    <col min="4357" max="4357" width="9.140625" style="1"/>
    <col min="4358" max="4358" width="8.140625" style="1" customWidth="1"/>
    <col min="4359" max="4359" width="7.42578125" style="1" customWidth="1"/>
    <col min="4360" max="4360" width="8.85546875" style="1" customWidth="1"/>
    <col min="4361" max="4361" width="8.5703125" style="1" customWidth="1"/>
    <col min="4362" max="4362" width="8.140625" style="1" customWidth="1"/>
    <col min="4363" max="4363" width="9.42578125" style="1" customWidth="1"/>
    <col min="4364" max="4364" width="6.7109375" style="1" customWidth="1"/>
    <col min="4365" max="4365" width="11.42578125" style="1" customWidth="1"/>
    <col min="4366" max="4608" width="9.140625" style="1"/>
    <col min="4609" max="4609" width="61.7109375" style="1" customWidth="1"/>
    <col min="4610" max="4610" width="4.7109375" style="1" customWidth="1"/>
    <col min="4611" max="4611" width="3.85546875" style="1" customWidth="1"/>
    <col min="4612" max="4612" width="7.5703125" style="1" customWidth="1"/>
    <col min="4613" max="4613" width="9.140625" style="1"/>
    <col min="4614" max="4614" width="8.140625" style="1" customWidth="1"/>
    <col min="4615" max="4615" width="7.42578125" style="1" customWidth="1"/>
    <col min="4616" max="4616" width="8.85546875" style="1" customWidth="1"/>
    <col min="4617" max="4617" width="8.5703125" style="1" customWidth="1"/>
    <col min="4618" max="4618" width="8.140625" style="1" customWidth="1"/>
    <col min="4619" max="4619" width="9.42578125" style="1" customWidth="1"/>
    <col min="4620" max="4620" width="6.7109375" style="1" customWidth="1"/>
    <col min="4621" max="4621" width="11.42578125" style="1" customWidth="1"/>
    <col min="4622" max="4864" width="9.140625" style="1"/>
    <col min="4865" max="4865" width="61.7109375" style="1" customWidth="1"/>
    <col min="4866" max="4866" width="4.7109375" style="1" customWidth="1"/>
    <col min="4867" max="4867" width="3.85546875" style="1" customWidth="1"/>
    <col min="4868" max="4868" width="7.5703125" style="1" customWidth="1"/>
    <col min="4869" max="4869" width="9.140625" style="1"/>
    <col min="4870" max="4870" width="8.140625" style="1" customWidth="1"/>
    <col min="4871" max="4871" width="7.42578125" style="1" customWidth="1"/>
    <col min="4872" max="4872" width="8.85546875" style="1" customWidth="1"/>
    <col min="4873" max="4873" width="8.5703125" style="1" customWidth="1"/>
    <col min="4874" max="4874" width="8.140625" style="1" customWidth="1"/>
    <col min="4875" max="4875" width="9.42578125" style="1" customWidth="1"/>
    <col min="4876" max="4876" width="6.7109375" style="1" customWidth="1"/>
    <col min="4877" max="4877" width="11.42578125" style="1" customWidth="1"/>
    <col min="4878" max="5120" width="9.140625" style="1"/>
    <col min="5121" max="5121" width="61.7109375" style="1" customWidth="1"/>
    <col min="5122" max="5122" width="4.7109375" style="1" customWidth="1"/>
    <col min="5123" max="5123" width="3.85546875" style="1" customWidth="1"/>
    <col min="5124" max="5124" width="7.5703125" style="1" customWidth="1"/>
    <col min="5125" max="5125" width="9.140625" style="1"/>
    <col min="5126" max="5126" width="8.140625" style="1" customWidth="1"/>
    <col min="5127" max="5127" width="7.42578125" style="1" customWidth="1"/>
    <col min="5128" max="5128" width="8.85546875" style="1" customWidth="1"/>
    <col min="5129" max="5129" width="8.5703125" style="1" customWidth="1"/>
    <col min="5130" max="5130" width="8.140625" style="1" customWidth="1"/>
    <col min="5131" max="5131" width="9.42578125" style="1" customWidth="1"/>
    <col min="5132" max="5132" width="6.7109375" style="1" customWidth="1"/>
    <col min="5133" max="5133" width="11.42578125" style="1" customWidth="1"/>
    <col min="5134" max="5376" width="9.140625" style="1"/>
    <col min="5377" max="5377" width="61.7109375" style="1" customWidth="1"/>
    <col min="5378" max="5378" width="4.7109375" style="1" customWidth="1"/>
    <col min="5379" max="5379" width="3.85546875" style="1" customWidth="1"/>
    <col min="5380" max="5380" width="7.5703125" style="1" customWidth="1"/>
    <col min="5381" max="5381" width="9.140625" style="1"/>
    <col min="5382" max="5382" width="8.140625" style="1" customWidth="1"/>
    <col min="5383" max="5383" width="7.42578125" style="1" customWidth="1"/>
    <col min="5384" max="5384" width="8.85546875" style="1" customWidth="1"/>
    <col min="5385" max="5385" width="8.5703125" style="1" customWidth="1"/>
    <col min="5386" max="5386" width="8.140625" style="1" customWidth="1"/>
    <col min="5387" max="5387" width="9.42578125" style="1" customWidth="1"/>
    <col min="5388" max="5388" width="6.7109375" style="1" customWidth="1"/>
    <col min="5389" max="5389" width="11.42578125" style="1" customWidth="1"/>
    <col min="5390" max="5632" width="9.140625" style="1"/>
    <col min="5633" max="5633" width="61.7109375" style="1" customWidth="1"/>
    <col min="5634" max="5634" width="4.7109375" style="1" customWidth="1"/>
    <col min="5635" max="5635" width="3.85546875" style="1" customWidth="1"/>
    <col min="5636" max="5636" width="7.5703125" style="1" customWidth="1"/>
    <col min="5637" max="5637" width="9.140625" style="1"/>
    <col min="5638" max="5638" width="8.140625" style="1" customWidth="1"/>
    <col min="5639" max="5639" width="7.42578125" style="1" customWidth="1"/>
    <col min="5640" max="5640" width="8.85546875" style="1" customWidth="1"/>
    <col min="5641" max="5641" width="8.5703125" style="1" customWidth="1"/>
    <col min="5642" max="5642" width="8.140625" style="1" customWidth="1"/>
    <col min="5643" max="5643" width="9.42578125" style="1" customWidth="1"/>
    <col min="5644" max="5644" width="6.7109375" style="1" customWidth="1"/>
    <col min="5645" max="5645" width="11.42578125" style="1" customWidth="1"/>
    <col min="5646" max="5888" width="9.140625" style="1"/>
    <col min="5889" max="5889" width="61.7109375" style="1" customWidth="1"/>
    <col min="5890" max="5890" width="4.7109375" style="1" customWidth="1"/>
    <col min="5891" max="5891" width="3.85546875" style="1" customWidth="1"/>
    <col min="5892" max="5892" width="7.5703125" style="1" customWidth="1"/>
    <col min="5893" max="5893" width="9.140625" style="1"/>
    <col min="5894" max="5894" width="8.140625" style="1" customWidth="1"/>
    <col min="5895" max="5895" width="7.42578125" style="1" customWidth="1"/>
    <col min="5896" max="5896" width="8.85546875" style="1" customWidth="1"/>
    <col min="5897" max="5897" width="8.5703125" style="1" customWidth="1"/>
    <col min="5898" max="5898" width="8.140625" style="1" customWidth="1"/>
    <col min="5899" max="5899" width="9.42578125" style="1" customWidth="1"/>
    <col min="5900" max="5900" width="6.7109375" style="1" customWidth="1"/>
    <col min="5901" max="5901" width="11.42578125" style="1" customWidth="1"/>
    <col min="5902" max="6144" width="9.140625" style="1"/>
    <col min="6145" max="6145" width="61.7109375" style="1" customWidth="1"/>
    <col min="6146" max="6146" width="4.7109375" style="1" customWidth="1"/>
    <col min="6147" max="6147" width="3.85546875" style="1" customWidth="1"/>
    <col min="6148" max="6148" width="7.5703125" style="1" customWidth="1"/>
    <col min="6149" max="6149" width="9.140625" style="1"/>
    <col min="6150" max="6150" width="8.140625" style="1" customWidth="1"/>
    <col min="6151" max="6151" width="7.42578125" style="1" customWidth="1"/>
    <col min="6152" max="6152" width="8.85546875" style="1" customWidth="1"/>
    <col min="6153" max="6153" width="8.5703125" style="1" customWidth="1"/>
    <col min="6154" max="6154" width="8.140625" style="1" customWidth="1"/>
    <col min="6155" max="6155" width="9.42578125" style="1" customWidth="1"/>
    <col min="6156" max="6156" width="6.7109375" style="1" customWidth="1"/>
    <col min="6157" max="6157" width="11.42578125" style="1" customWidth="1"/>
    <col min="6158" max="6400" width="9.140625" style="1"/>
    <col min="6401" max="6401" width="61.7109375" style="1" customWidth="1"/>
    <col min="6402" max="6402" width="4.7109375" style="1" customWidth="1"/>
    <col min="6403" max="6403" width="3.85546875" style="1" customWidth="1"/>
    <col min="6404" max="6404" width="7.5703125" style="1" customWidth="1"/>
    <col min="6405" max="6405" width="9.140625" style="1"/>
    <col min="6406" max="6406" width="8.140625" style="1" customWidth="1"/>
    <col min="6407" max="6407" width="7.42578125" style="1" customWidth="1"/>
    <col min="6408" max="6408" width="8.85546875" style="1" customWidth="1"/>
    <col min="6409" max="6409" width="8.5703125" style="1" customWidth="1"/>
    <col min="6410" max="6410" width="8.140625" style="1" customWidth="1"/>
    <col min="6411" max="6411" width="9.42578125" style="1" customWidth="1"/>
    <col min="6412" max="6412" width="6.7109375" style="1" customWidth="1"/>
    <col min="6413" max="6413" width="11.42578125" style="1" customWidth="1"/>
    <col min="6414" max="6656" width="9.140625" style="1"/>
    <col min="6657" max="6657" width="61.7109375" style="1" customWidth="1"/>
    <col min="6658" max="6658" width="4.7109375" style="1" customWidth="1"/>
    <col min="6659" max="6659" width="3.85546875" style="1" customWidth="1"/>
    <col min="6660" max="6660" width="7.5703125" style="1" customWidth="1"/>
    <col min="6661" max="6661" width="9.140625" style="1"/>
    <col min="6662" max="6662" width="8.140625" style="1" customWidth="1"/>
    <col min="6663" max="6663" width="7.42578125" style="1" customWidth="1"/>
    <col min="6664" max="6664" width="8.85546875" style="1" customWidth="1"/>
    <col min="6665" max="6665" width="8.5703125" style="1" customWidth="1"/>
    <col min="6666" max="6666" width="8.140625" style="1" customWidth="1"/>
    <col min="6667" max="6667" width="9.42578125" style="1" customWidth="1"/>
    <col min="6668" max="6668" width="6.7109375" style="1" customWidth="1"/>
    <col min="6669" max="6669" width="11.42578125" style="1" customWidth="1"/>
    <col min="6670" max="6912" width="9.140625" style="1"/>
    <col min="6913" max="6913" width="61.7109375" style="1" customWidth="1"/>
    <col min="6914" max="6914" width="4.7109375" style="1" customWidth="1"/>
    <col min="6915" max="6915" width="3.85546875" style="1" customWidth="1"/>
    <col min="6916" max="6916" width="7.5703125" style="1" customWidth="1"/>
    <col min="6917" max="6917" width="9.140625" style="1"/>
    <col min="6918" max="6918" width="8.140625" style="1" customWidth="1"/>
    <col min="6919" max="6919" width="7.42578125" style="1" customWidth="1"/>
    <col min="6920" max="6920" width="8.85546875" style="1" customWidth="1"/>
    <col min="6921" max="6921" width="8.5703125" style="1" customWidth="1"/>
    <col min="6922" max="6922" width="8.140625" style="1" customWidth="1"/>
    <col min="6923" max="6923" width="9.42578125" style="1" customWidth="1"/>
    <col min="6924" max="6924" width="6.7109375" style="1" customWidth="1"/>
    <col min="6925" max="6925" width="11.42578125" style="1" customWidth="1"/>
    <col min="6926" max="7168" width="9.140625" style="1"/>
    <col min="7169" max="7169" width="61.7109375" style="1" customWidth="1"/>
    <col min="7170" max="7170" width="4.7109375" style="1" customWidth="1"/>
    <col min="7171" max="7171" width="3.85546875" style="1" customWidth="1"/>
    <col min="7172" max="7172" width="7.5703125" style="1" customWidth="1"/>
    <col min="7173" max="7173" width="9.140625" style="1"/>
    <col min="7174" max="7174" width="8.140625" style="1" customWidth="1"/>
    <col min="7175" max="7175" width="7.42578125" style="1" customWidth="1"/>
    <col min="7176" max="7176" width="8.85546875" style="1" customWidth="1"/>
    <col min="7177" max="7177" width="8.5703125" style="1" customWidth="1"/>
    <col min="7178" max="7178" width="8.140625" style="1" customWidth="1"/>
    <col min="7179" max="7179" width="9.42578125" style="1" customWidth="1"/>
    <col min="7180" max="7180" width="6.7109375" style="1" customWidth="1"/>
    <col min="7181" max="7181" width="11.42578125" style="1" customWidth="1"/>
    <col min="7182" max="7424" width="9.140625" style="1"/>
    <col min="7425" max="7425" width="61.7109375" style="1" customWidth="1"/>
    <col min="7426" max="7426" width="4.7109375" style="1" customWidth="1"/>
    <col min="7427" max="7427" width="3.85546875" style="1" customWidth="1"/>
    <col min="7428" max="7428" width="7.5703125" style="1" customWidth="1"/>
    <col min="7429" max="7429" width="9.140625" style="1"/>
    <col min="7430" max="7430" width="8.140625" style="1" customWidth="1"/>
    <col min="7431" max="7431" width="7.42578125" style="1" customWidth="1"/>
    <col min="7432" max="7432" width="8.85546875" style="1" customWidth="1"/>
    <col min="7433" max="7433" width="8.5703125" style="1" customWidth="1"/>
    <col min="7434" max="7434" width="8.140625" style="1" customWidth="1"/>
    <col min="7435" max="7435" width="9.42578125" style="1" customWidth="1"/>
    <col min="7436" max="7436" width="6.7109375" style="1" customWidth="1"/>
    <col min="7437" max="7437" width="11.42578125" style="1" customWidth="1"/>
    <col min="7438" max="7680" width="9.140625" style="1"/>
    <col min="7681" max="7681" width="61.7109375" style="1" customWidth="1"/>
    <col min="7682" max="7682" width="4.7109375" style="1" customWidth="1"/>
    <col min="7683" max="7683" width="3.85546875" style="1" customWidth="1"/>
    <col min="7684" max="7684" width="7.5703125" style="1" customWidth="1"/>
    <col min="7685" max="7685" width="9.140625" style="1"/>
    <col min="7686" max="7686" width="8.140625" style="1" customWidth="1"/>
    <col min="7687" max="7687" width="7.42578125" style="1" customWidth="1"/>
    <col min="7688" max="7688" width="8.85546875" style="1" customWidth="1"/>
    <col min="7689" max="7689" width="8.5703125" style="1" customWidth="1"/>
    <col min="7690" max="7690" width="8.140625" style="1" customWidth="1"/>
    <col min="7691" max="7691" width="9.42578125" style="1" customWidth="1"/>
    <col min="7692" max="7692" width="6.7109375" style="1" customWidth="1"/>
    <col min="7693" max="7693" width="11.42578125" style="1" customWidth="1"/>
    <col min="7694" max="7936" width="9.140625" style="1"/>
    <col min="7937" max="7937" width="61.7109375" style="1" customWidth="1"/>
    <col min="7938" max="7938" width="4.7109375" style="1" customWidth="1"/>
    <col min="7939" max="7939" width="3.85546875" style="1" customWidth="1"/>
    <col min="7940" max="7940" width="7.5703125" style="1" customWidth="1"/>
    <col min="7941" max="7941" width="9.140625" style="1"/>
    <col min="7942" max="7942" width="8.140625" style="1" customWidth="1"/>
    <col min="7943" max="7943" width="7.42578125" style="1" customWidth="1"/>
    <col min="7944" max="7944" width="8.85546875" style="1" customWidth="1"/>
    <col min="7945" max="7945" width="8.5703125" style="1" customWidth="1"/>
    <col min="7946" max="7946" width="8.140625" style="1" customWidth="1"/>
    <col min="7947" max="7947" width="9.42578125" style="1" customWidth="1"/>
    <col min="7948" max="7948" width="6.7109375" style="1" customWidth="1"/>
    <col min="7949" max="7949" width="11.42578125" style="1" customWidth="1"/>
    <col min="7950" max="8192" width="9.140625" style="1"/>
    <col min="8193" max="8193" width="61.7109375" style="1" customWidth="1"/>
    <col min="8194" max="8194" width="4.7109375" style="1" customWidth="1"/>
    <col min="8195" max="8195" width="3.85546875" style="1" customWidth="1"/>
    <col min="8196" max="8196" width="7.5703125" style="1" customWidth="1"/>
    <col min="8197" max="8197" width="9.140625" style="1"/>
    <col min="8198" max="8198" width="8.140625" style="1" customWidth="1"/>
    <col min="8199" max="8199" width="7.42578125" style="1" customWidth="1"/>
    <col min="8200" max="8200" width="8.85546875" style="1" customWidth="1"/>
    <col min="8201" max="8201" width="8.5703125" style="1" customWidth="1"/>
    <col min="8202" max="8202" width="8.140625" style="1" customWidth="1"/>
    <col min="8203" max="8203" width="9.42578125" style="1" customWidth="1"/>
    <col min="8204" max="8204" width="6.7109375" style="1" customWidth="1"/>
    <col min="8205" max="8205" width="11.42578125" style="1" customWidth="1"/>
    <col min="8206" max="8448" width="9.140625" style="1"/>
    <col min="8449" max="8449" width="61.7109375" style="1" customWidth="1"/>
    <col min="8450" max="8450" width="4.7109375" style="1" customWidth="1"/>
    <col min="8451" max="8451" width="3.85546875" style="1" customWidth="1"/>
    <col min="8452" max="8452" width="7.5703125" style="1" customWidth="1"/>
    <col min="8453" max="8453" width="9.140625" style="1"/>
    <col min="8454" max="8454" width="8.140625" style="1" customWidth="1"/>
    <col min="8455" max="8455" width="7.42578125" style="1" customWidth="1"/>
    <col min="8456" max="8456" width="8.85546875" style="1" customWidth="1"/>
    <col min="8457" max="8457" width="8.5703125" style="1" customWidth="1"/>
    <col min="8458" max="8458" width="8.140625" style="1" customWidth="1"/>
    <col min="8459" max="8459" width="9.42578125" style="1" customWidth="1"/>
    <col min="8460" max="8460" width="6.7109375" style="1" customWidth="1"/>
    <col min="8461" max="8461" width="11.42578125" style="1" customWidth="1"/>
    <col min="8462" max="8704" width="9.140625" style="1"/>
    <col min="8705" max="8705" width="61.7109375" style="1" customWidth="1"/>
    <col min="8706" max="8706" width="4.7109375" style="1" customWidth="1"/>
    <col min="8707" max="8707" width="3.85546875" style="1" customWidth="1"/>
    <col min="8708" max="8708" width="7.5703125" style="1" customWidth="1"/>
    <col min="8709" max="8709" width="9.140625" style="1"/>
    <col min="8710" max="8710" width="8.140625" style="1" customWidth="1"/>
    <col min="8711" max="8711" width="7.42578125" style="1" customWidth="1"/>
    <col min="8712" max="8712" width="8.85546875" style="1" customWidth="1"/>
    <col min="8713" max="8713" width="8.5703125" style="1" customWidth="1"/>
    <col min="8714" max="8714" width="8.140625" style="1" customWidth="1"/>
    <col min="8715" max="8715" width="9.42578125" style="1" customWidth="1"/>
    <col min="8716" max="8716" width="6.7109375" style="1" customWidth="1"/>
    <col min="8717" max="8717" width="11.42578125" style="1" customWidth="1"/>
    <col min="8718" max="8960" width="9.140625" style="1"/>
    <col min="8961" max="8961" width="61.7109375" style="1" customWidth="1"/>
    <col min="8962" max="8962" width="4.7109375" style="1" customWidth="1"/>
    <col min="8963" max="8963" width="3.85546875" style="1" customWidth="1"/>
    <col min="8964" max="8964" width="7.5703125" style="1" customWidth="1"/>
    <col min="8965" max="8965" width="9.140625" style="1"/>
    <col min="8966" max="8966" width="8.140625" style="1" customWidth="1"/>
    <col min="8967" max="8967" width="7.42578125" style="1" customWidth="1"/>
    <col min="8968" max="8968" width="8.85546875" style="1" customWidth="1"/>
    <col min="8969" max="8969" width="8.5703125" style="1" customWidth="1"/>
    <col min="8970" max="8970" width="8.140625" style="1" customWidth="1"/>
    <col min="8971" max="8971" width="9.42578125" style="1" customWidth="1"/>
    <col min="8972" max="8972" width="6.7109375" style="1" customWidth="1"/>
    <col min="8973" max="8973" width="11.42578125" style="1" customWidth="1"/>
    <col min="8974" max="9216" width="9.140625" style="1"/>
    <col min="9217" max="9217" width="61.7109375" style="1" customWidth="1"/>
    <col min="9218" max="9218" width="4.7109375" style="1" customWidth="1"/>
    <col min="9219" max="9219" width="3.85546875" style="1" customWidth="1"/>
    <col min="9220" max="9220" width="7.5703125" style="1" customWidth="1"/>
    <col min="9221" max="9221" width="9.140625" style="1"/>
    <col min="9222" max="9222" width="8.140625" style="1" customWidth="1"/>
    <col min="9223" max="9223" width="7.42578125" style="1" customWidth="1"/>
    <col min="9224" max="9224" width="8.85546875" style="1" customWidth="1"/>
    <col min="9225" max="9225" width="8.5703125" style="1" customWidth="1"/>
    <col min="9226" max="9226" width="8.140625" style="1" customWidth="1"/>
    <col min="9227" max="9227" width="9.42578125" style="1" customWidth="1"/>
    <col min="9228" max="9228" width="6.7109375" style="1" customWidth="1"/>
    <col min="9229" max="9229" width="11.42578125" style="1" customWidth="1"/>
    <col min="9230" max="9472" width="9.140625" style="1"/>
    <col min="9473" max="9473" width="61.7109375" style="1" customWidth="1"/>
    <col min="9474" max="9474" width="4.7109375" style="1" customWidth="1"/>
    <col min="9475" max="9475" width="3.85546875" style="1" customWidth="1"/>
    <col min="9476" max="9476" width="7.5703125" style="1" customWidth="1"/>
    <col min="9477" max="9477" width="9.140625" style="1"/>
    <col min="9478" max="9478" width="8.140625" style="1" customWidth="1"/>
    <col min="9479" max="9479" width="7.42578125" style="1" customWidth="1"/>
    <col min="9480" max="9480" width="8.85546875" style="1" customWidth="1"/>
    <col min="9481" max="9481" width="8.5703125" style="1" customWidth="1"/>
    <col min="9482" max="9482" width="8.140625" style="1" customWidth="1"/>
    <col min="9483" max="9483" width="9.42578125" style="1" customWidth="1"/>
    <col min="9484" max="9484" width="6.7109375" style="1" customWidth="1"/>
    <col min="9485" max="9485" width="11.42578125" style="1" customWidth="1"/>
    <col min="9486" max="9728" width="9.140625" style="1"/>
    <col min="9729" max="9729" width="61.7109375" style="1" customWidth="1"/>
    <col min="9730" max="9730" width="4.7109375" style="1" customWidth="1"/>
    <col min="9731" max="9731" width="3.85546875" style="1" customWidth="1"/>
    <col min="9732" max="9732" width="7.5703125" style="1" customWidth="1"/>
    <col min="9733" max="9733" width="9.140625" style="1"/>
    <col min="9734" max="9734" width="8.140625" style="1" customWidth="1"/>
    <col min="9735" max="9735" width="7.42578125" style="1" customWidth="1"/>
    <col min="9736" max="9736" width="8.85546875" style="1" customWidth="1"/>
    <col min="9737" max="9737" width="8.5703125" style="1" customWidth="1"/>
    <col min="9738" max="9738" width="8.140625" style="1" customWidth="1"/>
    <col min="9739" max="9739" width="9.42578125" style="1" customWidth="1"/>
    <col min="9740" max="9740" width="6.7109375" style="1" customWidth="1"/>
    <col min="9741" max="9741" width="11.42578125" style="1" customWidth="1"/>
    <col min="9742" max="9984" width="9.140625" style="1"/>
    <col min="9985" max="9985" width="61.7109375" style="1" customWidth="1"/>
    <col min="9986" max="9986" width="4.7109375" style="1" customWidth="1"/>
    <col min="9987" max="9987" width="3.85546875" style="1" customWidth="1"/>
    <col min="9988" max="9988" width="7.5703125" style="1" customWidth="1"/>
    <col min="9989" max="9989" width="9.140625" style="1"/>
    <col min="9990" max="9990" width="8.140625" style="1" customWidth="1"/>
    <col min="9991" max="9991" width="7.42578125" style="1" customWidth="1"/>
    <col min="9992" max="9992" width="8.85546875" style="1" customWidth="1"/>
    <col min="9993" max="9993" width="8.5703125" style="1" customWidth="1"/>
    <col min="9994" max="9994" width="8.140625" style="1" customWidth="1"/>
    <col min="9995" max="9995" width="9.42578125" style="1" customWidth="1"/>
    <col min="9996" max="9996" width="6.7109375" style="1" customWidth="1"/>
    <col min="9997" max="9997" width="11.42578125" style="1" customWidth="1"/>
    <col min="9998" max="10240" width="9.140625" style="1"/>
    <col min="10241" max="10241" width="61.7109375" style="1" customWidth="1"/>
    <col min="10242" max="10242" width="4.7109375" style="1" customWidth="1"/>
    <col min="10243" max="10243" width="3.85546875" style="1" customWidth="1"/>
    <col min="10244" max="10244" width="7.5703125" style="1" customWidth="1"/>
    <col min="10245" max="10245" width="9.140625" style="1"/>
    <col min="10246" max="10246" width="8.140625" style="1" customWidth="1"/>
    <col min="10247" max="10247" width="7.42578125" style="1" customWidth="1"/>
    <col min="10248" max="10248" width="8.85546875" style="1" customWidth="1"/>
    <col min="10249" max="10249" width="8.5703125" style="1" customWidth="1"/>
    <col min="10250" max="10250" width="8.140625" style="1" customWidth="1"/>
    <col min="10251" max="10251" width="9.42578125" style="1" customWidth="1"/>
    <col min="10252" max="10252" width="6.7109375" style="1" customWidth="1"/>
    <col min="10253" max="10253" width="11.42578125" style="1" customWidth="1"/>
    <col min="10254" max="10496" width="9.140625" style="1"/>
    <col min="10497" max="10497" width="61.7109375" style="1" customWidth="1"/>
    <col min="10498" max="10498" width="4.7109375" style="1" customWidth="1"/>
    <col min="10499" max="10499" width="3.85546875" style="1" customWidth="1"/>
    <col min="10500" max="10500" width="7.5703125" style="1" customWidth="1"/>
    <col min="10501" max="10501" width="9.140625" style="1"/>
    <col min="10502" max="10502" width="8.140625" style="1" customWidth="1"/>
    <col min="10503" max="10503" width="7.42578125" style="1" customWidth="1"/>
    <col min="10504" max="10504" width="8.85546875" style="1" customWidth="1"/>
    <col min="10505" max="10505" width="8.5703125" style="1" customWidth="1"/>
    <col min="10506" max="10506" width="8.140625" style="1" customWidth="1"/>
    <col min="10507" max="10507" width="9.42578125" style="1" customWidth="1"/>
    <col min="10508" max="10508" width="6.7109375" style="1" customWidth="1"/>
    <col min="10509" max="10509" width="11.42578125" style="1" customWidth="1"/>
    <col min="10510" max="10752" width="9.140625" style="1"/>
    <col min="10753" max="10753" width="61.7109375" style="1" customWidth="1"/>
    <col min="10754" max="10754" width="4.7109375" style="1" customWidth="1"/>
    <col min="10755" max="10755" width="3.85546875" style="1" customWidth="1"/>
    <col min="10756" max="10756" width="7.5703125" style="1" customWidth="1"/>
    <col min="10757" max="10757" width="9.140625" style="1"/>
    <col min="10758" max="10758" width="8.140625" style="1" customWidth="1"/>
    <col min="10759" max="10759" width="7.42578125" style="1" customWidth="1"/>
    <col min="10760" max="10760" width="8.85546875" style="1" customWidth="1"/>
    <col min="10761" max="10761" width="8.5703125" style="1" customWidth="1"/>
    <col min="10762" max="10762" width="8.140625" style="1" customWidth="1"/>
    <col min="10763" max="10763" width="9.42578125" style="1" customWidth="1"/>
    <col min="10764" max="10764" width="6.7109375" style="1" customWidth="1"/>
    <col min="10765" max="10765" width="11.42578125" style="1" customWidth="1"/>
    <col min="10766" max="11008" width="9.140625" style="1"/>
    <col min="11009" max="11009" width="61.7109375" style="1" customWidth="1"/>
    <col min="11010" max="11010" width="4.7109375" style="1" customWidth="1"/>
    <col min="11011" max="11011" width="3.85546875" style="1" customWidth="1"/>
    <col min="11012" max="11012" width="7.5703125" style="1" customWidth="1"/>
    <col min="11013" max="11013" width="9.140625" style="1"/>
    <col min="11014" max="11014" width="8.140625" style="1" customWidth="1"/>
    <col min="11015" max="11015" width="7.42578125" style="1" customWidth="1"/>
    <col min="11016" max="11016" width="8.85546875" style="1" customWidth="1"/>
    <col min="11017" max="11017" width="8.5703125" style="1" customWidth="1"/>
    <col min="11018" max="11018" width="8.140625" style="1" customWidth="1"/>
    <col min="11019" max="11019" width="9.42578125" style="1" customWidth="1"/>
    <col min="11020" max="11020" width="6.7109375" style="1" customWidth="1"/>
    <col min="11021" max="11021" width="11.42578125" style="1" customWidth="1"/>
    <col min="11022" max="11264" width="9.140625" style="1"/>
    <col min="11265" max="11265" width="61.7109375" style="1" customWidth="1"/>
    <col min="11266" max="11266" width="4.7109375" style="1" customWidth="1"/>
    <col min="11267" max="11267" width="3.85546875" style="1" customWidth="1"/>
    <col min="11268" max="11268" width="7.5703125" style="1" customWidth="1"/>
    <col min="11269" max="11269" width="9.140625" style="1"/>
    <col min="11270" max="11270" width="8.140625" style="1" customWidth="1"/>
    <col min="11271" max="11271" width="7.42578125" style="1" customWidth="1"/>
    <col min="11272" max="11272" width="8.85546875" style="1" customWidth="1"/>
    <col min="11273" max="11273" width="8.5703125" style="1" customWidth="1"/>
    <col min="11274" max="11274" width="8.140625" style="1" customWidth="1"/>
    <col min="11275" max="11275" width="9.42578125" style="1" customWidth="1"/>
    <col min="11276" max="11276" width="6.7109375" style="1" customWidth="1"/>
    <col min="11277" max="11277" width="11.42578125" style="1" customWidth="1"/>
    <col min="11278" max="11520" width="9.140625" style="1"/>
    <col min="11521" max="11521" width="61.7109375" style="1" customWidth="1"/>
    <col min="11522" max="11522" width="4.7109375" style="1" customWidth="1"/>
    <col min="11523" max="11523" width="3.85546875" style="1" customWidth="1"/>
    <col min="11524" max="11524" width="7.5703125" style="1" customWidth="1"/>
    <col min="11525" max="11525" width="9.140625" style="1"/>
    <col min="11526" max="11526" width="8.140625" style="1" customWidth="1"/>
    <col min="11527" max="11527" width="7.42578125" style="1" customWidth="1"/>
    <col min="11528" max="11528" width="8.85546875" style="1" customWidth="1"/>
    <col min="11529" max="11529" width="8.5703125" style="1" customWidth="1"/>
    <col min="11530" max="11530" width="8.140625" style="1" customWidth="1"/>
    <col min="11531" max="11531" width="9.42578125" style="1" customWidth="1"/>
    <col min="11532" max="11532" width="6.7109375" style="1" customWidth="1"/>
    <col min="11533" max="11533" width="11.42578125" style="1" customWidth="1"/>
    <col min="11534" max="11776" width="9.140625" style="1"/>
    <col min="11777" max="11777" width="61.7109375" style="1" customWidth="1"/>
    <col min="11778" max="11778" width="4.7109375" style="1" customWidth="1"/>
    <col min="11779" max="11779" width="3.85546875" style="1" customWidth="1"/>
    <col min="11780" max="11780" width="7.5703125" style="1" customWidth="1"/>
    <col min="11781" max="11781" width="9.140625" style="1"/>
    <col min="11782" max="11782" width="8.140625" style="1" customWidth="1"/>
    <col min="11783" max="11783" width="7.42578125" style="1" customWidth="1"/>
    <col min="11784" max="11784" width="8.85546875" style="1" customWidth="1"/>
    <col min="11785" max="11785" width="8.5703125" style="1" customWidth="1"/>
    <col min="11786" max="11786" width="8.140625" style="1" customWidth="1"/>
    <col min="11787" max="11787" width="9.42578125" style="1" customWidth="1"/>
    <col min="11788" max="11788" width="6.7109375" style="1" customWidth="1"/>
    <col min="11789" max="11789" width="11.42578125" style="1" customWidth="1"/>
    <col min="11790" max="12032" width="9.140625" style="1"/>
    <col min="12033" max="12033" width="61.7109375" style="1" customWidth="1"/>
    <col min="12034" max="12034" width="4.7109375" style="1" customWidth="1"/>
    <col min="12035" max="12035" width="3.85546875" style="1" customWidth="1"/>
    <col min="12036" max="12036" width="7.5703125" style="1" customWidth="1"/>
    <col min="12037" max="12037" width="9.140625" style="1"/>
    <col min="12038" max="12038" width="8.140625" style="1" customWidth="1"/>
    <col min="12039" max="12039" width="7.42578125" style="1" customWidth="1"/>
    <col min="12040" max="12040" width="8.85546875" style="1" customWidth="1"/>
    <col min="12041" max="12041" width="8.5703125" style="1" customWidth="1"/>
    <col min="12042" max="12042" width="8.140625" style="1" customWidth="1"/>
    <col min="12043" max="12043" width="9.42578125" style="1" customWidth="1"/>
    <col min="12044" max="12044" width="6.7109375" style="1" customWidth="1"/>
    <col min="12045" max="12045" width="11.42578125" style="1" customWidth="1"/>
    <col min="12046" max="12288" width="9.140625" style="1"/>
    <col min="12289" max="12289" width="61.7109375" style="1" customWidth="1"/>
    <col min="12290" max="12290" width="4.7109375" style="1" customWidth="1"/>
    <col min="12291" max="12291" width="3.85546875" style="1" customWidth="1"/>
    <col min="12292" max="12292" width="7.5703125" style="1" customWidth="1"/>
    <col min="12293" max="12293" width="9.140625" style="1"/>
    <col min="12294" max="12294" width="8.140625" style="1" customWidth="1"/>
    <col min="12295" max="12295" width="7.42578125" style="1" customWidth="1"/>
    <col min="12296" max="12296" width="8.85546875" style="1" customWidth="1"/>
    <col min="12297" max="12297" width="8.5703125" style="1" customWidth="1"/>
    <col min="12298" max="12298" width="8.140625" style="1" customWidth="1"/>
    <col min="12299" max="12299" width="9.42578125" style="1" customWidth="1"/>
    <col min="12300" max="12300" width="6.7109375" style="1" customWidth="1"/>
    <col min="12301" max="12301" width="11.42578125" style="1" customWidth="1"/>
    <col min="12302" max="12544" width="9.140625" style="1"/>
    <col min="12545" max="12545" width="61.7109375" style="1" customWidth="1"/>
    <col min="12546" max="12546" width="4.7109375" style="1" customWidth="1"/>
    <col min="12547" max="12547" width="3.85546875" style="1" customWidth="1"/>
    <col min="12548" max="12548" width="7.5703125" style="1" customWidth="1"/>
    <col min="12549" max="12549" width="9.140625" style="1"/>
    <col min="12550" max="12550" width="8.140625" style="1" customWidth="1"/>
    <col min="12551" max="12551" width="7.42578125" style="1" customWidth="1"/>
    <col min="12552" max="12552" width="8.85546875" style="1" customWidth="1"/>
    <col min="12553" max="12553" width="8.5703125" style="1" customWidth="1"/>
    <col min="12554" max="12554" width="8.140625" style="1" customWidth="1"/>
    <col min="12555" max="12555" width="9.42578125" style="1" customWidth="1"/>
    <col min="12556" max="12556" width="6.7109375" style="1" customWidth="1"/>
    <col min="12557" max="12557" width="11.42578125" style="1" customWidth="1"/>
    <col min="12558" max="12800" width="9.140625" style="1"/>
    <col min="12801" max="12801" width="61.7109375" style="1" customWidth="1"/>
    <col min="12802" max="12802" width="4.7109375" style="1" customWidth="1"/>
    <col min="12803" max="12803" width="3.85546875" style="1" customWidth="1"/>
    <col min="12804" max="12804" width="7.5703125" style="1" customWidth="1"/>
    <col min="12805" max="12805" width="9.140625" style="1"/>
    <col min="12806" max="12806" width="8.140625" style="1" customWidth="1"/>
    <col min="12807" max="12807" width="7.42578125" style="1" customWidth="1"/>
    <col min="12808" max="12808" width="8.85546875" style="1" customWidth="1"/>
    <col min="12809" max="12809" width="8.5703125" style="1" customWidth="1"/>
    <col min="12810" max="12810" width="8.140625" style="1" customWidth="1"/>
    <col min="12811" max="12811" width="9.42578125" style="1" customWidth="1"/>
    <col min="12812" max="12812" width="6.7109375" style="1" customWidth="1"/>
    <col min="12813" max="12813" width="11.42578125" style="1" customWidth="1"/>
    <col min="12814" max="13056" width="9.140625" style="1"/>
    <col min="13057" max="13057" width="61.7109375" style="1" customWidth="1"/>
    <col min="13058" max="13058" width="4.7109375" style="1" customWidth="1"/>
    <col min="13059" max="13059" width="3.85546875" style="1" customWidth="1"/>
    <col min="13060" max="13060" width="7.5703125" style="1" customWidth="1"/>
    <col min="13061" max="13061" width="9.140625" style="1"/>
    <col min="13062" max="13062" width="8.140625" style="1" customWidth="1"/>
    <col min="13063" max="13063" width="7.42578125" style="1" customWidth="1"/>
    <col min="13064" max="13064" width="8.85546875" style="1" customWidth="1"/>
    <col min="13065" max="13065" width="8.5703125" style="1" customWidth="1"/>
    <col min="13066" max="13066" width="8.140625" style="1" customWidth="1"/>
    <col min="13067" max="13067" width="9.42578125" style="1" customWidth="1"/>
    <col min="13068" max="13068" width="6.7109375" style="1" customWidth="1"/>
    <col min="13069" max="13069" width="11.42578125" style="1" customWidth="1"/>
    <col min="13070" max="13312" width="9.140625" style="1"/>
    <col min="13313" max="13313" width="61.7109375" style="1" customWidth="1"/>
    <col min="13314" max="13314" width="4.7109375" style="1" customWidth="1"/>
    <col min="13315" max="13315" width="3.85546875" style="1" customWidth="1"/>
    <col min="13316" max="13316" width="7.5703125" style="1" customWidth="1"/>
    <col min="13317" max="13317" width="9.140625" style="1"/>
    <col min="13318" max="13318" width="8.140625" style="1" customWidth="1"/>
    <col min="13319" max="13319" width="7.42578125" style="1" customWidth="1"/>
    <col min="13320" max="13320" width="8.85546875" style="1" customWidth="1"/>
    <col min="13321" max="13321" width="8.5703125" style="1" customWidth="1"/>
    <col min="13322" max="13322" width="8.140625" style="1" customWidth="1"/>
    <col min="13323" max="13323" width="9.42578125" style="1" customWidth="1"/>
    <col min="13324" max="13324" width="6.7109375" style="1" customWidth="1"/>
    <col min="13325" max="13325" width="11.42578125" style="1" customWidth="1"/>
    <col min="13326" max="13568" width="9.140625" style="1"/>
    <col min="13569" max="13569" width="61.7109375" style="1" customWidth="1"/>
    <col min="13570" max="13570" width="4.7109375" style="1" customWidth="1"/>
    <col min="13571" max="13571" width="3.85546875" style="1" customWidth="1"/>
    <col min="13572" max="13572" width="7.5703125" style="1" customWidth="1"/>
    <col min="13573" max="13573" width="9.140625" style="1"/>
    <col min="13574" max="13574" width="8.140625" style="1" customWidth="1"/>
    <col min="13575" max="13575" width="7.42578125" style="1" customWidth="1"/>
    <col min="13576" max="13576" width="8.85546875" style="1" customWidth="1"/>
    <col min="13577" max="13577" width="8.5703125" style="1" customWidth="1"/>
    <col min="13578" max="13578" width="8.140625" style="1" customWidth="1"/>
    <col min="13579" max="13579" width="9.42578125" style="1" customWidth="1"/>
    <col min="13580" max="13580" width="6.7109375" style="1" customWidth="1"/>
    <col min="13581" max="13581" width="11.42578125" style="1" customWidth="1"/>
    <col min="13582" max="13824" width="9.140625" style="1"/>
    <col min="13825" max="13825" width="61.7109375" style="1" customWidth="1"/>
    <col min="13826" max="13826" width="4.7109375" style="1" customWidth="1"/>
    <col min="13827" max="13827" width="3.85546875" style="1" customWidth="1"/>
    <col min="13828" max="13828" width="7.5703125" style="1" customWidth="1"/>
    <col min="13829" max="13829" width="9.140625" style="1"/>
    <col min="13830" max="13830" width="8.140625" style="1" customWidth="1"/>
    <col min="13831" max="13831" width="7.42578125" style="1" customWidth="1"/>
    <col min="13832" max="13832" width="8.85546875" style="1" customWidth="1"/>
    <col min="13833" max="13833" width="8.5703125" style="1" customWidth="1"/>
    <col min="13834" max="13834" width="8.140625" style="1" customWidth="1"/>
    <col min="13835" max="13835" width="9.42578125" style="1" customWidth="1"/>
    <col min="13836" max="13836" width="6.7109375" style="1" customWidth="1"/>
    <col min="13837" max="13837" width="11.42578125" style="1" customWidth="1"/>
    <col min="13838" max="14080" width="9.140625" style="1"/>
    <col min="14081" max="14081" width="61.7109375" style="1" customWidth="1"/>
    <col min="14082" max="14082" width="4.7109375" style="1" customWidth="1"/>
    <col min="14083" max="14083" width="3.85546875" style="1" customWidth="1"/>
    <col min="14084" max="14084" width="7.5703125" style="1" customWidth="1"/>
    <col min="14085" max="14085" width="9.140625" style="1"/>
    <col min="14086" max="14086" width="8.140625" style="1" customWidth="1"/>
    <col min="14087" max="14087" width="7.42578125" style="1" customWidth="1"/>
    <col min="14088" max="14088" width="8.85546875" style="1" customWidth="1"/>
    <col min="14089" max="14089" width="8.5703125" style="1" customWidth="1"/>
    <col min="14090" max="14090" width="8.140625" style="1" customWidth="1"/>
    <col min="14091" max="14091" width="9.42578125" style="1" customWidth="1"/>
    <col min="14092" max="14092" width="6.7109375" style="1" customWidth="1"/>
    <col min="14093" max="14093" width="11.42578125" style="1" customWidth="1"/>
    <col min="14094" max="14336" width="9.140625" style="1"/>
    <col min="14337" max="14337" width="61.7109375" style="1" customWidth="1"/>
    <col min="14338" max="14338" width="4.7109375" style="1" customWidth="1"/>
    <col min="14339" max="14339" width="3.85546875" style="1" customWidth="1"/>
    <col min="14340" max="14340" width="7.5703125" style="1" customWidth="1"/>
    <col min="14341" max="14341" width="9.140625" style="1"/>
    <col min="14342" max="14342" width="8.140625" style="1" customWidth="1"/>
    <col min="14343" max="14343" width="7.42578125" style="1" customWidth="1"/>
    <col min="14344" max="14344" width="8.85546875" style="1" customWidth="1"/>
    <col min="14345" max="14345" width="8.5703125" style="1" customWidth="1"/>
    <col min="14346" max="14346" width="8.140625" style="1" customWidth="1"/>
    <col min="14347" max="14347" width="9.42578125" style="1" customWidth="1"/>
    <col min="14348" max="14348" width="6.7109375" style="1" customWidth="1"/>
    <col min="14349" max="14349" width="11.42578125" style="1" customWidth="1"/>
    <col min="14350" max="14592" width="9.140625" style="1"/>
    <col min="14593" max="14593" width="61.7109375" style="1" customWidth="1"/>
    <col min="14594" max="14594" width="4.7109375" style="1" customWidth="1"/>
    <col min="14595" max="14595" width="3.85546875" style="1" customWidth="1"/>
    <col min="14596" max="14596" width="7.5703125" style="1" customWidth="1"/>
    <col min="14597" max="14597" width="9.140625" style="1"/>
    <col min="14598" max="14598" width="8.140625" style="1" customWidth="1"/>
    <col min="14599" max="14599" width="7.42578125" style="1" customWidth="1"/>
    <col min="14600" max="14600" width="8.85546875" style="1" customWidth="1"/>
    <col min="14601" max="14601" width="8.5703125" style="1" customWidth="1"/>
    <col min="14602" max="14602" width="8.140625" style="1" customWidth="1"/>
    <col min="14603" max="14603" width="9.42578125" style="1" customWidth="1"/>
    <col min="14604" max="14604" width="6.7109375" style="1" customWidth="1"/>
    <col min="14605" max="14605" width="11.42578125" style="1" customWidth="1"/>
    <col min="14606" max="14848" width="9.140625" style="1"/>
    <col min="14849" max="14849" width="61.7109375" style="1" customWidth="1"/>
    <col min="14850" max="14850" width="4.7109375" style="1" customWidth="1"/>
    <col min="14851" max="14851" width="3.85546875" style="1" customWidth="1"/>
    <col min="14852" max="14852" width="7.5703125" style="1" customWidth="1"/>
    <col min="14853" max="14853" width="9.140625" style="1"/>
    <col min="14854" max="14854" width="8.140625" style="1" customWidth="1"/>
    <col min="14855" max="14855" width="7.42578125" style="1" customWidth="1"/>
    <col min="14856" max="14856" width="8.85546875" style="1" customWidth="1"/>
    <col min="14857" max="14857" width="8.5703125" style="1" customWidth="1"/>
    <col min="14858" max="14858" width="8.140625" style="1" customWidth="1"/>
    <col min="14859" max="14859" width="9.42578125" style="1" customWidth="1"/>
    <col min="14860" max="14860" width="6.7109375" style="1" customWidth="1"/>
    <col min="14861" max="14861" width="11.42578125" style="1" customWidth="1"/>
    <col min="14862" max="15104" width="9.140625" style="1"/>
    <col min="15105" max="15105" width="61.7109375" style="1" customWidth="1"/>
    <col min="15106" max="15106" width="4.7109375" style="1" customWidth="1"/>
    <col min="15107" max="15107" width="3.85546875" style="1" customWidth="1"/>
    <col min="15108" max="15108" width="7.5703125" style="1" customWidth="1"/>
    <col min="15109" max="15109" width="9.140625" style="1"/>
    <col min="15110" max="15110" width="8.140625" style="1" customWidth="1"/>
    <col min="15111" max="15111" width="7.42578125" style="1" customWidth="1"/>
    <col min="15112" max="15112" width="8.85546875" style="1" customWidth="1"/>
    <col min="15113" max="15113" width="8.5703125" style="1" customWidth="1"/>
    <col min="15114" max="15114" width="8.140625" style="1" customWidth="1"/>
    <col min="15115" max="15115" width="9.42578125" style="1" customWidth="1"/>
    <col min="15116" max="15116" width="6.7109375" style="1" customWidth="1"/>
    <col min="15117" max="15117" width="11.42578125" style="1" customWidth="1"/>
    <col min="15118" max="15360" width="9.140625" style="1"/>
    <col min="15361" max="15361" width="61.7109375" style="1" customWidth="1"/>
    <col min="15362" max="15362" width="4.7109375" style="1" customWidth="1"/>
    <col min="15363" max="15363" width="3.85546875" style="1" customWidth="1"/>
    <col min="15364" max="15364" width="7.5703125" style="1" customWidth="1"/>
    <col min="15365" max="15365" width="9.140625" style="1"/>
    <col min="15366" max="15366" width="8.140625" style="1" customWidth="1"/>
    <col min="15367" max="15367" width="7.42578125" style="1" customWidth="1"/>
    <col min="15368" max="15368" width="8.85546875" style="1" customWidth="1"/>
    <col min="15369" max="15369" width="8.5703125" style="1" customWidth="1"/>
    <col min="15370" max="15370" width="8.140625" style="1" customWidth="1"/>
    <col min="15371" max="15371" width="9.42578125" style="1" customWidth="1"/>
    <col min="15372" max="15372" width="6.7109375" style="1" customWidth="1"/>
    <col min="15373" max="15373" width="11.42578125" style="1" customWidth="1"/>
    <col min="15374" max="15616" width="9.140625" style="1"/>
    <col min="15617" max="15617" width="61.7109375" style="1" customWidth="1"/>
    <col min="15618" max="15618" width="4.7109375" style="1" customWidth="1"/>
    <col min="15619" max="15619" width="3.85546875" style="1" customWidth="1"/>
    <col min="15620" max="15620" width="7.5703125" style="1" customWidth="1"/>
    <col min="15621" max="15621" width="9.140625" style="1"/>
    <col min="15622" max="15622" width="8.140625" style="1" customWidth="1"/>
    <col min="15623" max="15623" width="7.42578125" style="1" customWidth="1"/>
    <col min="15624" max="15624" width="8.85546875" style="1" customWidth="1"/>
    <col min="15625" max="15625" width="8.5703125" style="1" customWidth="1"/>
    <col min="15626" max="15626" width="8.140625" style="1" customWidth="1"/>
    <col min="15627" max="15627" width="9.42578125" style="1" customWidth="1"/>
    <col min="15628" max="15628" width="6.7109375" style="1" customWidth="1"/>
    <col min="15629" max="15629" width="11.42578125" style="1" customWidth="1"/>
    <col min="15630" max="15872" width="9.140625" style="1"/>
    <col min="15873" max="15873" width="61.7109375" style="1" customWidth="1"/>
    <col min="15874" max="15874" width="4.7109375" style="1" customWidth="1"/>
    <col min="15875" max="15875" width="3.85546875" style="1" customWidth="1"/>
    <col min="15876" max="15876" width="7.5703125" style="1" customWidth="1"/>
    <col min="15877" max="15877" width="9.140625" style="1"/>
    <col min="15878" max="15878" width="8.140625" style="1" customWidth="1"/>
    <col min="15879" max="15879" width="7.42578125" style="1" customWidth="1"/>
    <col min="15880" max="15880" width="8.85546875" style="1" customWidth="1"/>
    <col min="15881" max="15881" width="8.5703125" style="1" customWidth="1"/>
    <col min="15882" max="15882" width="8.140625" style="1" customWidth="1"/>
    <col min="15883" max="15883" width="9.42578125" style="1" customWidth="1"/>
    <col min="15884" max="15884" width="6.7109375" style="1" customWidth="1"/>
    <col min="15885" max="15885" width="11.42578125" style="1" customWidth="1"/>
    <col min="15886" max="16128" width="9.140625" style="1"/>
    <col min="16129" max="16129" width="61.7109375" style="1" customWidth="1"/>
    <col min="16130" max="16130" width="4.7109375" style="1" customWidth="1"/>
    <col min="16131" max="16131" width="3.85546875" style="1" customWidth="1"/>
    <col min="16132" max="16132" width="7.5703125" style="1" customWidth="1"/>
    <col min="16133" max="16133" width="9.140625" style="1"/>
    <col min="16134" max="16134" width="8.140625" style="1" customWidth="1"/>
    <col min="16135" max="16135" width="7.42578125" style="1" customWidth="1"/>
    <col min="16136" max="16136" width="8.85546875" style="1" customWidth="1"/>
    <col min="16137" max="16137" width="8.5703125" style="1" customWidth="1"/>
    <col min="16138" max="16138" width="8.140625" style="1" customWidth="1"/>
    <col min="16139" max="16139" width="9.42578125" style="1" customWidth="1"/>
    <col min="16140" max="16140" width="6.7109375" style="1" customWidth="1"/>
    <col min="16141" max="16141" width="11.42578125" style="1" customWidth="1"/>
    <col min="16142" max="16384" width="9.140625" style="1"/>
  </cols>
  <sheetData>
    <row r="1" spans="1:13" ht="30" customHeight="1">
      <c r="J1" s="208" t="s">
        <v>141</v>
      </c>
      <c r="K1" s="208"/>
      <c r="L1" s="208"/>
      <c r="M1" s="208"/>
    </row>
    <row r="2" spans="1:13" ht="24" customHeight="1">
      <c r="J2" s="208"/>
      <c r="K2" s="208"/>
      <c r="L2" s="208"/>
      <c r="M2" s="208"/>
    </row>
    <row r="3" spans="1:13" ht="0.75" customHeight="1">
      <c r="J3" s="208"/>
      <c r="K3" s="208"/>
      <c r="L3" s="208"/>
      <c r="M3" s="208"/>
    </row>
    <row r="4" spans="1:13">
      <c r="A4" s="209" t="s">
        <v>1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</row>
    <row r="5" spans="1:13">
      <c r="A5" s="210" t="str">
        <f>IF([1]ЗАПОЛНИТЬ!$F$7=1,CONCATENATE([1]шапки!A6),CONCATENATE([1]шапки!A6,[1]шапки!C6))</f>
        <v>про заборгованість за бюджетними коштами (форма</v>
      </c>
      <c r="B5" s="210"/>
      <c r="C5" s="210"/>
      <c r="D5" s="210"/>
      <c r="E5" s="210"/>
      <c r="F5" s="210"/>
      <c r="G5" s="210"/>
      <c r="H5" s="4" t="str">
        <f>IF([1]ЗАПОЛНИТЬ!$F$7=1,[1]шапки!C6,[1]шапки!D6)</f>
        <v xml:space="preserve">   № 7д, </v>
      </c>
      <c r="I5" s="3" t="str">
        <f>IF([1]ЗАПОЛНИТЬ!$F$7=1,[1]шапки!D6,"")</f>
        <v xml:space="preserve">   №7м)</v>
      </c>
      <c r="L5" s="3"/>
      <c r="M5" s="3"/>
    </row>
    <row r="6" spans="1:13">
      <c r="A6" s="209" t="str">
        <f>CONCATENATE("на ",[1]ЗАПОЛНИТЬ!$B$18," ",[1]ЗАПОЛНИТЬ!$C$18)</f>
        <v>на 1 січня 2019 р.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</row>
    <row r="7" spans="1:13" s="5" customFormat="1" ht="11.25" hidden="1"/>
    <row r="8" spans="1:13" s="5" customFormat="1" ht="7.5" customHeight="1">
      <c r="M8" s="6" t="s">
        <v>2</v>
      </c>
    </row>
    <row r="9" spans="1:13" s="5" customFormat="1" ht="21.75" customHeight="1">
      <c r="A9" s="8" t="s">
        <v>3</v>
      </c>
      <c r="B9" s="211" t="str">
        <f>[1]ЗАПОЛНИТЬ!B3</f>
        <v>Фінансове управління Гадяцької РДА</v>
      </c>
      <c r="C9" s="211"/>
      <c r="D9" s="211"/>
      <c r="E9" s="211"/>
      <c r="F9" s="211"/>
      <c r="G9" s="211"/>
      <c r="H9" s="211"/>
      <c r="I9" s="211"/>
      <c r="J9" s="211"/>
      <c r="K9" s="9" t="str">
        <f>[1]ЗАПОЛНИТЬ!A13</f>
        <v>за ЄДРПОУ</v>
      </c>
      <c r="M9" s="98" t="str">
        <f>[1]ЗАПОЛНИТЬ!B13</f>
        <v>02315386</v>
      </c>
    </row>
    <row r="10" spans="1:13" s="5" customFormat="1" ht="11.25" customHeight="1">
      <c r="A10" s="139" t="s">
        <v>5</v>
      </c>
      <c r="B10" s="212" t="str">
        <f>[1]ЗАПОЛНИТЬ!B5</f>
        <v>Гадяцький район</v>
      </c>
      <c r="C10" s="212"/>
      <c r="D10" s="212"/>
      <c r="E10" s="212"/>
      <c r="F10" s="212"/>
      <c r="G10" s="212"/>
      <c r="H10" s="212"/>
      <c r="I10" s="212"/>
      <c r="J10" s="212"/>
      <c r="K10" s="9" t="str">
        <f>[1]ЗАПОЛНИТЬ!A14</f>
        <v>за КОАТУУ</v>
      </c>
      <c r="M10" s="98">
        <f>[1]ЗАПОЛНИТЬ!B14</f>
        <v>532040000</v>
      </c>
    </row>
    <row r="11" spans="1:13" s="5" customFormat="1" ht="11.25" customHeight="1">
      <c r="A11" s="139" t="str">
        <f>[1]Ф.4.3.1.КВК2!A11</f>
        <v>Організаційно-правова форма господарювання</v>
      </c>
      <c r="B11" s="229" t="str">
        <f>[1]ЗАПОЛНИТЬ!D15</f>
        <v>Орган державної влади</v>
      </c>
      <c r="C11" s="229"/>
      <c r="D11" s="229"/>
      <c r="E11" s="229"/>
      <c r="F11" s="229"/>
      <c r="G11" s="229"/>
      <c r="H11" s="229"/>
      <c r="I11" s="229"/>
      <c r="J11" s="229"/>
      <c r="K11" s="9" t="str">
        <f>[1]ЗАПОЛНИТЬ!A15</f>
        <v>за КОПФГ</v>
      </c>
      <c r="L11" s="230"/>
      <c r="M11" s="98">
        <f>[1]ЗАПОЛНИТЬ!B15</f>
        <v>410</v>
      </c>
    </row>
    <row r="12" spans="1:13" s="5" customFormat="1" ht="11.25" customHeight="1">
      <c r="A12" s="225" t="s">
        <v>9</v>
      </c>
      <c r="B12" s="225"/>
      <c r="C12" s="225"/>
      <c r="D12" s="225"/>
      <c r="E12" s="19" t="str">
        <f>[1]ЗАПОЛНИТЬ!H9</f>
        <v>786</v>
      </c>
      <c r="F12" s="231" t="str">
        <f>IF(E12&gt;0,VLOOKUP(E12,'[1]ДовидникКВК(ГОС)'!A$1:B$65536,2,FALSE),"")</f>
        <v>Полтавська обласна державна адміністрація</v>
      </c>
      <c r="G12" s="231"/>
      <c r="H12" s="231"/>
      <c r="I12" s="231"/>
      <c r="J12" s="231"/>
      <c r="K12" s="231"/>
      <c r="L12" s="231"/>
    </row>
    <row r="13" spans="1:13" s="5" customFormat="1" ht="11.25">
      <c r="A13" s="200" t="s">
        <v>10</v>
      </c>
      <c r="B13" s="200"/>
      <c r="C13" s="200"/>
      <c r="D13" s="200"/>
      <c r="E13" s="232" t="s">
        <v>11</v>
      </c>
      <c r="F13" s="233" t="str">
        <f>IF(E13&gt;0,VLOOKUP(E13,[1]ДовидникКПК!B$1:C$65536,2,FALSE),"")</f>
        <v>Здійснення виконавчої влади у Полтавській області</v>
      </c>
      <c r="G13" s="233"/>
      <c r="H13" s="233"/>
      <c r="I13" s="233"/>
      <c r="J13" s="233"/>
      <c r="K13" s="233"/>
      <c r="L13" s="233"/>
      <c r="M13" s="234"/>
    </row>
    <row r="14" spans="1:13" s="5" customFormat="1" ht="11.25">
      <c r="A14" s="200" t="s">
        <v>12</v>
      </c>
      <c r="B14" s="200"/>
      <c r="C14" s="200"/>
      <c r="D14" s="200"/>
      <c r="E14" s="102" t="str">
        <f>[1]ЗАПОЛНИТЬ!H10</f>
        <v>37</v>
      </c>
      <c r="F14" s="235" t="str">
        <f>[1]ЗАПОЛНИТЬ!I10</f>
        <v>-</v>
      </c>
      <c r="G14" s="235"/>
      <c r="H14" s="235"/>
      <c r="I14" s="235"/>
      <c r="J14" s="235"/>
      <c r="K14" s="235"/>
      <c r="L14" s="235"/>
      <c r="M14" s="236"/>
    </row>
    <row r="15" spans="1:13" s="5" customFormat="1" ht="43.5" customHeight="1">
      <c r="A15" s="200" t="s">
        <v>13</v>
      </c>
      <c r="B15" s="200"/>
      <c r="C15" s="200"/>
      <c r="D15" s="200"/>
      <c r="E15" s="20" t="s">
        <v>14</v>
      </c>
      <c r="F15" s="235" t="str">
        <f>VLOOKUP(RIGHT(E15,4),[1]КПКВМБ!A$1:B$65536,2,FALSE)</f>
        <v>-</v>
      </c>
      <c r="G15" s="235"/>
      <c r="H15" s="235"/>
      <c r="I15" s="235"/>
      <c r="J15" s="235"/>
      <c r="K15" s="235"/>
      <c r="L15" s="235"/>
      <c r="M15" s="236"/>
    </row>
    <row r="16" spans="1:13" s="5" customFormat="1" ht="11.25">
      <c r="A16" s="103" t="s">
        <v>142</v>
      </c>
    </row>
    <row r="17" spans="1:14" s="5" customFormat="1" ht="11.25">
      <c r="A17" s="21" t="s">
        <v>16</v>
      </c>
    </row>
    <row r="18" spans="1:14" s="5" customFormat="1" ht="19.5" customHeight="1" thickBot="1">
      <c r="A18" s="202" t="s">
        <v>143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</row>
    <row r="19" spans="1:14" s="5" customFormat="1" ht="11.25" customHeight="1" thickTop="1" thickBot="1">
      <c r="A19" s="203" t="s">
        <v>17</v>
      </c>
      <c r="B19" s="203" t="s">
        <v>108</v>
      </c>
      <c r="C19" s="203" t="s">
        <v>19</v>
      </c>
      <c r="D19" s="203" t="s">
        <v>144</v>
      </c>
      <c r="E19" s="203"/>
      <c r="F19" s="203"/>
      <c r="G19" s="203"/>
      <c r="H19" s="203" t="s">
        <v>145</v>
      </c>
      <c r="I19" s="203"/>
      <c r="J19" s="203"/>
      <c r="K19" s="203"/>
      <c r="L19" s="203"/>
      <c r="M19" s="203" t="s">
        <v>146</v>
      </c>
      <c r="N19" s="237"/>
    </row>
    <row r="20" spans="1:14" s="5" customFormat="1" ht="21.75" customHeight="1" thickTop="1" thickBot="1">
      <c r="A20" s="203"/>
      <c r="B20" s="203"/>
      <c r="C20" s="203"/>
      <c r="D20" s="203" t="s">
        <v>147</v>
      </c>
      <c r="E20" s="203" t="s">
        <v>148</v>
      </c>
      <c r="F20" s="203"/>
      <c r="G20" s="203" t="s">
        <v>149</v>
      </c>
      <c r="H20" s="203" t="s">
        <v>150</v>
      </c>
      <c r="I20" s="203" t="s">
        <v>148</v>
      </c>
      <c r="J20" s="203"/>
      <c r="K20" s="203"/>
      <c r="L20" s="203" t="s">
        <v>149</v>
      </c>
      <c r="M20" s="203"/>
      <c r="N20" s="237"/>
    </row>
    <row r="21" spans="1:14" s="5" customFormat="1" ht="10.5" customHeight="1" thickTop="1" thickBot="1">
      <c r="A21" s="203"/>
      <c r="B21" s="203"/>
      <c r="C21" s="203"/>
      <c r="D21" s="203"/>
      <c r="E21" s="203" t="s">
        <v>113</v>
      </c>
      <c r="F21" s="203" t="s">
        <v>151</v>
      </c>
      <c r="G21" s="203"/>
      <c r="H21" s="203"/>
      <c r="I21" s="203" t="s">
        <v>113</v>
      </c>
      <c r="J21" s="238" t="s">
        <v>152</v>
      </c>
      <c r="K21" s="238"/>
      <c r="L21" s="203"/>
      <c r="M21" s="203"/>
      <c r="N21" s="237"/>
    </row>
    <row r="22" spans="1:14" s="5" customFormat="1" ht="12" customHeight="1" thickTop="1" thickBot="1">
      <c r="A22" s="203"/>
      <c r="B22" s="203"/>
      <c r="C22" s="203"/>
      <c r="D22" s="203"/>
      <c r="E22" s="203"/>
      <c r="F22" s="203"/>
      <c r="G22" s="203"/>
      <c r="H22" s="203"/>
      <c r="I22" s="203"/>
      <c r="J22" s="203" t="s">
        <v>153</v>
      </c>
      <c r="K22" s="203" t="s">
        <v>154</v>
      </c>
      <c r="L22" s="203"/>
      <c r="M22" s="203"/>
      <c r="N22" s="237"/>
    </row>
    <row r="23" spans="1:14" s="5" customFormat="1" ht="12" customHeight="1" thickTop="1" thickBot="1">
      <c r="A23" s="203"/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37"/>
    </row>
    <row r="24" spans="1:14" s="5" customFormat="1" ht="9.75" customHeight="1" thickTop="1" thickBot="1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37"/>
    </row>
    <row r="25" spans="1:14" s="5" customFormat="1" ht="12.75" thickTop="1" thickBot="1">
      <c r="A25" s="22">
        <v>1</v>
      </c>
      <c r="B25" s="22">
        <v>2</v>
      </c>
      <c r="C25" s="22">
        <v>3</v>
      </c>
      <c r="D25" s="22">
        <v>4</v>
      </c>
      <c r="E25" s="22">
        <v>5</v>
      </c>
      <c r="F25" s="22">
        <v>6</v>
      </c>
      <c r="G25" s="22">
        <v>7</v>
      </c>
      <c r="H25" s="22">
        <v>8</v>
      </c>
      <c r="I25" s="22">
        <v>9</v>
      </c>
      <c r="J25" s="22">
        <v>10</v>
      </c>
      <c r="K25" s="22">
        <v>11</v>
      </c>
      <c r="L25" s="22">
        <v>12</v>
      </c>
      <c r="M25" s="22">
        <v>13</v>
      </c>
      <c r="N25" s="237"/>
    </row>
    <row r="26" spans="1:14" s="5" customFormat="1" ht="13.5" thickTop="1" thickBot="1">
      <c r="A26" s="239" t="s">
        <v>155</v>
      </c>
      <c r="B26" s="239" t="s">
        <v>28</v>
      </c>
      <c r="C26" s="240" t="s">
        <v>29</v>
      </c>
      <c r="D26" s="241">
        <v>0</v>
      </c>
      <c r="E26" s="241">
        <v>0</v>
      </c>
      <c r="F26" s="242">
        <v>0</v>
      </c>
      <c r="G26" s="242">
        <v>0</v>
      </c>
      <c r="H26" s="241">
        <v>0</v>
      </c>
      <c r="I26" s="241">
        <v>0</v>
      </c>
      <c r="J26" s="242">
        <v>0</v>
      </c>
      <c r="K26" s="243" t="s">
        <v>28</v>
      </c>
      <c r="L26" s="242">
        <v>0</v>
      </c>
      <c r="M26" s="244" t="s">
        <v>28</v>
      </c>
      <c r="N26" s="237"/>
    </row>
    <row r="27" spans="1:14" s="5" customFormat="1" ht="14.25" thickTop="1" thickBot="1">
      <c r="A27" s="245" t="s">
        <v>156</v>
      </c>
      <c r="B27" s="245" t="s">
        <v>28</v>
      </c>
      <c r="C27" s="240" t="s">
        <v>31</v>
      </c>
      <c r="D27" s="246">
        <f>D28+D63</f>
        <v>0</v>
      </c>
      <c r="E27" s="246">
        <f t="shared" ref="E27:L27" si="0">E28+E63</f>
        <v>3405.15</v>
      </c>
      <c r="F27" s="246">
        <f t="shared" si="0"/>
        <v>0</v>
      </c>
      <c r="G27" s="246">
        <f t="shared" si="0"/>
        <v>0</v>
      </c>
      <c r="H27" s="246">
        <f t="shared" si="0"/>
        <v>0</v>
      </c>
      <c r="I27" s="246">
        <f t="shared" si="0"/>
        <v>0</v>
      </c>
      <c r="J27" s="246">
        <f t="shared" si="0"/>
        <v>0</v>
      </c>
      <c r="K27" s="246">
        <f t="shared" si="0"/>
        <v>0</v>
      </c>
      <c r="L27" s="246">
        <f t="shared" si="0"/>
        <v>0</v>
      </c>
      <c r="M27" s="246">
        <f>M28+M63</f>
        <v>0</v>
      </c>
      <c r="N27" s="237"/>
    </row>
    <row r="28" spans="1:14" s="5" customFormat="1" ht="23.25" thickTop="1" thickBot="1">
      <c r="A28" s="23" t="s">
        <v>157</v>
      </c>
      <c r="B28" s="239">
        <v>2000</v>
      </c>
      <c r="C28" s="24" t="s">
        <v>33</v>
      </c>
      <c r="D28" s="246">
        <f>D29+D34+D51+D54+D58+D62</f>
        <v>0</v>
      </c>
      <c r="E28" s="246">
        <f t="shared" ref="E28:M28" si="1">E29+E34+E51+E54+E58+E62</f>
        <v>3405.15</v>
      </c>
      <c r="F28" s="246">
        <f t="shared" si="1"/>
        <v>0</v>
      </c>
      <c r="G28" s="246">
        <f t="shared" si="1"/>
        <v>0</v>
      </c>
      <c r="H28" s="246">
        <f t="shared" si="1"/>
        <v>0</v>
      </c>
      <c r="I28" s="246">
        <f t="shared" si="1"/>
        <v>0</v>
      </c>
      <c r="J28" s="246">
        <f t="shared" si="1"/>
        <v>0</v>
      </c>
      <c r="K28" s="246">
        <f t="shared" si="1"/>
        <v>0</v>
      </c>
      <c r="L28" s="246">
        <f t="shared" si="1"/>
        <v>0</v>
      </c>
      <c r="M28" s="246">
        <f t="shared" si="1"/>
        <v>0</v>
      </c>
      <c r="N28" s="247"/>
    </row>
    <row r="29" spans="1:14" s="5" customFormat="1" ht="12.75" thickTop="1" thickBot="1">
      <c r="A29" s="40" t="s">
        <v>32</v>
      </c>
      <c r="B29" s="23">
        <v>2100</v>
      </c>
      <c r="C29" s="24" t="s">
        <v>35</v>
      </c>
      <c r="D29" s="246">
        <f>D30+D33</f>
        <v>0</v>
      </c>
      <c r="E29" s="246">
        <f t="shared" ref="E29:M29" si="2">E30+E33</f>
        <v>0</v>
      </c>
      <c r="F29" s="246">
        <f t="shared" si="2"/>
        <v>0</v>
      </c>
      <c r="G29" s="246">
        <f t="shared" si="2"/>
        <v>0</v>
      </c>
      <c r="H29" s="246">
        <f t="shared" si="2"/>
        <v>0</v>
      </c>
      <c r="I29" s="246">
        <f t="shared" si="2"/>
        <v>0</v>
      </c>
      <c r="J29" s="246">
        <f t="shared" si="2"/>
        <v>0</v>
      </c>
      <c r="K29" s="246">
        <f t="shared" si="2"/>
        <v>0</v>
      </c>
      <c r="L29" s="246">
        <f t="shared" si="2"/>
        <v>0</v>
      </c>
      <c r="M29" s="246">
        <f t="shared" si="2"/>
        <v>0</v>
      </c>
      <c r="N29" s="237"/>
    </row>
    <row r="30" spans="1:14" s="5" customFormat="1" ht="12.75" thickTop="1" thickBot="1">
      <c r="A30" s="28" t="s">
        <v>34</v>
      </c>
      <c r="B30" s="29">
        <v>2110</v>
      </c>
      <c r="C30" s="30" t="s">
        <v>37</v>
      </c>
      <c r="D30" s="248">
        <f>SUM(D31:D32)</f>
        <v>0</v>
      </c>
      <c r="E30" s="248">
        <f t="shared" ref="E30:L30" si="3">SUM(E31:E32)</f>
        <v>0</v>
      </c>
      <c r="F30" s="248">
        <f t="shared" si="3"/>
        <v>0</v>
      </c>
      <c r="G30" s="248">
        <f t="shared" si="3"/>
        <v>0</v>
      </c>
      <c r="H30" s="248">
        <f t="shared" si="3"/>
        <v>0</v>
      </c>
      <c r="I30" s="248">
        <f t="shared" si="3"/>
        <v>0</v>
      </c>
      <c r="J30" s="248">
        <f t="shared" si="3"/>
        <v>0</v>
      </c>
      <c r="K30" s="248">
        <f t="shared" si="3"/>
        <v>0</v>
      </c>
      <c r="L30" s="248">
        <f t="shared" si="3"/>
        <v>0</v>
      </c>
      <c r="M30" s="248">
        <f>SUM(M31:M32)</f>
        <v>0</v>
      </c>
      <c r="N30" s="237"/>
    </row>
    <row r="31" spans="1:14" s="5" customFormat="1" ht="12.75" thickTop="1" thickBot="1">
      <c r="A31" s="34" t="s">
        <v>36</v>
      </c>
      <c r="B31" s="26">
        <v>2111</v>
      </c>
      <c r="C31" s="35" t="s">
        <v>39</v>
      </c>
      <c r="D31" s="242">
        <v>0</v>
      </c>
      <c r="E31" s="242">
        <v>0</v>
      </c>
      <c r="F31" s="242">
        <v>0</v>
      </c>
      <c r="G31" s="242">
        <v>0</v>
      </c>
      <c r="H31" s="242">
        <v>0</v>
      </c>
      <c r="I31" s="246">
        <f>SUM(J31:K31)</f>
        <v>0</v>
      </c>
      <c r="J31" s="242">
        <v>0</v>
      </c>
      <c r="K31" s="242">
        <v>0</v>
      </c>
      <c r="L31" s="242">
        <v>0</v>
      </c>
      <c r="M31" s="249">
        <f>I31</f>
        <v>0</v>
      </c>
      <c r="N31" s="237"/>
    </row>
    <row r="32" spans="1:14" s="5" customFormat="1" ht="12.75" thickTop="1" thickBot="1">
      <c r="A32" s="34" t="s">
        <v>38</v>
      </c>
      <c r="B32" s="26">
        <v>2112</v>
      </c>
      <c r="C32" s="35" t="s">
        <v>41</v>
      </c>
      <c r="D32" s="242">
        <v>0</v>
      </c>
      <c r="E32" s="242">
        <v>0</v>
      </c>
      <c r="F32" s="242">
        <v>0</v>
      </c>
      <c r="G32" s="242">
        <v>0</v>
      </c>
      <c r="H32" s="242">
        <v>0</v>
      </c>
      <c r="I32" s="246">
        <f>SUM(J32:K32)</f>
        <v>0</v>
      </c>
      <c r="J32" s="242">
        <v>0</v>
      </c>
      <c r="K32" s="242">
        <v>0</v>
      </c>
      <c r="L32" s="242">
        <v>0</v>
      </c>
      <c r="M32" s="249">
        <f>I32</f>
        <v>0</v>
      </c>
      <c r="N32" s="237"/>
    </row>
    <row r="33" spans="1:14" s="5" customFormat="1" ht="12.75" thickTop="1" thickBot="1">
      <c r="A33" s="39" t="s">
        <v>158</v>
      </c>
      <c r="B33" s="29">
        <v>2120</v>
      </c>
      <c r="C33" s="30" t="s">
        <v>43</v>
      </c>
      <c r="D33" s="250">
        <v>0</v>
      </c>
      <c r="E33" s="250">
        <v>0</v>
      </c>
      <c r="F33" s="250">
        <v>0</v>
      </c>
      <c r="G33" s="250">
        <v>0</v>
      </c>
      <c r="H33" s="250">
        <v>0</v>
      </c>
      <c r="I33" s="251">
        <f>SUM(J33:K33)</f>
        <v>0</v>
      </c>
      <c r="J33" s="250">
        <v>0</v>
      </c>
      <c r="K33" s="250">
        <v>0</v>
      </c>
      <c r="L33" s="250">
        <v>0</v>
      </c>
      <c r="M33" s="248">
        <f>I33</f>
        <v>0</v>
      </c>
      <c r="N33" s="237"/>
    </row>
    <row r="34" spans="1:14" s="5" customFormat="1" ht="12.75" thickTop="1" thickBot="1">
      <c r="A34" s="40" t="s">
        <v>42</v>
      </c>
      <c r="B34" s="23">
        <v>2200</v>
      </c>
      <c r="C34" s="24" t="s">
        <v>45</v>
      </c>
      <c r="D34" s="251">
        <f>SUM(D35:D41)+D48</f>
        <v>0</v>
      </c>
      <c r="E34" s="251">
        <f t="shared" ref="E34:M34" si="4">SUM(E35:E41)+E48</f>
        <v>3405.15</v>
      </c>
      <c r="F34" s="251">
        <f t="shared" si="4"/>
        <v>0</v>
      </c>
      <c r="G34" s="251">
        <f t="shared" si="4"/>
        <v>0</v>
      </c>
      <c r="H34" s="251">
        <f t="shared" si="4"/>
        <v>0</v>
      </c>
      <c r="I34" s="251">
        <f t="shared" si="4"/>
        <v>0</v>
      </c>
      <c r="J34" s="251">
        <f t="shared" si="4"/>
        <v>0</v>
      </c>
      <c r="K34" s="251">
        <f t="shared" si="4"/>
        <v>0</v>
      </c>
      <c r="L34" s="251">
        <f t="shared" si="4"/>
        <v>0</v>
      </c>
      <c r="M34" s="251">
        <f t="shared" si="4"/>
        <v>0</v>
      </c>
      <c r="N34" s="247"/>
    </row>
    <row r="35" spans="1:14" s="5" customFormat="1" ht="12.75" thickTop="1" thickBot="1">
      <c r="A35" s="28" t="s">
        <v>44</v>
      </c>
      <c r="B35" s="29">
        <v>2210</v>
      </c>
      <c r="C35" s="29">
        <v>100</v>
      </c>
      <c r="D35" s="250">
        <v>0</v>
      </c>
      <c r="E35" s="250">
        <v>3405.15</v>
      </c>
      <c r="F35" s="250">
        <v>0</v>
      </c>
      <c r="G35" s="250">
        <v>0</v>
      </c>
      <c r="H35" s="250">
        <v>0</v>
      </c>
      <c r="I35" s="251">
        <f t="shared" ref="I35:I40" si="5">SUM(J35:K35)</f>
        <v>0</v>
      </c>
      <c r="J35" s="250">
        <v>0</v>
      </c>
      <c r="K35" s="250">
        <v>0</v>
      </c>
      <c r="L35" s="250">
        <v>0</v>
      </c>
      <c r="M35" s="248">
        <f t="shared" ref="M35:M40" si="6">I35</f>
        <v>0</v>
      </c>
      <c r="N35" s="237"/>
    </row>
    <row r="36" spans="1:14" s="5" customFormat="1" ht="12.75" thickTop="1" thickBot="1">
      <c r="A36" s="28" t="s">
        <v>46</v>
      </c>
      <c r="B36" s="29">
        <v>2220</v>
      </c>
      <c r="C36" s="29">
        <v>110</v>
      </c>
      <c r="D36" s="250">
        <v>0</v>
      </c>
      <c r="E36" s="250">
        <v>0</v>
      </c>
      <c r="F36" s="250">
        <v>0</v>
      </c>
      <c r="G36" s="250">
        <v>0</v>
      </c>
      <c r="H36" s="250">
        <v>0</v>
      </c>
      <c r="I36" s="251">
        <f t="shared" si="5"/>
        <v>0</v>
      </c>
      <c r="J36" s="250">
        <v>0</v>
      </c>
      <c r="K36" s="250">
        <v>0</v>
      </c>
      <c r="L36" s="250">
        <v>0</v>
      </c>
      <c r="M36" s="248">
        <f t="shared" si="6"/>
        <v>0</v>
      </c>
      <c r="N36" s="237"/>
    </row>
    <row r="37" spans="1:14" s="5" customFormat="1" ht="12.75" thickTop="1" thickBot="1">
      <c r="A37" s="28" t="s">
        <v>47</v>
      </c>
      <c r="B37" s="29">
        <v>2230</v>
      </c>
      <c r="C37" s="29">
        <v>120</v>
      </c>
      <c r="D37" s="250">
        <v>0</v>
      </c>
      <c r="E37" s="250">
        <v>0</v>
      </c>
      <c r="F37" s="250">
        <v>0</v>
      </c>
      <c r="G37" s="250">
        <v>0</v>
      </c>
      <c r="H37" s="250">
        <v>0</v>
      </c>
      <c r="I37" s="251">
        <f t="shared" si="5"/>
        <v>0</v>
      </c>
      <c r="J37" s="250">
        <v>0</v>
      </c>
      <c r="K37" s="250">
        <v>0</v>
      </c>
      <c r="L37" s="250">
        <v>0</v>
      </c>
      <c r="M37" s="248">
        <f t="shared" si="6"/>
        <v>0</v>
      </c>
      <c r="N37" s="237"/>
    </row>
    <row r="38" spans="1:14" s="5" customFormat="1" ht="12.75" thickTop="1" thickBot="1">
      <c r="A38" s="28" t="s">
        <v>48</v>
      </c>
      <c r="B38" s="29">
        <v>2240</v>
      </c>
      <c r="C38" s="29">
        <v>130</v>
      </c>
      <c r="D38" s="250">
        <v>0</v>
      </c>
      <c r="E38" s="250">
        <v>0</v>
      </c>
      <c r="F38" s="250">
        <v>0</v>
      </c>
      <c r="G38" s="250">
        <v>0</v>
      </c>
      <c r="H38" s="250">
        <v>0</v>
      </c>
      <c r="I38" s="251">
        <f t="shared" si="5"/>
        <v>0</v>
      </c>
      <c r="J38" s="250">
        <v>0</v>
      </c>
      <c r="K38" s="250">
        <v>0</v>
      </c>
      <c r="L38" s="250">
        <v>0</v>
      </c>
      <c r="M38" s="248">
        <f t="shared" si="6"/>
        <v>0</v>
      </c>
      <c r="N38" s="237"/>
    </row>
    <row r="39" spans="1:14" s="5" customFormat="1" ht="12" customHeight="1" thickTop="1" thickBot="1">
      <c r="A39" s="28" t="s">
        <v>49</v>
      </c>
      <c r="B39" s="29">
        <v>2250</v>
      </c>
      <c r="C39" s="29">
        <v>140</v>
      </c>
      <c r="D39" s="250">
        <v>0</v>
      </c>
      <c r="E39" s="250">
        <v>0</v>
      </c>
      <c r="F39" s="250">
        <v>0</v>
      </c>
      <c r="G39" s="250">
        <v>0</v>
      </c>
      <c r="H39" s="250">
        <v>0</v>
      </c>
      <c r="I39" s="251">
        <f t="shared" si="5"/>
        <v>0</v>
      </c>
      <c r="J39" s="250">
        <v>0</v>
      </c>
      <c r="K39" s="250">
        <v>0</v>
      </c>
      <c r="L39" s="250">
        <v>0</v>
      </c>
      <c r="M39" s="248">
        <f t="shared" si="6"/>
        <v>0</v>
      </c>
      <c r="N39" s="247"/>
    </row>
    <row r="40" spans="1:14" s="5" customFormat="1" ht="12.75" thickTop="1" thickBot="1">
      <c r="A40" s="39" t="s">
        <v>50</v>
      </c>
      <c r="B40" s="29">
        <v>2260</v>
      </c>
      <c r="C40" s="29">
        <v>150</v>
      </c>
      <c r="D40" s="250">
        <v>0</v>
      </c>
      <c r="E40" s="250">
        <v>0</v>
      </c>
      <c r="F40" s="250">
        <v>0</v>
      </c>
      <c r="G40" s="250">
        <v>0</v>
      </c>
      <c r="H40" s="250">
        <v>0</v>
      </c>
      <c r="I40" s="251">
        <f t="shared" si="5"/>
        <v>0</v>
      </c>
      <c r="J40" s="250">
        <v>0</v>
      </c>
      <c r="K40" s="250">
        <v>0</v>
      </c>
      <c r="L40" s="250">
        <v>0</v>
      </c>
      <c r="M40" s="248">
        <f t="shared" si="6"/>
        <v>0</v>
      </c>
    </row>
    <row r="41" spans="1:14" s="5" customFormat="1" ht="12.75" thickTop="1" thickBot="1">
      <c r="A41" s="39" t="s">
        <v>159</v>
      </c>
      <c r="B41" s="29">
        <v>2270</v>
      </c>
      <c r="C41" s="29">
        <v>160</v>
      </c>
      <c r="D41" s="248">
        <f>SUM(D42:D47)</f>
        <v>0</v>
      </c>
      <c r="E41" s="248">
        <f t="shared" ref="E41:M41" si="7">SUM(E42:E47)</f>
        <v>0</v>
      </c>
      <c r="F41" s="248">
        <f t="shared" si="7"/>
        <v>0</v>
      </c>
      <c r="G41" s="248">
        <f t="shared" si="7"/>
        <v>0</v>
      </c>
      <c r="H41" s="248">
        <f t="shared" si="7"/>
        <v>0</v>
      </c>
      <c r="I41" s="248">
        <f t="shared" si="7"/>
        <v>0</v>
      </c>
      <c r="J41" s="248">
        <f t="shared" si="7"/>
        <v>0</v>
      </c>
      <c r="K41" s="248">
        <f t="shared" si="7"/>
        <v>0</v>
      </c>
      <c r="L41" s="248">
        <f t="shared" si="7"/>
        <v>0</v>
      </c>
      <c r="M41" s="248">
        <f t="shared" si="7"/>
        <v>0</v>
      </c>
    </row>
    <row r="42" spans="1:14" s="5" customFormat="1" ht="12.75" thickTop="1" thickBot="1">
      <c r="A42" s="34" t="s">
        <v>52</v>
      </c>
      <c r="B42" s="26">
        <v>2271</v>
      </c>
      <c r="C42" s="26">
        <v>170</v>
      </c>
      <c r="D42" s="242">
        <v>0</v>
      </c>
      <c r="E42" s="242">
        <v>0</v>
      </c>
      <c r="F42" s="242">
        <v>0</v>
      </c>
      <c r="G42" s="242">
        <v>0</v>
      </c>
      <c r="H42" s="242">
        <v>0</v>
      </c>
      <c r="I42" s="249">
        <f t="shared" ref="I42:I47" si="8">SUM(J42:K42)</f>
        <v>0</v>
      </c>
      <c r="J42" s="242">
        <v>0</v>
      </c>
      <c r="K42" s="242">
        <v>0</v>
      </c>
      <c r="L42" s="242">
        <v>0</v>
      </c>
      <c r="M42" s="249">
        <f t="shared" ref="M42:M47" si="9">I42</f>
        <v>0</v>
      </c>
    </row>
    <row r="43" spans="1:14" s="5" customFormat="1" ht="12.75" thickTop="1" thickBot="1">
      <c r="A43" s="34" t="s">
        <v>53</v>
      </c>
      <c r="B43" s="26">
        <v>2272</v>
      </c>
      <c r="C43" s="26">
        <v>180</v>
      </c>
      <c r="D43" s="242">
        <v>0</v>
      </c>
      <c r="E43" s="242">
        <v>0</v>
      </c>
      <c r="F43" s="242">
        <v>0</v>
      </c>
      <c r="G43" s="242">
        <v>0</v>
      </c>
      <c r="H43" s="242">
        <v>0</v>
      </c>
      <c r="I43" s="249">
        <f t="shared" si="8"/>
        <v>0</v>
      </c>
      <c r="J43" s="242">
        <v>0</v>
      </c>
      <c r="K43" s="242">
        <v>0</v>
      </c>
      <c r="L43" s="242">
        <v>0</v>
      </c>
      <c r="M43" s="249">
        <f t="shared" si="9"/>
        <v>0</v>
      </c>
    </row>
    <row r="44" spans="1:14" s="5" customFormat="1" ht="12.75" thickTop="1" thickBot="1">
      <c r="A44" s="34" t="s">
        <v>54</v>
      </c>
      <c r="B44" s="26">
        <v>2273</v>
      </c>
      <c r="C44" s="26">
        <v>190</v>
      </c>
      <c r="D44" s="242">
        <v>0</v>
      </c>
      <c r="E44" s="242">
        <v>0</v>
      </c>
      <c r="F44" s="242">
        <v>0</v>
      </c>
      <c r="G44" s="242">
        <v>0</v>
      </c>
      <c r="H44" s="242">
        <v>0</v>
      </c>
      <c r="I44" s="249">
        <f t="shared" si="8"/>
        <v>0</v>
      </c>
      <c r="J44" s="242">
        <v>0</v>
      </c>
      <c r="K44" s="242">
        <v>0</v>
      </c>
      <c r="L44" s="242">
        <v>0</v>
      </c>
      <c r="M44" s="249">
        <f t="shared" si="9"/>
        <v>0</v>
      </c>
    </row>
    <row r="45" spans="1:14" s="5" customFormat="1" ht="12.75" thickTop="1" thickBot="1">
      <c r="A45" s="34" t="s">
        <v>55</v>
      </c>
      <c r="B45" s="26">
        <v>2274</v>
      </c>
      <c r="C45" s="26">
        <v>200</v>
      </c>
      <c r="D45" s="242">
        <v>0</v>
      </c>
      <c r="E45" s="242">
        <v>0</v>
      </c>
      <c r="F45" s="242">
        <v>0</v>
      </c>
      <c r="G45" s="242">
        <v>0</v>
      </c>
      <c r="H45" s="242">
        <v>0</v>
      </c>
      <c r="I45" s="249">
        <f t="shared" si="8"/>
        <v>0</v>
      </c>
      <c r="J45" s="242">
        <v>0</v>
      </c>
      <c r="K45" s="242">
        <v>0</v>
      </c>
      <c r="L45" s="242">
        <v>0</v>
      </c>
      <c r="M45" s="249">
        <f t="shared" si="9"/>
        <v>0</v>
      </c>
    </row>
    <row r="46" spans="1:14" s="5" customFormat="1" ht="12.75" thickTop="1" thickBot="1">
      <c r="A46" s="34" t="s">
        <v>56</v>
      </c>
      <c r="B46" s="26">
        <v>2275</v>
      </c>
      <c r="C46" s="26">
        <v>210</v>
      </c>
      <c r="D46" s="242">
        <v>0</v>
      </c>
      <c r="E46" s="242">
        <v>0</v>
      </c>
      <c r="F46" s="242">
        <v>0</v>
      </c>
      <c r="G46" s="242">
        <v>0</v>
      </c>
      <c r="H46" s="242">
        <v>0</v>
      </c>
      <c r="I46" s="249">
        <f t="shared" si="8"/>
        <v>0</v>
      </c>
      <c r="J46" s="242">
        <v>0</v>
      </c>
      <c r="K46" s="242">
        <v>0</v>
      </c>
      <c r="L46" s="242">
        <v>0</v>
      </c>
      <c r="M46" s="249">
        <f t="shared" si="9"/>
        <v>0</v>
      </c>
    </row>
    <row r="47" spans="1:14" s="5" customFormat="1" ht="12.75" thickTop="1" thickBot="1">
      <c r="A47" s="34" t="s">
        <v>57</v>
      </c>
      <c r="B47" s="26">
        <v>2276</v>
      </c>
      <c r="C47" s="26">
        <v>220</v>
      </c>
      <c r="D47" s="242">
        <v>0</v>
      </c>
      <c r="E47" s="242">
        <v>0</v>
      </c>
      <c r="F47" s="242">
        <v>0</v>
      </c>
      <c r="G47" s="242">
        <v>0</v>
      </c>
      <c r="H47" s="242">
        <v>0</v>
      </c>
      <c r="I47" s="249">
        <f t="shared" si="8"/>
        <v>0</v>
      </c>
      <c r="J47" s="242">
        <v>0</v>
      </c>
      <c r="K47" s="242">
        <v>0</v>
      </c>
      <c r="L47" s="242">
        <v>0</v>
      </c>
      <c r="M47" s="249">
        <f t="shared" si="9"/>
        <v>0</v>
      </c>
    </row>
    <row r="48" spans="1:14" s="5" customFormat="1" ht="13.5" customHeight="1" thickTop="1" thickBot="1">
      <c r="A48" s="39" t="s">
        <v>58</v>
      </c>
      <c r="B48" s="29">
        <v>2280</v>
      </c>
      <c r="C48" s="29">
        <v>230</v>
      </c>
      <c r="D48" s="248">
        <f>SUM(D49:D50)</f>
        <v>0</v>
      </c>
      <c r="E48" s="248">
        <f t="shared" ref="E48:M48" si="10">SUM(E49:E50)</f>
        <v>0</v>
      </c>
      <c r="F48" s="248">
        <f t="shared" si="10"/>
        <v>0</v>
      </c>
      <c r="G48" s="248">
        <f t="shared" si="10"/>
        <v>0</v>
      </c>
      <c r="H48" s="248">
        <f t="shared" si="10"/>
        <v>0</v>
      </c>
      <c r="I48" s="248">
        <f t="shared" si="10"/>
        <v>0</v>
      </c>
      <c r="J48" s="248">
        <f t="shared" si="10"/>
        <v>0</v>
      </c>
      <c r="K48" s="248">
        <f t="shared" si="10"/>
        <v>0</v>
      </c>
      <c r="L48" s="248">
        <f t="shared" si="10"/>
        <v>0</v>
      </c>
      <c r="M48" s="248">
        <f t="shared" si="10"/>
        <v>0</v>
      </c>
    </row>
    <row r="49" spans="1:14" s="5" customFormat="1" ht="13.5" customHeight="1" thickTop="1" thickBot="1">
      <c r="A49" s="115" t="s">
        <v>59</v>
      </c>
      <c r="B49" s="26">
        <v>2281</v>
      </c>
      <c r="C49" s="26">
        <v>240</v>
      </c>
      <c r="D49" s="242">
        <v>0</v>
      </c>
      <c r="E49" s="242">
        <v>0</v>
      </c>
      <c r="F49" s="242">
        <v>0</v>
      </c>
      <c r="G49" s="242">
        <v>0</v>
      </c>
      <c r="H49" s="242">
        <v>0</v>
      </c>
      <c r="I49" s="249">
        <f>SUM(J49:K49)</f>
        <v>0</v>
      </c>
      <c r="J49" s="242">
        <v>0</v>
      </c>
      <c r="K49" s="242">
        <v>0</v>
      </c>
      <c r="L49" s="242">
        <v>0</v>
      </c>
      <c r="M49" s="242">
        <f>I49</f>
        <v>0</v>
      </c>
    </row>
    <row r="50" spans="1:14" s="5" customFormat="1" ht="13.5" customHeight="1" thickTop="1" thickBot="1">
      <c r="A50" s="115" t="s">
        <v>60</v>
      </c>
      <c r="B50" s="26">
        <v>2282</v>
      </c>
      <c r="C50" s="26">
        <v>250</v>
      </c>
      <c r="D50" s="242">
        <v>0</v>
      </c>
      <c r="E50" s="242">
        <v>0</v>
      </c>
      <c r="F50" s="242">
        <v>0</v>
      </c>
      <c r="G50" s="242">
        <v>0</v>
      </c>
      <c r="H50" s="242">
        <v>0</v>
      </c>
      <c r="I50" s="249">
        <f>SUM(J50:K50)</f>
        <v>0</v>
      </c>
      <c r="J50" s="242">
        <v>0</v>
      </c>
      <c r="K50" s="242">
        <v>0</v>
      </c>
      <c r="L50" s="242">
        <v>0</v>
      </c>
      <c r="M50" s="242">
        <f>I50</f>
        <v>0</v>
      </c>
    </row>
    <row r="51" spans="1:14" s="5" customFormat="1" ht="12.75" thickTop="1" thickBot="1">
      <c r="A51" s="27" t="s">
        <v>160</v>
      </c>
      <c r="B51" s="23">
        <v>2400</v>
      </c>
      <c r="C51" s="23">
        <v>260</v>
      </c>
      <c r="D51" s="246">
        <f>SUM(D52:D53)</f>
        <v>0</v>
      </c>
      <c r="E51" s="246">
        <f t="shared" ref="E51:M51" si="11">SUM(E52:E53)</f>
        <v>0</v>
      </c>
      <c r="F51" s="246">
        <f t="shared" si="11"/>
        <v>0</v>
      </c>
      <c r="G51" s="246">
        <f t="shared" si="11"/>
        <v>0</v>
      </c>
      <c r="H51" s="246">
        <f t="shared" si="11"/>
        <v>0</v>
      </c>
      <c r="I51" s="246">
        <f t="shared" si="11"/>
        <v>0</v>
      </c>
      <c r="J51" s="246">
        <f t="shared" si="11"/>
        <v>0</v>
      </c>
      <c r="K51" s="246">
        <f t="shared" si="11"/>
        <v>0</v>
      </c>
      <c r="L51" s="246">
        <f t="shared" si="11"/>
        <v>0</v>
      </c>
      <c r="M51" s="246">
        <f t="shared" si="11"/>
        <v>0</v>
      </c>
    </row>
    <row r="52" spans="1:14" s="5" customFormat="1" ht="12.75" thickTop="1" thickBot="1">
      <c r="A52" s="28" t="s">
        <v>62</v>
      </c>
      <c r="B52" s="29">
        <v>2410</v>
      </c>
      <c r="C52" s="29">
        <v>270</v>
      </c>
      <c r="D52" s="250">
        <v>0</v>
      </c>
      <c r="E52" s="250">
        <v>0</v>
      </c>
      <c r="F52" s="250">
        <v>0</v>
      </c>
      <c r="G52" s="250">
        <v>0</v>
      </c>
      <c r="H52" s="250">
        <v>0</v>
      </c>
      <c r="I52" s="251">
        <f>SUM(J52:K52)</f>
        <v>0</v>
      </c>
      <c r="J52" s="250">
        <v>0</v>
      </c>
      <c r="K52" s="250">
        <v>0</v>
      </c>
      <c r="L52" s="250">
        <v>0</v>
      </c>
      <c r="M52" s="248">
        <f>I52</f>
        <v>0</v>
      </c>
    </row>
    <row r="53" spans="1:14" s="5" customFormat="1" ht="12.75" thickTop="1" thickBot="1">
      <c r="A53" s="28" t="s">
        <v>63</v>
      </c>
      <c r="B53" s="29">
        <v>2420</v>
      </c>
      <c r="C53" s="29">
        <v>280</v>
      </c>
      <c r="D53" s="252">
        <v>0</v>
      </c>
      <c r="E53" s="252">
        <v>0</v>
      </c>
      <c r="F53" s="252">
        <v>0</v>
      </c>
      <c r="G53" s="252">
        <v>0</v>
      </c>
      <c r="H53" s="252">
        <v>0</v>
      </c>
      <c r="I53" s="251">
        <f>SUM(J53:K53)</f>
        <v>0</v>
      </c>
      <c r="J53" s="252">
        <v>0</v>
      </c>
      <c r="K53" s="252">
        <v>0</v>
      </c>
      <c r="L53" s="252">
        <v>0</v>
      </c>
      <c r="M53" s="248">
        <f>I53</f>
        <v>0</v>
      </c>
    </row>
    <row r="54" spans="1:14" s="5" customFormat="1" ht="12.75" thickTop="1" thickBot="1">
      <c r="A54" s="27" t="s">
        <v>64</v>
      </c>
      <c r="B54" s="23">
        <v>2600</v>
      </c>
      <c r="C54" s="23">
        <v>290</v>
      </c>
      <c r="D54" s="246">
        <f>SUM(D55:D57)</f>
        <v>0</v>
      </c>
      <c r="E54" s="246">
        <f t="shared" ref="E54:M54" si="12">SUM(E55:E57)</f>
        <v>0</v>
      </c>
      <c r="F54" s="246">
        <f t="shared" si="12"/>
        <v>0</v>
      </c>
      <c r="G54" s="246">
        <f t="shared" si="12"/>
        <v>0</v>
      </c>
      <c r="H54" s="246">
        <f t="shared" si="12"/>
        <v>0</v>
      </c>
      <c r="I54" s="246">
        <f t="shared" si="12"/>
        <v>0</v>
      </c>
      <c r="J54" s="246">
        <f t="shared" si="12"/>
        <v>0</v>
      </c>
      <c r="K54" s="246">
        <f t="shared" si="12"/>
        <v>0</v>
      </c>
      <c r="L54" s="246">
        <f t="shared" si="12"/>
        <v>0</v>
      </c>
      <c r="M54" s="246">
        <f t="shared" si="12"/>
        <v>0</v>
      </c>
    </row>
    <row r="55" spans="1:14" s="5" customFormat="1" ht="12.75" thickTop="1" thickBot="1">
      <c r="A55" s="39" t="s">
        <v>65</v>
      </c>
      <c r="B55" s="29">
        <v>2610</v>
      </c>
      <c r="C55" s="29">
        <v>300</v>
      </c>
      <c r="D55" s="250">
        <v>0</v>
      </c>
      <c r="E55" s="250">
        <v>0</v>
      </c>
      <c r="F55" s="250">
        <v>0</v>
      </c>
      <c r="G55" s="250">
        <v>0</v>
      </c>
      <c r="H55" s="250">
        <v>0</v>
      </c>
      <c r="I55" s="251">
        <f>SUM(J55:K55)</f>
        <v>0</v>
      </c>
      <c r="J55" s="250">
        <v>0</v>
      </c>
      <c r="K55" s="250">
        <v>0</v>
      </c>
      <c r="L55" s="250">
        <v>0</v>
      </c>
      <c r="M55" s="248">
        <f>I55</f>
        <v>0</v>
      </c>
    </row>
    <row r="56" spans="1:14" s="5" customFormat="1" ht="12.75" thickTop="1" thickBot="1">
      <c r="A56" s="39" t="s">
        <v>66</v>
      </c>
      <c r="B56" s="29">
        <v>2620</v>
      </c>
      <c r="C56" s="29">
        <v>310</v>
      </c>
      <c r="D56" s="250">
        <v>0</v>
      </c>
      <c r="E56" s="250">
        <v>0</v>
      </c>
      <c r="F56" s="250">
        <v>0</v>
      </c>
      <c r="G56" s="250">
        <v>0</v>
      </c>
      <c r="H56" s="250">
        <v>0</v>
      </c>
      <c r="I56" s="251">
        <f>SUM(J56:K56)</f>
        <v>0</v>
      </c>
      <c r="J56" s="250">
        <v>0</v>
      </c>
      <c r="K56" s="250">
        <v>0</v>
      </c>
      <c r="L56" s="250">
        <v>0</v>
      </c>
      <c r="M56" s="248">
        <f>I56</f>
        <v>0</v>
      </c>
    </row>
    <row r="57" spans="1:14" s="5" customFormat="1" ht="12.75" thickTop="1" thickBot="1">
      <c r="A57" s="28" t="s">
        <v>67</v>
      </c>
      <c r="B57" s="29">
        <v>2630</v>
      </c>
      <c r="C57" s="29">
        <v>320</v>
      </c>
      <c r="D57" s="250">
        <v>0</v>
      </c>
      <c r="E57" s="250">
        <v>0</v>
      </c>
      <c r="F57" s="250">
        <v>0</v>
      </c>
      <c r="G57" s="250">
        <v>0</v>
      </c>
      <c r="H57" s="250">
        <v>0</v>
      </c>
      <c r="I57" s="251">
        <f>SUM(J57:K57)</f>
        <v>0</v>
      </c>
      <c r="J57" s="250">
        <v>0</v>
      </c>
      <c r="K57" s="250">
        <v>0</v>
      </c>
      <c r="L57" s="250">
        <v>0</v>
      </c>
      <c r="M57" s="248">
        <f>I57</f>
        <v>0</v>
      </c>
    </row>
    <row r="58" spans="1:14" s="5" customFormat="1" ht="12.75" thickTop="1" thickBot="1">
      <c r="A58" s="40" t="s">
        <v>68</v>
      </c>
      <c r="B58" s="23">
        <v>2700</v>
      </c>
      <c r="C58" s="23">
        <v>330</v>
      </c>
      <c r="D58" s="246">
        <f>SUM(D59:D61)</f>
        <v>0</v>
      </c>
      <c r="E58" s="246">
        <f t="shared" ref="E58:M58" si="13">SUM(E59:E61)</f>
        <v>0</v>
      </c>
      <c r="F58" s="246">
        <f t="shared" si="13"/>
        <v>0</v>
      </c>
      <c r="G58" s="246">
        <f t="shared" si="13"/>
        <v>0</v>
      </c>
      <c r="H58" s="246">
        <f t="shared" si="13"/>
        <v>0</v>
      </c>
      <c r="I58" s="246">
        <f t="shared" si="13"/>
        <v>0</v>
      </c>
      <c r="J58" s="246">
        <f t="shared" si="13"/>
        <v>0</v>
      </c>
      <c r="K58" s="246">
        <f t="shared" si="13"/>
        <v>0</v>
      </c>
      <c r="L58" s="246">
        <f t="shared" si="13"/>
        <v>0</v>
      </c>
      <c r="M58" s="246">
        <f t="shared" si="13"/>
        <v>0</v>
      </c>
    </row>
    <row r="59" spans="1:14" s="5" customFormat="1" ht="12.75" thickTop="1" thickBot="1">
      <c r="A59" s="39" t="s">
        <v>69</v>
      </c>
      <c r="B59" s="29">
        <v>2710</v>
      </c>
      <c r="C59" s="29">
        <v>340</v>
      </c>
      <c r="D59" s="250">
        <v>0</v>
      </c>
      <c r="E59" s="250">
        <v>0</v>
      </c>
      <c r="F59" s="250">
        <v>0</v>
      </c>
      <c r="G59" s="250">
        <v>0</v>
      </c>
      <c r="H59" s="250">
        <v>0</v>
      </c>
      <c r="I59" s="251">
        <f>SUM(J59:K59)</f>
        <v>0</v>
      </c>
      <c r="J59" s="250">
        <v>0</v>
      </c>
      <c r="K59" s="250">
        <v>0</v>
      </c>
      <c r="L59" s="250">
        <v>0</v>
      </c>
      <c r="M59" s="248">
        <f>I59</f>
        <v>0</v>
      </c>
      <c r="N59" s="253"/>
    </row>
    <row r="60" spans="1:14" s="5" customFormat="1" ht="12.75" thickTop="1" thickBot="1">
      <c r="A60" s="39" t="s">
        <v>70</v>
      </c>
      <c r="B60" s="29">
        <v>2720</v>
      </c>
      <c r="C60" s="29">
        <v>350</v>
      </c>
      <c r="D60" s="250">
        <v>0</v>
      </c>
      <c r="E60" s="250">
        <v>0</v>
      </c>
      <c r="F60" s="250">
        <v>0</v>
      </c>
      <c r="G60" s="250">
        <v>0</v>
      </c>
      <c r="H60" s="250">
        <v>0</v>
      </c>
      <c r="I60" s="251">
        <f>SUM(J60:K60)</f>
        <v>0</v>
      </c>
      <c r="J60" s="250">
        <v>0</v>
      </c>
      <c r="K60" s="250">
        <v>0</v>
      </c>
      <c r="L60" s="250">
        <v>0</v>
      </c>
      <c r="M60" s="248">
        <f>I60</f>
        <v>0</v>
      </c>
    </row>
    <row r="61" spans="1:14" s="5" customFormat="1" ht="12.75" thickTop="1" thickBot="1">
      <c r="A61" s="39" t="s">
        <v>71</v>
      </c>
      <c r="B61" s="29">
        <v>2730</v>
      </c>
      <c r="C61" s="29">
        <v>360</v>
      </c>
      <c r="D61" s="250">
        <v>0</v>
      </c>
      <c r="E61" s="250">
        <v>0</v>
      </c>
      <c r="F61" s="250">
        <v>0</v>
      </c>
      <c r="G61" s="250">
        <v>0</v>
      </c>
      <c r="H61" s="250">
        <v>0</v>
      </c>
      <c r="I61" s="251">
        <f>SUM(J61:K61)</f>
        <v>0</v>
      </c>
      <c r="J61" s="250">
        <v>0</v>
      </c>
      <c r="K61" s="250">
        <v>0</v>
      </c>
      <c r="L61" s="250">
        <v>0</v>
      </c>
      <c r="M61" s="248">
        <f>I61</f>
        <v>0</v>
      </c>
      <c r="N61" s="101"/>
    </row>
    <row r="62" spans="1:14" s="5" customFormat="1" ht="12.75" thickTop="1" thickBot="1">
      <c r="A62" s="40" t="s">
        <v>72</v>
      </c>
      <c r="B62" s="23">
        <v>2800</v>
      </c>
      <c r="C62" s="23">
        <v>370</v>
      </c>
      <c r="D62" s="250">
        <v>0</v>
      </c>
      <c r="E62" s="250">
        <v>0</v>
      </c>
      <c r="F62" s="250">
        <v>0</v>
      </c>
      <c r="G62" s="250">
        <v>0</v>
      </c>
      <c r="H62" s="250">
        <v>0</v>
      </c>
      <c r="I62" s="246">
        <f>SUM(J62:K62)</f>
        <v>0</v>
      </c>
      <c r="J62" s="241">
        <v>0</v>
      </c>
      <c r="K62" s="241">
        <v>0</v>
      </c>
      <c r="L62" s="241">
        <v>0</v>
      </c>
      <c r="M62" s="246">
        <f>I62</f>
        <v>0</v>
      </c>
    </row>
    <row r="63" spans="1:14" s="5" customFormat="1" ht="13.5" thickTop="1" thickBot="1">
      <c r="A63" s="239" t="s">
        <v>161</v>
      </c>
      <c r="B63" s="239">
        <v>3000</v>
      </c>
      <c r="C63" s="239">
        <v>380</v>
      </c>
      <c r="D63" s="248">
        <f>D64+D78</f>
        <v>0</v>
      </c>
      <c r="E63" s="248">
        <f t="shared" ref="E63:M63" si="14">E64+E78</f>
        <v>0</v>
      </c>
      <c r="F63" s="248">
        <f t="shared" si="14"/>
        <v>0</v>
      </c>
      <c r="G63" s="248">
        <f t="shared" si="14"/>
        <v>0</v>
      </c>
      <c r="H63" s="248">
        <f t="shared" si="14"/>
        <v>0</v>
      </c>
      <c r="I63" s="248">
        <f t="shared" si="14"/>
        <v>0</v>
      </c>
      <c r="J63" s="248">
        <f t="shared" si="14"/>
        <v>0</v>
      </c>
      <c r="K63" s="248">
        <f t="shared" si="14"/>
        <v>0</v>
      </c>
      <c r="L63" s="248">
        <f t="shared" si="14"/>
        <v>0</v>
      </c>
      <c r="M63" s="248">
        <f t="shared" si="14"/>
        <v>0</v>
      </c>
    </row>
    <row r="64" spans="1:14" s="5" customFormat="1" ht="11.25" customHeight="1" thickTop="1" thickBot="1">
      <c r="A64" s="27" t="s">
        <v>162</v>
      </c>
      <c r="B64" s="23">
        <v>3100</v>
      </c>
      <c r="C64" s="23">
        <v>390</v>
      </c>
      <c r="D64" s="248">
        <f>D65+D66+D69+D72+D76+D77</f>
        <v>0</v>
      </c>
      <c r="E64" s="248">
        <f t="shared" ref="E64:M64" si="15">E65+E66+E69+E72+E76+E77</f>
        <v>0</v>
      </c>
      <c r="F64" s="248">
        <f t="shared" si="15"/>
        <v>0</v>
      </c>
      <c r="G64" s="248">
        <f t="shared" si="15"/>
        <v>0</v>
      </c>
      <c r="H64" s="248">
        <f t="shared" si="15"/>
        <v>0</v>
      </c>
      <c r="I64" s="248">
        <f t="shared" si="15"/>
        <v>0</v>
      </c>
      <c r="J64" s="248">
        <f t="shared" si="15"/>
        <v>0</v>
      </c>
      <c r="K64" s="248">
        <f t="shared" si="15"/>
        <v>0</v>
      </c>
      <c r="L64" s="248">
        <f t="shared" si="15"/>
        <v>0</v>
      </c>
      <c r="M64" s="248">
        <f t="shared" si="15"/>
        <v>0</v>
      </c>
    </row>
    <row r="65" spans="1:13" s="5" customFormat="1" ht="12.75" thickTop="1" thickBot="1">
      <c r="A65" s="39" t="s">
        <v>75</v>
      </c>
      <c r="B65" s="29">
        <v>3110</v>
      </c>
      <c r="C65" s="29">
        <v>400</v>
      </c>
      <c r="D65" s="250">
        <v>0</v>
      </c>
      <c r="E65" s="250">
        <v>0</v>
      </c>
      <c r="F65" s="250">
        <v>0</v>
      </c>
      <c r="G65" s="250">
        <v>0</v>
      </c>
      <c r="H65" s="250">
        <v>0</v>
      </c>
      <c r="I65" s="246">
        <f>SUM(J65:K65)</f>
        <v>0</v>
      </c>
      <c r="J65" s="250">
        <v>0</v>
      </c>
      <c r="K65" s="250">
        <v>0</v>
      </c>
      <c r="L65" s="250">
        <v>0</v>
      </c>
      <c r="M65" s="246">
        <f>I65</f>
        <v>0</v>
      </c>
    </row>
    <row r="66" spans="1:13" s="5" customFormat="1" ht="12.75" thickTop="1" thickBot="1">
      <c r="A66" s="28" t="s">
        <v>76</v>
      </c>
      <c r="B66" s="29">
        <v>3120</v>
      </c>
      <c r="C66" s="29">
        <v>410</v>
      </c>
      <c r="D66" s="248">
        <f>SUM(D67:D68)</f>
        <v>0</v>
      </c>
      <c r="E66" s="248">
        <f t="shared" ref="E66:M66" si="16">SUM(E67:E68)</f>
        <v>0</v>
      </c>
      <c r="F66" s="248">
        <f t="shared" si="16"/>
        <v>0</v>
      </c>
      <c r="G66" s="248">
        <f t="shared" si="16"/>
        <v>0</v>
      </c>
      <c r="H66" s="248">
        <f t="shared" si="16"/>
        <v>0</v>
      </c>
      <c r="I66" s="248">
        <f t="shared" si="16"/>
        <v>0</v>
      </c>
      <c r="J66" s="248">
        <f t="shared" si="16"/>
        <v>0</v>
      </c>
      <c r="K66" s="248">
        <f t="shared" si="16"/>
        <v>0</v>
      </c>
      <c r="L66" s="248">
        <f t="shared" si="16"/>
        <v>0</v>
      </c>
      <c r="M66" s="248">
        <f t="shared" si="16"/>
        <v>0</v>
      </c>
    </row>
    <row r="67" spans="1:13" s="5" customFormat="1" ht="12.75" thickTop="1" thickBot="1">
      <c r="A67" s="34" t="s">
        <v>163</v>
      </c>
      <c r="B67" s="26">
        <v>3121</v>
      </c>
      <c r="C67" s="26">
        <v>420</v>
      </c>
      <c r="D67" s="250">
        <v>0</v>
      </c>
      <c r="E67" s="250">
        <v>0</v>
      </c>
      <c r="F67" s="250">
        <v>0</v>
      </c>
      <c r="G67" s="250">
        <v>0</v>
      </c>
      <c r="H67" s="250">
        <v>0</v>
      </c>
      <c r="I67" s="246">
        <f>SUM(J67:K67)</f>
        <v>0</v>
      </c>
      <c r="J67" s="250">
        <v>0</v>
      </c>
      <c r="K67" s="250">
        <v>0</v>
      </c>
      <c r="L67" s="250">
        <v>0</v>
      </c>
      <c r="M67" s="246">
        <f>I67</f>
        <v>0</v>
      </c>
    </row>
    <row r="68" spans="1:13" s="5" customFormat="1" ht="12.75" thickTop="1" thickBot="1">
      <c r="A68" s="34" t="s">
        <v>164</v>
      </c>
      <c r="B68" s="26">
        <v>3122</v>
      </c>
      <c r="C68" s="26">
        <v>430</v>
      </c>
      <c r="D68" s="250">
        <v>0</v>
      </c>
      <c r="E68" s="250">
        <v>0</v>
      </c>
      <c r="F68" s="250">
        <v>0</v>
      </c>
      <c r="G68" s="250">
        <v>0</v>
      </c>
      <c r="H68" s="250">
        <v>0</v>
      </c>
      <c r="I68" s="246">
        <f>SUM(J68:K68)</f>
        <v>0</v>
      </c>
      <c r="J68" s="250">
        <v>0</v>
      </c>
      <c r="K68" s="250">
        <v>0</v>
      </c>
      <c r="L68" s="250">
        <v>0</v>
      </c>
      <c r="M68" s="246">
        <f>I68</f>
        <v>0</v>
      </c>
    </row>
    <row r="69" spans="1:13" s="5" customFormat="1" ht="12.75" thickTop="1" thickBot="1">
      <c r="A69" s="28" t="s">
        <v>79</v>
      </c>
      <c r="B69" s="29">
        <v>3130</v>
      </c>
      <c r="C69" s="29">
        <v>440</v>
      </c>
      <c r="D69" s="248">
        <f>SUM(D70:D71)</f>
        <v>0</v>
      </c>
      <c r="E69" s="248">
        <f t="shared" ref="E69:M69" si="17">SUM(E70:E71)</f>
        <v>0</v>
      </c>
      <c r="F69" s="248">
        <f t="shared" si="17"/>
        <v>0</v>
      </c>
      <c r="G69" s="248">
        <f t="shared" si="17"/>
        <v>0</v>
      </c>
      <c r="H69" s="248">
        <f t="shared" si="17"/>
        <v>0</v>
      </c>
      <c r="I69" s="248">
        <f t="shared" si="17"/>
        <v>0</v>
      </c>
      <c r="J69" s="248">
        <f t="shared" si="17"/>
        <v>0</v>
      </c>
      <c r="K69" s="248">
        <f t="shared" si="17"/>
        <v>0</v>
      </c>
      <c r="L69" s="248">
        <f t="shared" si="17"/>
        <v>0</v>
      </c>
      <c r="M69" s="248">
        <f t="shared" si="17"/>
        <v>0</v>
      </c>
    </row>
    <row r="70" spans="1:13" s="5" customFormat="1" ht="12.75" thickTop="1" thickBot="1">
      <c r="A70" s="34" t="s">
        <v>80</v>
      </c>
      <c r="B70" s="26">
        <v>3131</v>
      </c>
      <c r="C70" s="26">
        <v>450</v>
      </c>
      <c r="D70" s="250">
        <v>0</v>
      </c>
      <c r="E70" s="250">
        <v>0</v>
      </c>
      <c r="F70" s="250">
        <v>0</v>
      </c>
      <c r="G70" s="250">
        <v>0</v>
      </c>
      <c r="H70" s="250">
        <v>0</v>
      </c>
      <c r="I70" s="246">
        <f>SUM(J70:K70)</f>
        <v>0</v>
      </c>
      <c r="J70" s="250">
        <v>0</v>
      </c>
      <c r="K70" s="250">
        <v>0</v>
      </c>
      <c r="L70" s="250">
        <v>0</v>
      </c>
      <c r="M70" s="246">
        <f>I70</f>
        <v>0</v>
      </c>
    </row>
    <row r="71" spans="1:13" s="5" customFormat="1" ht="12.75" thickTop="1" thickBot="1">
      <c r="A71" s="34" t="s">
        <v>81</v>
      </c>
      <c r="B71" s="26">
        <v>3132</v>
      </c>
      <c r="C71" s="26">
        <v>460</v>
      </c>
      <c r="D71" s="250">
        <v>0</v>
      </c>
      <c r="E71" s="250">
        <v>0</v>
      </c>
      <c r="F71" s="250">
        <v>0</v>
      </c>
      <c r="G71" s="250">
        <v>0</v>
      </c>
      <c r="H71" s="250">
        <v>0</v>
      </c>
      <c r="I71" s="246">
        <f>SUM(J71:K71)</f>
        <v>0</v>
      </c>
      <c r="J71" s="250">
        <v>0</v>
      </c>
      <c r="K71" s="250">
        <v>0</v>
      </c>
      <c r="L71" s="250">
        <v>0</v>
      </c>
      <c r="M71" s="246">
        <f>I71</f>
        <v>0</v>
      </c>
    </row>
    <row r="72" spans="1:13" s="5" customFormat="1" ht="12.75" thickTop="1" thickBot="1">
      <c r="A72" s="28" t="s">
        <v>82</v>
      </c>
      <c r="B72" s="29">
        <v>3140</v>
      </c>
      <c r="C72" s="29">
        <v>470</v>
      </c>
      <c r="D72" s="248">
        <f>SUM(D73:D75)</f>
        <v>0</v>
      </c>
      <c r="E72" s="248">
        <f t="shared" ref="E72:M72" si="18">SUM(E73:E75)</f>
        <v>0</v>
      </c>
      <c r="F72" s="248">
        <f t="shared" si="18"/>
        <v>0</v>
      </c>
      <c r="G72" s="248">
        <f t="shared" si="18"/>
        <v>0</v>
      </c>
      <c r="H72" s="248">
        <f t="shared" si="18"/>
        <v>0</v>
      </c>
      <c r="I72" s="248">
        <f t="shared" si="18"/>
        <v>0</v>
      </c>
      <c r="J72" s="248">
        <f t="shared" si="18"/>
        <v>0</v>
      </c>
      <c r="K72" s="248">
        <f t="shared" si="18"/>
        <v>0</v>
      </c>
      <c r="L72" s="248">
        <f t="shared" si="18"/>
        <v>0</v>
      </c>
      <c r="M72" s="248">
        <f t="shared" si="18"/>
        <v>0</v>
      </c>
    </row>
    <row r="73" spans="1:13" s="5" customFormat="1" ht="13.5" thickTop="1" thickBot="1">
      <c r="A73" s="254" t="s">
        <v>83</v>
      </c>
      <c r="B73" s="26">
        <v>3141</v>
      </c>
      <c r="C73" s="26">
        <v>480</v>
      </c>
      <c r="D73" s="250">
        <v>0</v>
      </c>
      <c r="E73" s="250">
        <v>0</v>
      </c>
      <c r="F73" s="250">
        <v>0</v>
      </c>
      <c r="G73" s="250">
        <v>0</v>
      </c>
      <c r="H73" s="250">
        <v>0</v>
      </c>
      <c r="I73" s="246">
        <f>SUM(J73:K73)</f>
        <v>0</v>
      </c>
      <c r="J73" s="250">
        <v>0</v>
      </c>
      <c r="K73" s="250">
        <v>0</v>
      </c>
      <c r="L73" s="250">
        <v>0</v>
      </c>
      <c r="M73" s="246">
        <f>I73</f>
        <v>0</v>
      </c>
    </row>
    <row r="74" spans="1:13" s="5" customFormat="1" ht="13.5" thickTop="1" thickBot="1">
      <c r="A74" s="254" t="s">
        <v>165</v>
      </c>
      <c r="B74" s="26">
        <v>3142</v>
      </c>
      <c r="C74" s="26">
        <v>490</v>
      </c>
      <c r="D74" s="250">
        <v>0</v>
      </c>
      <c r="E74" s="250">
        <v>0</v>
      </c>
      <c r="F74" s="250">
        <v>0</v>
      </c>
      <c r="G74" s="250">
        <v>0</v>
      </c>
      <c r="H74" s="250">
        <v>0</v>
      </c>
      <c r="I74" s="246">
        <f>SUM(J74:K74)</f>
        <v>0</v>
      </c>
      <c r="J74" s="250">
        <v>0</v>
      </c>
      <c r="K74" s="250">
        <v>0</v>
      </c>
      <c r="L74" s="250">
        <v>0</v>
      </c>
      <c r="M74" s="246">
        <f>I74</f>
        <v>0</v>
      </c>
    </row>
    <row r="75" spans="1:13" s="5" customFormat="1" ht="13.5" thickTop="1" thickBot="1">
      <c r="A75" s="254" t="s">
        <v>85</v>
      </c>
      <c r="B75" s="26">
        <v>3143</v>
      </c>
      <c r="C75" s="26">
        <v>500</v>
      </c>
      <c r="D75" s="250">
        <v>0</v>
      </c>
      <c r="E75" s="250">
        <v>0</v>
      </c>
      <c r="F75" s="250">
        <v>0</v>
      </c>
      <c r="G75" s="250">
        <v>0</v>
      </c>
      <c r="H75" s="250">
        <v>0</v>
      </c>
      <c r="I75" s="246">
        <f>SUM(J75:K75)</f>
        <v>0</v>
      </c>
      <c r="J75" s="250">
        <v>0</v>
      </c>
      <c r="K75" s="250">
        <v>0</v>
      </c>
      <c r="L75" s="250">
        <v>0</v>
      </c>
      <c r="M75" s="246">
        <f>I75</f>
        <v>0</v>
      </c>
    </row>
    <row r="76" spans="1:13" s="5" customFormat="1" ht="12.75" thickTop="1" thickBot="1">
      <c r="A76" s="28" t="s">
        <v>86</v>
      </c>
      <c r="B76" s="29">
        <v>3150</v>
      </c>
      <c r="C76" s="29">
        <v>510</v>
      </c>
      <c r="D76" s="250">
        <v>0</v>
      </c>
      <c r="E76" s="250">
        <v>0</v>
      </c>
      <c r="F76" s="250">
        <v>0</v>
      </c>
      <c r="G76" s="250">
        <v>0</v>
      </c>
      <c r="H76" s="250">
        <v>0</v>
      </c>
      <c r="I76" s="246">
        <f>SUM(J76:K76)</f>
        <v>0</v>
      </c>
      <c r="J76" s="250">
        <v>0</v>
      </c>
      <c r="K76" s="250">
        <v>0</v>
      </c>
      <c r="L76" s="250">
        <v>0</v>
      </c>
      <c r="M76" s="246">
        <f>I76</f>
        <v>0</v>
      </c>
    </row>
    <row r="77" spans="1:13" s="5" customFormat="1" ht="12.75" thickTop="1" thickBot="1">
      <c r="A77" s="28" t="s">
        <v>87</v>
      </c>
      <c r="B77" s="29">
        <v>3160</v>
      </c>
      <c r="C77" s="29">
        <v>520</v>
      </c>
      <c r="D77" s="250">
        <v>0</v>
      </c>
      <c r="E77" s="250">
        <v>0</v>
      </c>
      <c r="F77" s="250">
        <v>0</v>
      </c>
      <c r="G77" s="250">
        <v>0</v>
      </c>
      <c r="H77" s="250">
        <v>0</v>
      </c>
      <c r="I77" s="246">
        <f>SUM(J77:K77)</f>
        <v>0</v>
      </c>
      <c r="J77" s="250">
        <v>0</v>
      </c>
      <c r="K77" s="250">
        <v>0</v>
      </c>
      <c r="L77" s="250">
        <v>0</v>
      </c>
      <c r="M77" s="246">
        <f>I77</f>
        <v>0</v>
      </c>
    </row>
    <row r="78" spans="1:13" s="5" customFormat="1" ht="12" customHeight="1" thickTop="1" thickBot="1">
      <c r="A78" s="27" t="s">
        <v>88</v>
      </c>
      <c r="B78" s="23">
        <v>3200</v>
      </c>
      <c r="C78" s="23">
        <v>530</v>
      </c>
      <c r="D78" s="248">
        <f>SUM(D79:D82)</f>
        <v>0</v>
      </c>
      <c r="E78" s="248">
        <f t="shared" ref="E78:M78" si="19">SUM(E79:E82)</f>
        <v>0</v>
      </c>
      <c r="F78" s="248">
        <f t="shared" si="19"/>
        <v>0</v>
      </c>
      <c r="G78" s="248">
        <f t="shared" si="19"/>
        <v>0</v>
      </c>
      <c r="H78" s="248">
        <f t="shared" si="19"/>
        <v>0</v>
      </c>
      <c r="I78" s="248">
        <f t="shared" si="19"/>
        <v>0</v>
      </c>
      <c r="J78" s="248">
        <f t="shared" si="19"/>
        <v>0</v>
      </c>
      <c r="K78" s="248">
        <f t="shared" si="19"/>
        <v>0</v>
      </c>
      <c r="L78" s="248">
        <f t="shared" si="19"/>
        <v>0</v>
      </c>
      <c r="M78" s="248">
        <f t="shared" si="19"/>
        <v>0</v>
      </c>
    </row>
    <row r="79" spans="1:13" s="5" customFormat="1" ht="12.75" thickTop="1" thickBot="1">
      <c r="A79" s="39" t="s">
        <v>166</v>
      </c>
      <c r="B79" s="29">
        <v>3210</v>
      </c>
      <c r="C79" s="29">
        <v>540</v>
      </c>
      <c r="D79" s="250">
        <v>0</v>
      </c>
      <c r="E79" s="250">
        <v>0</v>
      </c>
      <c r="F79" s="250">
        <v>0</v>
      </c>
      <c r="G79" s="250">
        <v>0</v>
      </c>
      <c r="H79" s="250">
        <v>0</v>
      </c>
      <c r="I79" s="246">
        <f>SUM(J79:K79)</f>
        <v>0</v>
      </c>
      <c r="J79" s="250">
        <v>0</v>
      </c>
      <c r="K79" s="250">
        <v>0</v>
      </c>
      <c r="L79" s="250">
        <v>0</v>
      </c>
      <c r="M79" s="246">
        <f>I79</f>
        <v>0</v>
      </c>
    </row>
    <row r="80" spans="1:13" s="5" customFormat="1" ht="12.75" thickTop="1" thickBot="1">
      <c r="A80" s="39" t="s">
        <v>90</v>
      </c>
      <c r="B80" s="29">
        <v>3220</v>
      </c>
      <c r="C80" s="29">
        <v>550</v>
      </c>
      <c r="D80" s="250">
        <v>0</v>
      </c>
      <c r="E80" s="250">
        <v>0</v>
      </c>
      <c r="F80" s="250">
        <v>0</v>
      </c>
      <c r="G80" s="250">
        <v>0</v>
      </c>
      <c r="H80" s="250">
        <v>0</v>
      </c>
      <c r="I80" s="246">
        <f>SUM(J80:K80)</f>
        <v>0</v>
      </c>
      <c r="J80" s="250">
        <v>0</v>
      </c>
      <c r="K80" s="250">
        <v>0</v>
      </c>
      <c r="L80" s="250">
        <v>0</v>
      </c>
      <c r="M80" s="246">
        <f>I80</f>
        <v>0</v>
      </c>
    </row>
    <row r="81" spans="1:13" s="5" customFormat="1" ht="12.75" customHeight="1" thickTop="1" thickBot="1">
      <c r="A81" s="28" t="s">
        <v>91</v>
      </c>
      <c r="B81" s="29">
        <v>3230</v>
      </c>
      <c r="C81" s="29">
        <v>560</v>
      </c>
      <c r="D81" s="250">
        <v>0</v>
      </c>
      <c r="E81" s="250">
        <v>0</v>
      </c>
      <c r="F81" s="250">
        <v>0</v>
      </c>
      <c r="G81" s="250">
        <v>0</v>
      </c>
      <c r="H81" s="250">
        <v>0</v>
      </c>
      <c r="I81" s="246">
        <f>SUM(J81:K81)</f>
        <v>0</v>
      </c>
      <c r="J81" s="250">
        <v>0</v>
      </c>
      <c r="K81" s="250">
        <v>0</v>
      </c>
      <c r="L81" s="250">
        <v>0</v>
      </c>
      <c r="M81" s="246">
        <f>I81</f>
        <v>0</v>
      </c>
    </row>
    <row r="82" spans="1:13" s="5" customFormat="1" ht="16.5" customHeight="1" thickTop="1" thickBot="1">
      <c r="A82" s="28" t="s">
        <v>92</v>
      </c>
      <c r="B82" s="29">
        <v>3240</v>
      </c>
      <c r="C82" s="29">
        <v>570</v>
      </c>
      <c r="D82" s="250">
        <v>0</v>
      </c>
      <c r="E82" s="250">
        <v>0</v>
      </c>
      <c r="F82" s="250">
        <v>0</v>
      </c>
      <c r="G82" s="250">
        <v>0</v>
      </c>
      <c r="H82" s="250">
        <v>0</v>
      </c>
      <c r="I82" s="246">
        <f>SUM(J82:K82)</f>
        <v>0</v>
      </c>
      <c r="J82" s="250">
        <v>0</v>
      </c>
      <c r="K82" s="250">
        <v>0</v>
      </c>
      <c r="L82" s="250">
        <v>0</v>
      </c>
      <c r="M82" s="246">
        <f>I82</f>
        <v>0</v>
      </c>
    </row>
    <row r="83" spans="1:13" ht="14.25" customHeight="1" thickTop="1" thickBot="1">
      <c r="A83" s="255" t="s">
        <v>167</v>
      </c>
      <c r="B83" s="256" t="s">
        <v>168</v>
      </c>
      <c r="C83" s="256">
        <v>580</v>
      </c>
      <c r="D83" s="257">
        <f>SUM(D27)+SUM(D26)</f>
        <v>0</v>
      </c>
      <c r="E83" s="257">
        <f t="shared" ref="E83:M83" si="20">SUM(E27)+SUM(E26)</f>
        <v>3405.15</v>
      </c>
      <c r="F83" s="257">
        <f t="shared" si="20"/>
        <v>0</v>
      </c>
      <c r="G83" s="257">
        <f t="shared" si="20"/>
        <v>0</v>
      </c>
      <c r="H83" s="257">
        <f t="shared" si="20"/>
        <v>0</v>
      </c>
      <c r="I83" s="257">
        <f t="shared" si="20"/>
        <v>0</v>
      </c>
      <c r="J83" s="257">
        <f t="shared" si="20"/>
        <v>0</v>
      </c>
      <c r="K83" s="257">
        <f t="shared" si="20"/>
        <v>0</v>
      </c>
      <c r="L83" s="257">
        <f t="shared" si="20"/>
        <v>0</v>
      </c>
      <c r="M83" s="257">
        <f t="shared" si="20"/>
        <v>0</v>
      </c>
    </row>
    <row r="84" spans="1:13" ht="24" customHeight="1" thickTop="1">
      <c r="A84" s="258" t="s">
        <v>169</v>
      </c>
      <c r="B84" s="259"/>
      <c r="C84" s="259"/>
      <c r="D84" s="259"/>
    </row>
    <row r="85" spans="1:13">
      <c r="A85" s="89" t="str">
        <f>[1]ЗАПОЛНИТЬ!F30</f>
        <v xml:space="preserve">Керівник </v>
      </c>
      <c r="C85" s="89"/>
      <c r="D85" s="89"/>
      <c r="E85" s="89"/>
      <c r="F85" s="89"/>
      <c r="G85" s="193"/>
      <c r="H85" s="193"/>
      <c r="J85" s="194" t="str">
        <f>[1]ЗАПОЛНИТЬ!F26</f>
        <v>О.І.Кулик</v>
      </c>
      <c r="K85" s="194"/>
      <c r="L85" s="194"/>
    </row>
    <row r="86" spans="1:13">
      <c r="A86" s="89"/>
      <c r="C86" s="89"/>
      <c r="D86" s="89"/>
      <c r="E86" s="89"/>
      <c r="F86" s="89"/>
      <c r="G86" s="195" t="s">
        <v>104</v>
      </c>
      <c r="H86" s="195"/>
      <c r="J86" s="196" t="s">
        <v>105</v>
      </c>
      <c r="K86" s="196"/>
    </row>
    <row r="87" spans="1:13">
      <c r="A87" s="89" t="str">
        <f>[1]ЗАПОЛНИТЬ!F31</f>
        <v>Головний бухгалтер</v>
      </c>
      <c r="C87" s="89"/>
      <c r="D87" s="89"/>
      <c r="E87" s="89"/>
      <c r="F87" s="89"/>
      <c r="G87" s="193"/>
      <c r="H87" s="193"/>
      <c r="J87" s="194" t="str">
        <f>[1]ЗАПОЛНИТЬ!F28</f>
        <v>В.І.Коцар</v>
      </c>
      <c r="K87" s="194"/>
      <c r="L87" s="194"/>
    </row>
    <row r="88" spans="1:13">
      <c r="A88" s="1" t="str">
        <f>[1]ЗАПОЛНИТЬ!C19</f>
        <v>"11"січня 2019 року</v>
      </c>
      <c r="C88" s="89"/>
      <c r="D88" s="89"/>
      <c r="E88" s="89"/>
      <c r="F88" s="89"/>
      <c r="G88" s="195" t="s">
        <v>104</v>
      </c>
      <c r="H88" s="195"/>
      <c r="J88" s="196" t="s">
        <v>105</v>
      </c>
      <c r="K88" s="196"/>
      <c r="L88" s="91"/>
    </row>
    <row r="89" spans="1:13">
      <c r="A89" s="5"/>
    </row>
  </sheetData>
  <sheetProtection sheet="1" formatColumns="0" formatRows="0"/>
  <mergeCells count="43">
    <mergeCell ref="G87:H87"/>
    <mergeCell ref="J87:L87"/>
    <mergeCell ref="G88:H88"/>
    <mergeCell ref="J88:K88"/>
    <mergeCell ref="K22:K24"/>
    <mergeCell ref="A84:D84"/>
    <mergeCell ref="G85:H85"/>
    <mergeCell ref="J85:L85"/>
    <mergeCell ref="G86:H86"/>
    <mergeCell ref="J86:K86"/>
    <mergeCell ref="E20:F20"/>
    <mergeCell ref="G20:G24"/>
    <mergeCell ref="H20:H24"/>
    <mergeCell ref="I20:K20"/>
    <mergeCell ref="L20:L24"/>
    <mergeCell ref="E21:E24"/>
    <mergeCell ref="F21:F24"/>
    <mergeCell ref="I21:I24"/>
    <mergeCell ref="J21:K21"/>
    <mergeCell ref="J22:J24"/>
    <mergeCell ref="A15:D15"/>
    <mergeCell ref="F15:M15"/>
    <mergeCell ref="A18:L18"/>
    <mergeCell ref="A19:A24"/>
    <mergeCell ref="B19:B24"/>
    <mergeCell ref="C19:C24"/>
    <mergeCell ref="D19:G19"/>
    <mergeCell ref="H19:L19"/>
    <mergeCell ref="M19:M24"/>
    <mergeCell ref="D20:D24"/>
    <mergeCell ref="B11:J11"/>
    <mergeCell ref="A12:D12"/>
    <mergeCell ref="F12:L12"/>
    <mergeCell ref="A13:D13"/>
    <mergeCell ref="F13:M13"/>
    <mergeCell ref="A14:D14"/>
    <mergeCell ref="F14:M14"/>
    <mergeCell ref="J1:M3"/>
    <mergeCell ref="A4:M4"/>
    <mergeCell ref="A5:G5"/>
    <mergeCell ref="A6:M6"/>
    <mergeCell ref="B9:J9"/>
    <mergeCell ref="B10:J10"/>
  </mergeCells>
  <pageMargins left="0.19685039370078741" right="0.19685039370078741" top="0.31496062992125984" bottom="0.19685039370078741" header="0.31496062992125984" footer="0.19685039370078741"/>
  <pageSetup paperSize="9" scale="9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Ф.2.1</vt:lpstr>
      <vt:lpstr>Ф.4.1.КФК1</vt:lpstr>
      <vt:lpstr>Ф.4.4.КПК1</vt:lpstr>
      <vt:lpstr>Ф.7(СФ).1</vt:lpstr>
      <vt:lpstr>Ф.2.1!Заголовки_для_печати</vt:lpstr>
      <vt:lpstr>Ф.4.1.КФК1!Заголовки_для_печати</vt:lpstr>
      <vt:lpstr>Ф.4.4.КПК1!Заголовки_для_печати</vt:lpstr>
      <vt:lpstr>'Ф.7(СФ).1'!Заголовки_для_печати</vt:lpstr>
      <vt:lpstr>Ф.2.1!Область_печати</vt:lpstr>
      <vt:lpstr>Ф.4.1.КФК1!Область_печати</vt:lpstr>
      <vt:lpstr>'Ф.7(СФ).1'!Область_печати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2019-01-25T11:57:45Z</dcterms:modified>
</cp:coreProperties>
</file>