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OLD\Діск Е\Мои документы\БЮДЖЕТ 2019\паспорти 2019 ГРУДЕНЬ нова версія\"/>
    </mc:Choice>
  </mc:AlternateContent>
  <bookViews>
    <workbookView xWindow="480" yWindow="30" windowWidth="19320" windowHeight="11835"/>
  </bookViews>
  <sheets>
    <sheet name="1216030" sheetId="4" r:id="rId1"/>
  </sheets>
  <calcPr calcId="162913"/>
</workbook>
</file>

<file path=xl/calcChain.xml><?xml version="1.0" encoding="utf-8"?>
<calcChain xmlns="http://schemas.openxmlformats.org/spreadsheetml/2006/main">
  <c r="E64" i="4" l="1"/>
  <c r="D64" i="4"/>
  <c r="D49" i="4"/>
  <c r="D54" i="4"/>
  <c r="D52" i="4"/>
  <c r="E56" i="4"/>
  <c r="D45" i="4"/>
  <c r="D57" i="4"/>
  <c r="D47" i="4"/>
  <c r="F52" i="4"/>
  <c r="F64" i="4"/>
  <c r="F66" i="4" s="1"/>
  <c r="G198" i="4"/>
  <c r="H198" i="4" s="1"/>
  <c r="H200" i="4"/>
  <c r="H196" i="4"/>
  <c r="H187" i="4"/>
  <c r="H184" i="4"/>
  <c r="H182" i="4"/>
  <c r="H180" i="4"/>
  <c r="H177" i="4"/>
  <c r="H175" i="4"/>
  <c r="H173" i="4"/>
  <c r="H171" i="4"/>
  <c r="H168" i="4"/>
  <c r="H166" i="4"/>
  <c r="H164" i="4"/>
  <c r="H162" i="4"/>
  <c r="H159" i="4"/>
  <c r="H158" i="4"/>
  <c r="H157" i="4"/>
  <c r="H155" i="4"/>
  <c r="H154" i="4"/>
  <c r="H152" i="4"/>
  <c r="H151" i="4"/>
  <c r="H149" i="4"/>
  <c r="H148" i="4"/>
  <c r="H147" i="4"/>
  <c r="H144" i="4"/>
  <c r="H142" i="4"/>
  <c r="H140" i="4"/>
  <c r="H135" i="4"/>
  <c r="H133" i="4"/>
  <c r="H130" i="4"/>
  <c r="H126" i="4"/>
  <c r="H124" i="4"/>
  <c r="H121" i="4"/>
  <c r="H119" i="4"/>
  <c r="H118" i="4"/>
  <c r="H117" i="4"/>
  <c r="H115" i="4"/>
  <c r="H112" i="4"/>
  <c r="H109" i="4"/>
  <c r="H107" i="4"/>
  <c r="H105" i="4"/>
  <c r="H100" i="4"/>
  <c r="H99" i="4"/>
  <c r="H98" i="4"/>
  <c r="H97" i="4"/>
  <c r="H96" i="4"/>
  <c r="H93" i="4"/>
  <c r="H92" i="4"/>
  <c r="H91" i="4"/>
  <c r="H90" i="4"/>
  <c r="H89" i="4"/>
  <c r="H86" i="4"/>
  <c r="H85" i="4"/>
  <c r="H84" i="4"/>
  <c r="H83" i="4"/>
  <c r="H82" i="4"/>
  <c r="H79" i="4"/>
  <c r="H78" i="4"/>
  <c r="H77" i="4"/>
  <c r="H76" i="4"/>
  <c r="H75" i="4"/>
  <c r="F65" i="4"/>
  <c r="E66" i="4"/>
  <c r="D66" i="4"/>
  <c r="F46" i="4"/>
  <c r="F48" i="4"/>
  <c r="F49" i="4"/>
  <c r="F50" i="4"/>
  <c r="F51" i="4"/>
  <c r="F53" i="4"/>
  <c r="F54" i="4"/>
  <c r="F55" i="4"/>
  <c r="F56" i="4"/>
  <c r="F45" i="4"/>
  <c r="E57" i="4"/>
  <c r="F47" i="4" l="1"/>
  <c r="F57" i="4" s="1"/>
</calcChain>
</file>

<file path=xl/sharedStrings.xml><?xml version="1.0" encoding="utf-8"?>
<sst xmlns="http://schemas.openxmlformats.org/spreadsheetml/2006/main" count="370" uniqueCount="159">
  <si>
    <t>ЗАТВЕРДЖЕНО</t>
  </si>
  <si>
    <t>(найменування головного розпорядника коштів місцевого бюджету)</t>
  </si>
  <si>
    <t>Паспорт</t>
  </si>
  <si>
    <t>1.</t>
  </si>
  <si>
    <t>2.</t>
  </si>
  <si>
    <t>3.</t>
  </si>
  <si>
    <t>(КФКВК)</t>
  </si>
  <si>
    <t>4.</t>
  </si>
  <si>
    <t>5.</t>
  </si>
  <si>
    <t>6.</t>
  </si>
  <si>
    <t>7.</t>
  </si>
  <si>
    <t>Завдання бюджетної програми:</t>
  </si>
  <si>
    <t>N з/п</t>
  </si>
  <si>
    <t>Завдання</t>
  </si>
  <si>
    <t>8.</t>
  </si>
  <si>
    <t>Напрями використання бюджетних коштів:</t>
  </si>
  <si>
    <t>Напрями використання бюджетних коштів</t>
  </si>
  <si>
    <t>Загальний фонд</t>
  </si>
  <si>
    <t>Спеціальний фонд</t>
  </si>
  <si>
    <t>Усього</t>
  </si>
  <si>
    <t>9.</t>
  </si>
  <si>
    <t>Перелік місцевих / регіональних програм, що виконуються у складі бюджетної програми:</t>
  </si>
  <si>
    <t>Найменування місцевої / регіональної програми</t>
  </si>
  <si>
    <t>10.</t>
  </si>
  <si>
    <t>Результативні показники бюджетної програми:</t>
  </si>
  <si>
    <t>Одиниця виміру</t>
  </si>
  <si>
    <t>Джерело інформації</t>
  </si>
  <si>
    <t>(підпис)</t>
  </si>
  <si>
    <t>(ініціали та прізвище)</t>
  </si>
  <si>
    <t>ПОГОДЖЕНО:</t>
  </si>
  <si>
    <t>(найменування відповідального виконавця)</t>
  </si>
  <si>
    <t>(найменування головного розпорядника)</t>
  </si>
  <si>
    <t>(найменування бюджетної програми)</t>
  </si>
  <si>
    <t xml:space="preserve">Наказ </t>
  </si>
  <si>
    <t>управління житлово-комунального господарства виконавчого комітету Рівненської міської ради</t>
  </si>
  <si>
    <t>_______________ N _______________</t>
  </si>
  <si>
    <t>Я. О. Сахнюк</t>
  </si>
  <si>
    <t>В.О. Шульга</t>
  </si>
  <si>
    <t>Начальник управління бюджету і фінансів виконавчого комітету Рівненської міської ради</t>
  </si>
  <si>
    <t>Начальник управління житлово-комунального  господарства виконавчого комітету Рівненської міської ради</t>
  </si>
  <si>
    <t>бюджетної програми місцевого бюджету на   2019    рік</t>
  </si>
  <si>
    <t>розрахунково</t>
  </si>
  <si>
    <t>%</t>
  </si>
  <si>
    <t>(код)</t>
  </si>
  <si>
    <t>Показник якості</t>
  </si>
  <si>
    <t>Ціль державної політики</t>
  </si>
  <si>
    <t>Цілі державної політики, на досягнення яких спрямована реалізація бюджетної програми</t>
  </si>
  <si>
    <t>Управління житлово-комунального господарства виконавчого комітету Рівненської міської ради</t>
  </si>
  <si>
    <t>гривень</t>
  </si>
  <si>
    <t>Дата погодження</t>
  </si>
  <si>
    <t>М.П.</t>
  </si>
  <si>
    <t>Показник затрат</t>
  </si>
  <si>
    <t>Показник продукту</t>
  </si>
  <si>
    <t>Продукт ефективності</t>
  </si>
  <si>
    <t>одиниць</t>
  </si>
  <si>
    <t>тис.грн</t>
  </si>
  <si>
    <t>Показник ефективності</t>
  </si>
  <si>
    <t>0620</t>
  </si>
  <si>
    <t>Програма реформування та розвитку житлово-комунального господарства міста рівного на 2015-2019 роки</t>
  </si>
  <si>
    <t>Організація благоустрою населених пунктів</t>
  </si>
  <si>
    <t>Підвищення рівня благоустрою міста</t>
  </si>
  <si>
    <t>Мета бюджетної програми: Підвищення рівня благоустрою міста</t>
  </si>
  <si>
    <t>Завдання.1 Забезпечення утримання в належному технічному стані об’єктів дорожнього господарства</t>
  </si>
  <si>
    <t>Завдання 2: Проведення поточного ремонту об’єктів транспортної інфраструктури  та проведення робіт по відновленню асфальтного покриття прибудинкових територій та внутрішньоквартальних проїздів</t>
  </si>
  <si>
    <t>Завдання  3: Збереження та утримання в належному рівні зелених зони міста</t>
  </si>
  <si>
    <t>Завдання 4: Забезпечення благоустрою  та утримання кладовищ, меморіалів та пам’ятних місць</t>
  </si>
  <si>
    <t>Завдання  5: Проведення поточного ремонту об’єктів благоустрою</t>
  </si>
  <si>
    <t>Завдання  6: Оплата електроенергії для освітлення вулиць та доріг міста.</t>
  </si>
  <si>
    <t>Завдання 7: Оплата водопостачання фонтанів;  водовідведення фонтанів та дощових і талих вод з території міста.</t>
  </si>
  <si>
    <t>Завдання 8: Забезпечення функціонування в належному стані мереж зовнішнього освітлення</t>
  </si>
  <si>
    <t>Завдання 9: Оплата газопостачання Меморіалу Слави</t>
  </si>
  <si>
    <t>Завдання 10: Виконання інших робіт з благоустрою міста</t>
  </si>
  <si>
    <t>Завдання 11: Реалізація проектів-переможців по програмі «Громадський бюджет у місті Рівному на 2016-2020 роки»»</t>
  </si>
  <si>
    <t>Завдання 12; Капітальний ремонт об'єктів благоустрою</t>
  </si>
  <si>
    <t>Міська цільва програма "Громадський бюджет у місті Рівному на 2016-2020 роки"</t>
  </si>
  <si>
    <t>Завдання 1: Забезпечення утримання в належному технічному стані об’єктів дорожнього господарства</t>
  </si>
  <si>
    <t>Показники затрат:</t>
  </si>
  <si>
    <t>Площа та протяжність об’єктів дорожнього господарства:</t>
  </si>
  <si>
    <t>Дороги</t>
  </si>
  <si>
    <t>Тротуари</t>
  </si>
  <si>
    <t>кв.м</t>
  </si>
  <si>
    <t>Світлофори</t>
  </si>
  <si>
    <t>Огорожі</t>
  </si>
  <si>
    <t>Розмітка</t>
  </si>
  <si>
    <t>Показники продукту</t>
  </si>
  <si>
    <t>Кількість об’єктів дорожнього господарства, які планується утримувати в належному стані</t>
  </si>
  <si>
    <t>од</t>
  </si>
  <si>
    <t>Об’єктів для розмітки</t>
  </si>
  <si>
    <t>Показники ефективності</t>
  </si>
  <si>
    <t>Середня вартість утримання об’єктів дорожнього господарства</t>
  </si>
  <si>
    <t>Показники якості</t>
  </si>
  <si>
    <t>Питома вага кількості об’єктів дорожнього господарства , що утримується до загальної кількості об’єктів дорожнього господарства</t>
  </si>
  <si>
    <t>Світофори</t>
  </si>
  <si>
    <t>Показники затрат</t>
  </si>
  <si>
    <t>Площа  об’єктів транспортної інфраструктури, асфальтного покриття прибудинкових територій та внутрішньоквартальних проїздів, які потребують поточного ремонту</t>
  </si>
  <si>
    <t>1 890,0</t>
  </si>
  <si>
    <t>Площа  об’єктів транспортної інфраструктури, асфальтного покриття прибудинкових територій та внутрішньоквартальних проїздів, на яких планується провести  поточний ремонт</t>
  </si>
  <si>
    <t>Середня вартість поточного ремонту 1 кв.м</t>
  </si>
  <si>
    <t>Показникики якості</t>
  </si>
  <si>
    <t>Питома вага площі об’єктів транспортної інфраструктури, асфальтного покриття прибудинкових територій та внутрішньоквартальних проїздів, що зазнала поточного ремонту до площі, що потребувала поточного ремонту</t>
  </si>
  <si>
    <t>Площа зелених зон, що підлягає утриманню</t>
  </si>
  <si>
    <t>га</t>
  </si>
  <si>
    <t>Кількість дерев(кущів), що планується доглянути / висадити / видалити</t>
  </si>
  <si>
    <t>2770/5500/720</t>
  </si>
  <si>
    <t>Кількість квітів, що планується висадити</t>
  </si>
  <si>
    <t>Середні витрати на догляд за 1 га зелених зон</t>
  </si>
  <si>
    <t>Середні витрати на висадження 1 тис дерев</t>
  </si>
  <si>
    <t>Середні витрати на висадження  1 тис. квіткової розсади</t>
  </si>
  <si>
    <t>Питома вага прибраної, доглянутої площі до площі, що підлягає догляду та прибиранню</t>
  </si>
  <si>
    <t>Загальна площа кладовищ, меморіалів та пам’ятних місць, що потребує прибирання та утримання</t>
  </si>
  <si>
    <t>Кількість кладовищ, меморіалів та пам’ятних місць, що потребує прибирання та утримання</t>
  </si>
  <si>
    <t>Середньорічні витрати на утримання та прибирання 1 га кладовищ, меморіалів та пам’ятних місць</t>
  </si>
  <si>
    <t>1, 4</t>
  </si>
  <si>
    <t>Показник  продукту:</t>
  </si>
  <si>
    <t>Кількість об’єктів благоустрою, що потребує поточного ремонту</t>
  </si>
  <si>
    <t>Середні витрати на проведення поточного ремонту 1 об’єкту</t>
  </si>
  <si>
    <t>Продукт якості</t>
  </si>
  <si>
    <t>Динаміка кількості об’єктів порівняно з попереднім роком</t>
  </si>
  <si>
    <t>Кількість електроенергії, що потрібна для зовнішнього освітлення міста</t>
  </si>
  <si>
    <t>Середня вартість 1 квт/год для зовнішнього освітлення міста</t>
  </si>
  <si>
    <t>грн</t>
  </si>
  <si>
    <t>Динаміка використання електроенергії для освітлення міста порівняно з попереднім роком</t>
  </si>
  <si>
    <t>Об’єм водопостачання фонтанів</t>
  </si>
  <si>
    <t>Об’єм водовідведення фонтанів</t>
  </si>
  <si>
    <t>Об’єм водовідведення дощових стоків і талих вод з територіх міста</t>
  </si>
  <si>
    <t>Кількість фонтанів у місті</t>
  </si>
  <si>
    <t>Площа території міста з якої приймаються стоки</t>
  </si>
  <si>
    <t>Середня вартість водопостачання 1 куб.м</t>
  </si>
  <si>
    <t>Середня вартість водовідведення 1 куб.м</t>
  </si>
  <si>
    <t>Динаміка водопостачання фонтанів порівняно з попереднім роком</t>
  </si>
  <si>
    <t>Динаміка водовідведення фонтанів порівняно з попереднім роком</t>
  </si>
  <si>
    <t>Динаміка водовідведення дощових стоків і талих вод з території міста  порівняно з попереднім роком</t>
  </si>
  <si>
    <t>Кількість ламп зовнішнього освітлення на території міста</t>
  </si>
  <si>
    <t>Кількість заходів технічного обслуговування ламп зовнішнього освітлення проведених за рік</t>
  </si>
  <si>
    <t>Середньорічна вартість обслуговування 1 ламп зовнішнього освітлення</t>
  </si>
  <si>
    <t>Динаміка кількості ламп зовнішнього освітлення, які функціонують, порівняно з попереднім роком</t>
  </si>
  <si>
    <t>Кількість точок горіння, що забезпечується газопостачанням</t>
  </si>
  <si>
    <t>Середні витрати на 1 куб.м газу</t>
  </si>
  <si>
    <t>Динаміка споживання газу для забезпечення Меморіалу Слави порівняно з попереднім роком</t>
  </si>
  <si>
    <t>Кількість інших об’єктів благоустрою, що потребують позапланових ремонтних  робіт</t>
  </si>
  <si>
    <t>Середні витрати на проведення позапланових робіт 1 об’єкту</t>
  </si>
  <si>
    <t>Кількість проектів-переможців</t>
  </si>
  <si>
    <t>Середня вартість одного проекта - переможця</t>
  </si>
  <si>
    <t>Питома вага реалізованих проектів-переможців</t>
  </si>
  <si>
    <t>Об’єм споживання газу</t>
  </si>
  <si>
    <t>Завдання 12: Проведення капітального ремонту  об’єктів благоустрою</t>
  </si>
  <si>
    <t>Площа об’єктів, що потребують капітального ремонту у поточному році</t>
  </si>
  <si>
    <t>Кількість об’єктів, що потребують капітального ремонту у поточному році</t>
  </si>
  <si>
    <t>Середня вартість одного об’єкту капітального ремонту</t>
  </si>
  <si>
    <t>км</t>
  </si>
  <si>
    <t>п.м</t>
  </si>
  <si>
    <t>тис.кв.м.</t>
  </si>
  <si>
    <t>тис. кВт/год</t>
  </si>
  <si>
    <t>тис.куб.м</t>
  </si>
  <si>
    <t xml:space="preserve">Динаміка кількості об’єктів капітального ремонту порівняно з попереднім роком </t>
  </si>
  <si>
    <t>Показники</t>
  </si>
  <si>
    <t>Завдання 8: Забезпечення функціонування в належному стані мереж зовнішнього освітлення (в т.ч електроенергія)</t>
  </si>
  <si>
    <t>Обсяг бюджетних призначень / бюджетних асигнувань - 211724000,0 гривень, у тому числі загального фонду -195247000,0  гривень та спеціального фонду -  16477000,0 гривень.</t>
  </si>
  <si>
    <t xml:space="preserve">Підстави для виконання бюджетної програми: Конституція України, Бюджетний кодекс України, Закон України "Про Державний бюджет України на 2019 рік", Закон України "Про благоустрій населених пунктів", Програма реформування та розвитку житлово-комунального господарства міста Рівного на 2015-2019 роки,  Міська цільва програма "Громадський бюджет у місті Рівному на 2016-2020 роки", рішення Рівненської міської ради від 20.12.2018 №5389 "Про бюджет міста Рівного на 2019 рік",  рішення Рівненської міської ради від 25.04.2019 №5825 "Про зміни до бюджету міста Рівного на 2019 рік", рішення Рівненської міської ради від 13.06.2019 №6141 "Про зміни до бюджету міста Рівного на 2019 рік", рішення Рівненської міської ради від 22.08.2019 №6434 "Про зміни до бюджету міста Рівного на 2019 рік", рішення Рівненської міської ради від 24.10.2019 №6703 "Про зміни до бюджету міста Рівного на 2019 рік", рішення Рівненської міської ради від 21.11.2019 №6765 "Про зміни до бюджету міста Рівного на 2019 рік",рішення Рівненської міської ради від 12.12.2019 №6862 "Про зміни до бюджету міста Рівного на 2019 рік"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</si>
</sst>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/>
    <xf numFmtId="0" fontId="1" fillId="0" borderId="0" xfId="0" applyFont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0" xfId="0" applyFont="1" applyBorder="1"/>
    <xf numFmtId="0" fontId="1" fillId="0" borderId="0" xfId="0" applyFont="1" applyBorder="1" applyAlignment="1">
      <alignment horizontal="center" wrapText="1"/>
    </xf>
    <xf numFmtId="0" fontId="1" fillId="0" borderId="0" xfId="0" applyFont="1" applyFill="1"/>
    <xf numFmtId="4" fontId="1" fillId="0" borderId="0" xfId="0" applyNumberFormat="1" applyFont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left"/>
    </xf>
    <xf numFmtId="0" fontId="1" fillId="0" borderId="6" xfId="0" applyFont="1" applyBorder="1" applyAlignment="1">
      <alignment horizontal="center" vertical="top" wrapText="1"/>
    </xf>
    <xf numFmtId="0" fontId="1" fillId="0" borderId="0" xfId="0" applyFont="1" applyAlignment="1">
      <alignment horizontal="left" wrapText="1"/>
    </xf>
    <xf numFmtId="0" fontId="1" fillId="0" borderId="1" xfId="0" applyFont="1" applyBorder="1" applyAlignment="1">
      <alignment horizont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wrapText="1"/>
    </xf>
    <xf numFmtId="0" fontId="1" fillId="0" borderId="0" xfId="0" applyFont="1" applyAlignment="1">
      <alignment vertical="center" wrapText="1"/>
    </xf>
    <xf numFmtId="0" fontId="1" fillId="0" borderId="5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0" xfId="0" applyFont="1" applyBorder="1" applyAlignment="1">
      <alignment horizont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3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10"/>
  <sheetViews>
    <sheetView tabSelected="1" topLeftCell="A178" zoomScaleNormal="100" workbookViewId="0">
      <selection activeCell="E193" sqref="E193"/>
    </sheetView>
  </sheetViews>
  <sheetFormatPr defaultColWidth="21.5703125" defaultRowHeight="15.75" x14ac:dyDescent="0.25"/>
  <cols>
    <col min="1" max="1" width="6.5703125" style="3" customWidth="1"/>
    <col min="2" max="2" width="28.42578125" style="3" customWidth="1"/>
    <col min="3" max="3" width="21.5703125" style="3"/>
    <col min="4" max="4" width="19.140625" style="3" customWidth="1"/>
    <col min="5" max="5" width="21.5703125" style="3"/>
    <col min="6" max="6" width="17.7109375" style="3" customWidth="1"/>
    <col min="7" max="16384" width="21.5703125" style="3"/>
  </cols>
  <sheetData>
    <row r="1" spans="1:7" x14ac:dyDescent="0.25">
      <c r="A1" s="1"/>
      <c r="E1" s="1" t="s">
        <v>0</v>
      </c>
    </row>
    <row r="2" spans="1:7" x14ac:dyDescent="0.25">
      <c r="A2" s="1"/>
      <c r="E2" s="24" t="s">
        <v>33</v>
      </c>
      <c r="F2" s="24"/>
      <c r="G2" s="24"/>
    </row>
    <row r="3" spans="1:7" ht="35.25" customHeight="1" x14ac:dyDescent="0.25">
      <c r="A3" s="1"/>
      <c r="B3" s="1"/>
      <c r="E3" s="25" t="s">
        <v>34</v>
      </c>
      <c r="F3" s="25"/>
      <c r="G3" s="25"/>
    </row>
    <row r="4" spans="1:7" ht="15" customHeight="1" x14ac:dyDescent="0.25">
      <c r="A4" s="1"/>
      <c r="E4" s="23" t="s">
        <v>1</v>
      </c>
      <c r="F4" s="23"/>
      <c r="G4" s="23"/>
    </row>
    <row r="5" spans="1:7" x14ac:dyDescent="0.25">
      <c r="A5" s="1"/>
      <c r="E5" s="21" t="s">
        <v>35</v>
      </c>
      <c r="F5" s="21"/>
      <c r="G5" s="21"/>
    </row>
    <row r="8" spans="1:7" x14ac:dyDescent="0.25">
      <c r="A8" s="26" t="s">
        <v>2</v>
      </c>
      <c r="B8" s="26"/>
      <c r="C8" s="26"/>
      <c r="D8" s="26"/>
      <c r="E8" s="26"/>
      <c r="F8" s="26"/>
      <c r="G8" s="26"/>
    </row>
    <row r="9" spans="1:7" x14ac:dyDescent="0.25">
      <c r="A9" s="26" t="s">
        <v>40</v>
      </c>
      <c r="B9" s="26"/>
      <c r="C9" s="26"/>
      <c r="D9" s="26"/>
      <c r="E9" s="26"/>
      <c r="F9" s="26"/>
      <c r="G9" s="26"/>
    </row>
    <row r="12" spans="1:7" ht="34.5" customHeight="1" x14ac:dyDescent="0.25">
      <c r="A12" s="27" t="s">
        <v>3</v>
      </c>
      <c r="B12" s="4">
        <v>1200000</v>
      </c>
      <c r="C12" s="27"/>
      <c r="D12" s="28" t="s">
        <v>47</v>
      </c>
      <c r="E12" s="28"/>
      <c r="F12" s="28"/>
      <c r="G12" s="28"/>
    </row>
    <row r="13" spans="1:7" x14ac:dyDescent="0.25">
      <c r="A13" s="27"/>
      <c r="B13" s="10" t="s">
        <v>43</v>
      </c>
      <c r="C13" s="27"/>
      <c r="D13" s="29" t="s">
        <v>31</v>
      </c>
      <c r="E13" s="29"/>
      <c r="F13" s="29"/>
      <c r="G13" s="29"/>
    </row>
    <row r="14" spans="1:7" ht="30" customHeight="1" x14ac:dyDescent="0.25">
      <c r="A14" s="27" t="s">
        <v>4</v>
      </c>
      <c r="B14" s="4">
        <v>1210000</v>
      </c>
      <c r="C14" s="27"/>
      <c r="D14" s="28" t="s">
        <v>47</v>
      </c>
      <c r="E14" s="28"/>
      <c r="F14" s="28"/>
      <c r="G14" s="28"/>
    </row>
    <row r="15" spans="1:7" x14ac:dyDescent="0.25">
      <c r="A15" s="27"/>
      <c r="B15" s="10" t="s">
        <v>43</v>
      </c>
      <c r="C15" s="27"/>
      <c r="D15" s="23" t="s">
        <v>30</v>
      </c>
      <c r="E15" s="23"/>
      <c r="F15" s="23"/>
      <c r="G15" s="23"/>
    </row>
    <row r="16" spans="1:7" ht="48" customHeight="1" x14ac:dyDescent="0.25">
      <c r="A16" s="27" t="s">
        <v>5</v>
      </c>
      <c r="B16" s="4">
        <v>1216030</v>
      </c>
      <c r="C16" s="8" t="s">
        <v>57</v>
      </c>
      <c r="D16" s="28" t="s">
        <v>59</v>
      </c>
      <c r="E16" s="28"/>
      <c r="F16" s="28"/>
      <c r="G16" s="28"/>
    </row>
    <row r="17" spans="1:7" x14ac:dyDescent="0.25">
      <c r="A17" s="27"/>
      <c r="B17" s="10" t="s">
        <v>43</v>
      </c>
      <c r="C17" s="2" t="s">
        <v>6</v>
      </c>
      <c r="D17" s="29" t="s">
        <v>32</v>
      </c>
      <c r="E17" s="29"/>
      <c r="F17" s="29"/>
      <c r="G17" s="29"/>
    </row>
    <row r="18" spans="1:7" ht="42" customHeight="1" x14ac:dyDescent="0.25">
      <c r="A18" s="2" t="s">
        <v>7</v>
      </c>
      <c r="B18" s="21" t="s">
        <v>157</v>
      </c>
      <c r="C18" s="21"/>
      <c r="D18" s="21"/>
      <c r="E18" s="21"/>
      <c r="F18" s="21"/>
      <c r="G18" s="21"/>
    </row>
    <row r="19" spans="1:7" ht="152.25" customHeight="1" x14ac:dyDescent="0.25">
      <c r="A19" s="2" t="s">
        <v>8</v>
      </c>
      <c r="B19" s="21" t="s">
        <v>158</v>
      </c>
      <c r="C19" s="21"/>
      <c r="D19" s="21"/>
      <c r="E19" s="21"/>
      <c r="F19" s="21"/>
      <c r="G19" s="21"/>
    </row>
    <row r="20" spans="1:7" x14ac:dyDescent="0.25">
      <c r="A20" s="2" t="s">
        <v>9</v>
      </c>
      <c r="B20" s="38" t="s">
        <v>46</v>
      </c>
      <c r="C20" s="38"/>
      <c r="D20" s="38"/>
      <c r="E20" s="38"/>
      <c r="F20" s="38"/>
      <c r="G20" s="38"/>
    </row>
    <row r="21" spans="1:7" x14ac:dyDescent="0.25">
      <c r="A21" s="5" t="s">
        <v>12</v>
      </c>
      <c r="B21" s="20" t="s">
        <v>45</v>
      </c>
      <c r="C21" s="20"/>
      <c r="D21" s="20"/>
      <c r="E21" s="20"/>
      <c r="F21" s="20"/>
      <c r="G21" s="20"/>
    </row>
    <row r="22" spans="1:7" x14ac:dyDescent="0.25">
      <c r="A22" s="5">
        <v>1</v>
      </c>
      <c r="B22" s="34" t="s">
        <v>60</v>
      </c>
      <c r="C22" s="35"/>
      <c r="D22" s="35"/>
      <c r="E22" s="35"/>
      <c r="F22" s="35"/>
      <c r="G22" s="36"/>
    </row>
    <row r="23" spans="1:7" x14ac:dyDescent="0.25">
      <c r="A23" s="11"/>
      <c r="B23" s="37"/>
      <c r="C23" s="37"/>
      <c r="D23" s="37"/>
      <c r="E23" s="37"/>
      <c r="F23" s="37"/>
      <c r="G23" s="37"/>
    </row>
    <row r="24" spans="1:7" x14ac:dyDescent="0.25">
      <c r="A24" s="2" t="s">
        <v>10</v>
      </c>
      <c r="B24" s="21" t="s">
        <v>61</v>
      </c>
      <c r="C24" s="21"/>
      <c r="D24" s="21"/>
      <c r="E24" s="21"/>
      <c r="F24" s="21"/>
      <c r="G24" s="21"/>
    </row>
    <row r="25" spans="1:7" ht="31.5" customHeight="1" x14ac:dyDescent="0.25">
      <c r="A25" s="2" t="s">
        <v>14</v>
      </c>
      <c r="B25" s="33" t="s">
        <v>11</v>
      </c>
      <c r="C25" s="33"/>
      <c r="D25" s="33"/>
    </row>
    <row r="26" spans="1:7" x14ac:dyDescent="0.25">
      <c r="A26" s="5" t="s">
        <v>12</v>
      </c>
      <c r="B26" s="20" t="s">
        <v>13</v>
      </c>
      <c r="C26" s="20"/>
      <c r="D26" s="20"/>
      <c r="E26" s="20"/>
      <c r="F26" s="20"/>
      <c r="G26" s="20"/>
    </row>
    <row r="27" spans="1:7" ht="31.5" customHeight="1" x14ac:dyDescent="0.25">
      <c r="A27" s="5">
        <v>1</v>
      </c>
      <c r="B27" s="20" t="s">
        <v>62</v>
      </c>
      <c r="C27" s="20"/>
      <c r="D27" s="20"/>
      <c r="E27" s="20"/>
      <c r="F27" s="20"/>
      <c r="G27" s="20"/>
    </row>
    <row r="28" spans="1:7" ht="34.5" customHeight="1" x14ac:dyDescent="0.25">
      <c r="A28" s="5">
        <v>2</v>
      </c>
      <c r="B28" s="20" t="s">
        <v>63</v>
      </c>
      <c r="C28" s="20"/>
      <c r="D28" s="20"/>
      <c r="E28" s="20"/>
      <c r="F28" s="20"/>
      <c r="G28" s="20"/>
    </row>
    <row r="29" spans="1:7" ht="27" customHeight="1" x14ac:dyDescent="0.25">
      <c r="A29" s="5">
        <v>3</v>
      </c>
      <c r="B29" s="20" t="s">
        <v>64</v>
      </c>
      <c r="C29" s="20"/>
      <c r="D29" s="20"/>
      <c r="E29" s="20"/>
      <c r="F29" s="20"/>
      <c r="G29" s="20"/>
    </row>
    <row r="30" spans="1:7" ht="27" customHeight="1" x14ac:dyDescent="0.25">
      <c r="A30" s="5">
        <v>4</v>
      </c>
      <c r="B30" s="20" t="s">
        <v>65</v>
      </c>
      <c r="C30" s="20"/>
      <c r="D30" s="20"/>
      <c r="E30" s="20"/>
      <c r="F30" s="20"/>
      <c r="G30" s="20"/>
    </row>
    <row r="31" spans="1:7" ht="27" customHeight="1" x14ac:dyDescent="0.25">
      <c r="A31" s="5">
        <v>5</v>
      </c>
      <c r="B31" s="20" t="s">
        <v>66</v>
      </c>
      <c r="C31" s="20"/>
      <c r="D31" s="20"/>
      <c r="E31" s="20"/>
      <c r="F31" s="20"/>
      <c r="G31" s="20"/>
    </row>
    <row r="32" spans="1:7" ht="27" customHeight="1" x14ac:dyDescent="0.25">
      <c r="A32" s="5">
        <v>6</v>
      </c>
      <c r="B32" s="20" t="s">
        <v>67</v>
      </c>
      <c r="C32" s="20"/>
      <c r="D32" s="20"/>
      <c r="E32" s="20"/>
      <c r="F32" s="20"/>
      <c r="G32" s="20"/>
    </row>
    <row r="33" spans="1:7" ht="27" customHeight="1" x14ac:dyDescent="0.25">
      <c r="A33" s="5">
        <v>7</v>
      </c>
      <c r="B33" s="20" t="s">
        <v>68</v>
      </c>
      <c r="C33" s="20"/>
      <c r="D33" s="20"/>
      <c r="E33" s="20"/>
      <c r="F33" s="20"/>
      <c r="G33" s="20"/>
    </row>
    <row r="34" spans="1:7" ht="27" customHeight="1" x14ac:dyDescent="0.25">
      <c r="A34" s="5">
        <v>8</v>
      </c>
      <c r="B34" s="20" t="s">
        <v>69</v>
      </c>
      <c r="C34" s="20"/>
      <c r="D34" s="20"/>
      <c r="E34" s="20"/>
      <c r="F34" s="20"/>
      <c r="G34" s="20"/>
    </row>
    <row r="35" spans="1:7" ht="27" customHeight="1" x14ac:dyDescent="0.25">
      <c r="A35" s="5">
        <v>9</v>
      </c>
      <c r="B35" s="20" t="s">
        <v>70</v>
      </c>
      <c r="C35" s="20"/>
      <c r="D35" s="20"/>
      <c r="E35" s="20"/>
      <c r="F35" s="20"/>
      <c r="G35" s="20"/>
    </row>
    <row r="36" spans="1:7" ht="27" customHeight="1" x14ac:dyDescent="0.25">
      <c r="A36" s="5">
        <v>10</v>
      </c>
      <c r="B36" s="20" t="s">
        <v>71</v>
      </c>
      <c r="C36" s="20"/>
      <c r="D36" s="20"/>
      <c r="E36" s="20"/>
      <c r="F36" s="20"/>
      <c r="G36" s="20"/>
    </row>
    <row r="37" spans="1:7" ht="27" customHeight="1" x14ac:dyDescent="0.25">
      <c r="A37" s="5">
        <v>11</v>
      </c>
      <c r="B37" s="20" t="s">
        <v>72</v>
      </c>
      <c r="C37" s="20"/>
      <c r="D37" s="20"/>
      <c r="E37" s="20"/>
      <c r="F37" s="20"/>
      <c r="G37" s="20"/>
    </row>
    <row r="38" spans="1:7" ht="15.75" customHeight="1" x14ac:dyDescent="0.25">
      <c r="A38" s="5">
        <v>12</v>
      </c>
      <c r="B38" s="20" t="s">
        <v>73</v>
      </c>
      <c r="C38" s="20"/>
      <c r="D38" s="20"/>
      <c r="E38" s="20"/>
      <c r="F38" s="20"/>
      <c r="G38" s="20"/>
    </row>
    <row r="39" spans="1:7" ht="15.75" customHeight="1" x14ac:dyDescent="0.25">
      <c r="B39" s="15"/>
      <c r="C39" s="15"/>
      <c r="D39" s="15"/>
      <c r="E39" s="15"/>
      <c r="F39" s="15"/>
      <c r="G39" s="15"/>
    </row>
    <row r="40" spans="1:7" ht="15.75" customHeight="1" x14ac:dyDescent="0.25">
      <c r="B40" s="15"/>
      <c r="C40" s="15"/>
      <c r="D40" s="15"/>
      <c r="E40" s="15"/>
      <c r="F40" s="15"/>
      <c r="G40" s="15"/>
    </row>
    <row r="41" spans="1:7" x14ac:dyDescent="0.25">
      <c r="A41" s="2" t="s">
        <v>20</v>
      </c>
      <c r="B41" s="21" t="s">
        <v>15</v>
      </c>
      <c r="C41" s="21"/>
      <c r="D41" s="21"/>
      <c r="E41" s="21"/>
      <c r="F41" s="21"/>
      <c r="G41" s="21"/>
    </row>
    <row r="42" spans="1:7" x14ac:dyDescent="0.25">
      <c r="F42" s="3" t="s">
        <v>48</v>
      </c>
    </row>
    <row r="43" spans="1:7" ht="25.5" customHeight="1" x14ac:dyDescent="0.25">
      <c r="A43" s="5" t="s">
        <v>12</v>
      </c>
      <c r="B43" s="20" t="s">
        <v>16</v>
      </c>
      <c r="C43" s="20"/>
      <c r="D43" s="5" t="s">
        <v>17</v>
      </c>
      <c r="E43" s="5" t="s">
        <v>18</v>
      </c>
      <c r="F43" s="5" t="s">
        <v>19</v>
      </c>
      <c r="G43" s="14"/>
    </row>
    <row r="44" spans="1:7" x14ac:dyDescent="0.25">
      <c r="A44" s="5">
        <v>1</v>
      </c>
      <c r="B44" s="20">
        <v>2</v>
      </c>
      <c r="C44" s="20"/>
      <c r="D44" s="5">
        <v>3</v>
      </c>
      <c r="E44" s="5">
        <v>4</v>
      </c>
      <c r="F44" s="5">
        <v>5</v>
      </c>
      <c r="G44" s="11"/>
    </row>
    <row r="45" spans="1:7" ht="54.75" customHeight="1" x14ac:dyDescent="0.25">
      <c r="A45" s="5"/>
      <c r="B45" s="32" t="s">
        <v>62</v>
      </c>
      <c r="C45" s="32"/>
      <c r="D45" s="18">
        <f>76600000+190000+3610000+1500000+390658.8</f>
        <v>82290658.799999997</v>
      </c>
      <c r="E45" s="18"/>
      <c r="F45" s="18">
        <f>D45+E45</f>
        <v>82290658.799999997</v>
      </c>
      <c r="G45" s="11"/>
    </row>
    <row r="46" spans="1:7" ht="93" customHeight="1" x14ac:dyDescent="0.25">
      <c r="A46" s="5"/>
      <c r="B46" s="32" t="s">
        <v>63</v>
      </c>
      <c r="C46" s="32"/>
      <c r="D46" s="18">
        <v>48210000</v>
      </c>
      <c r="E46" s="18"/>
      <c r="F46" s="18">
        <f t="shared" ref="F46:F56" si="0">D46+E46</f>
        <v>48210000</v>
      </c>
      <c r="G46" s="11"/>
    </row>
    <row r="47" spans="1:7" ht="54.75" customHeight="1" x14ac:dyDescent="0.25">
      <c r="A47" s="5"/>
      <c r="B47" s="32" t="s">
        <v>64</v>
      </c>
      <c r="C47" s="32"/>
      <c r="D47" s="18">
        <f>383536.57+10463680+247430+615955+12134807.05</f>
        <v>23845408.620000001</v>
      </c>
      <c r="E47" s="18"/>
      <c r="F47" s="18">
        <f t="shared" si="0"/>
        <v>23845408.620000001</v>
      </c>
      <c r="G47" s="11"/>
    </row>
    <row r="48" spans="1:7" ht="54.75" customHeight="1" x14ac:dyDescent="0.25">
      <c r="A48" s="5"/>
      <c r="B48" s="32" t="s">
        <v>65</v>
      </c>
      <c r="C48" s="32"/>
      <c r="D48" s="18">
        <v>7300000</v>
      </c>
      <c r="E48" s="18"/>
      <c r="F48" s="18">
        <f t="shared" si="0"/>
        <v>7300000</v>
      </c>
      <c r="G48" s="11"/>
    </row>
    <row r="49" spans="1:7" ht="54.75" customHeight="1" x14ac:dyDescent="0.25">
      <c r="A49" s="5"/>
      <c r="B49" s="32" t="s">
        <v>66</v>
      </c>
      <c r="C49" s="32"/>
      <c r="D49" s="18">
        <f>470001.63+520000+1304922.62+180000</f>
        <v>2474924.25</v>
      </c>
      <c r="E49" s="18"/>
      <c r="F49" s="18">
        <f t="shared" si="0"/>
        <v>2474924.25</v>
      </c>
      <c r="G49" s="11"/>
    </row>
    <row r="50" spans="1:7" ht="54.75" customHeight="1" x14ac:dyDescent="0.25">
      <c r="A50" s="5"/>
      <c r="B50" s="32" t="s">
        <v>67</v>
      </c>
      <c r="C50" s="32"/>
      <c r="D50" s="18">
        <v>2717101.51</v>
      </c>
      <c r="E50" s="18"/>
      <c r="F50" s="18">
        <f t="shared" si="0"/>
        <v>2717101.51</v>
      </c>
      <c r="G50" s="11"/>
    </row>
    <row r="51" spans="1:7" ht="54.75" customHeight="1" x14ac:dyDescent="0.25">
      <c r="A51" s="5"/>
      <c r="B51" s="32" t="s">
        <v>68</v>
      </c>
      <c r="C51" s="32"/>
      <c r="D51" s="18">
        <v>700000</v>
      </c>
      <c r="E51" s="18"/>
      <c r="F51" s="18">
        <f t="shared" si="0"/>
        <v>700000</v>
      </c>
      <c r="G51" s="11"/>
    </row>
    <row r="52" spans="1:7" ht="54.75" customHeight="1" x14ac:dyDescent="0.25">
      <c r="A52" s="5"/>
      <c r="B52" s="32" t="s">
        <v>156</v>
      </c>
      <c r="C52" s="32"/>
      <c r="D52" s="18">
        <f>18572898.49</f>
        <v>18572898.489999998</v>
      </c>
      <c r="E52" s="18"/>
      <c r="F52" s="18">
        <f t="shared" si="0"/>
        <v>18572898.489999998</v>
      </c>
      <c r="G52" s="11"/>
    </row>
    <row r="53" spans="1:7" ht="54.75" customHeight="1" x14ac:dyDescent="0.25">
      <c r="A53" s="5"/>
      <c r="B53" s="32" t="s">
        <v>70</v>
      </c>
      <c r="C53" s="32"/>
      <c r="D53" s="18">
        <v>6500</v>
      </c>
      <c r="E53" s="18"/>
      <c r="F53" s="18">
        <f t="shared" si="0"/>
        <v>6500</v>
      </c>
      <c r="G53" s="11"/>
    </row>
    <row r="54" spans="1:7" ht="54.75" customHeight="1" x14ac:dyDescent="0.25">
      <c r="A54" s="5"/>
      <c r="B54" s="32" t="s">
        <v>71</v>
      </c>
      <c r="C54" s="32"/>
      <c r="D54" s="18">
        <f>1389304.58+70000+70000+95000+750000+5240203.75+100000+200000</f>
        <v>7914508.3300000001</v>
      </c>
      <c r="E54" s="18"/>
      <c r="F54" s="18">
        <f t="shared" si="0"/>
        <v>7914508.3300000001</v>
      </c>
      <c r="G54" s="11"/>
    </row>
    <row r="55" spans="1:7" ht="54.75" customHeight="1" x14ac:dyDescent="0.25">
      <c r="A55" s="5"/>
      <c r="B55" s="32" t="s">
        <v>72</v>
      </c>
      <c r="C55" s="32"/>
      <c r="D55" s="18">
        <v>1215000</v>
      </c>
      <c r="E55" s="18">
        <v>774000</v>
      </c>
      <c r="F55" s="18">
        <f t="shared" si="0"/>
        <v>1989000</v>
      </c>
      <c r="G55" s="11"/>
    </row>
    <row r="56" spans="1:7" ht="54.75" customHeight="1" x14ac:dyDescent="0.25">
      <c r="A56" s="5"/>
      <c r="B56" s="42" t="s">
        <v>73</v>
      </c>
      <c r="C56" s="43"/>
      <c r="D56" s="18"/>
      <c r="E56" s="18">
        <f>15628000-774000+615000+234000</f>
        <v>15703000</v>
      </c>
      <c r="F56" s="18">
        <f t="shared" si="0"/>
        <v>15703000</v>
      </c>
      <c r="G56" s="11"/>
    </row>
    <row r="57" spans="1:7" ht="15.75" customHeight="1" x14ac:dyDescent="0.25">
      <c r="A57" s="20" t="s">
        <v>19</v>
      </c>
      <c r="B57" s="20"/>
      <c r="C57" s="20"/>
      <c r="D57" s="18">
        <f>SUM(D45:D56)</f>
        <v>195247000</v>
      </c>
      <c r="E57" s="18">
        <f>SUM(E45:E56)</f>
        <v>16477000</v>
      </c>
      <c r="F57" s="18">
        <f>SUM(F45:F56)</f>
        <v>211724000</v>
      </c>
      <c r="G57" s="12"/>
    </row>
    <row r="58" spans="1:7" x14ac:dyDescent="0.25">
      <c r="A58" s="11"/>
      <c r="B58" s="11"/>
      <c r="C58" s="12"/>
      <c r="D58" s="17"/>
      <c r="E58" s="12"/>
      <c r="F58" s="12"/>
      <c r="G58" s="12"/>
    </row>
    <row r="59" spans="1:7" x14ac:dyDescent="0.25">
      <c r="A59" s="2" t="s">
        <v>23</v>
      </c>
      <c r="B59" s="21" t="s">
        <v>21</v>
      </c>
      <c r="C59" s="21"/>
      <c r="D59" s="21"/>
      <c r="E59" s="21"/>
      <c r="F59" s="21"/>
      <c r="G59" s="21"/>
    </row>
    <row r="60" spans="1:7" x14ac:dyDescent="0.25">
      <c r="A60" s="2"/>
      <c r="B60" s="1"/>
    </row>
    <row r="61" spans="1:7" x14ac:dyDescent="0.25">
      <c r="E61" s="3" t="s">
        <v>48</v>
      </c>
    </row>
    <row r="62" spans="1:7" ht="31.5" customHeight="1" x14ac:dyDescent="0.25">
      <c r="A62" s="5" t="s">
        <v>12</v>
      </c>
      <c r="B62" s="20" t="s">
        <v>22</v>
      </c>
      <c r="C62" s="20"/>
      <c r="D62" s="5" t="s">
        <v>17</v>
      </c>
      <c r="E62" s="5" t="s">
        <v>18</v>
      </c>
      <c r="F62" s="5" t="s">
        <v>19</v>
      </c>
    </row>
    <row r="63" spans="1:7" x14ac:dyDescent="0.25">
      <c r="A63" s="5">
        <v>1</v>
      </c>
      <c r="B63" s="20">
        <v>2</v>
      </c>
      <c r="C63" s="20"/>
      <c r="D63" s="5">
        <v>3</v>
      </c>
      <c r="E63" s="5">
        <v>4</v>
      </c>
      <c r="F63" s="5">
        <v>5</v>
      </c>
    </row>
    <row r="64" spans="1:7" ht="61.5" customHeight="1" x14ac:dyDescent="0.25">
      <c r="A64" s="5">
        <v>1</v>
      </c>
      <c r="B64" s="40" t="s">
        <v>58</v>
      </c>
      <c r="C64" s="41"/>
      <c r="D64" s="7">
        <f>195157200-1215000+89800</f>
        <v>194032000</v>
      </c>
      <c r="E64" s="7">
        <f>15628000-774000+615000+234000</f>
        <v>15703000</v>
      </c>
      <c r="F64" s="7">
        <f>D64+E64</f>
        <v>209735000</v>
      </c>
    </row>
    <row r="65" spans="1:8" ht="61.5" customHeight="1" x14ac:dyDescent="0.25">
      <c r="A65" s="5">
        <v>2</v>
      </c>
      <c r="B65" s="30" t="s">
        <v>74</v>
      </c>
      <c r="C65" s="31"/>
      <c r="D65" s="18">
        <v>1215000</v>
      </c>
      <c r="E65" s="18">
        <v>774000</v>
      </c>
      <c r="F65" s="7">
        <f>D65+E65</f>
        <v>1989000</v>
      </c>
    </row>
    <row r="66" spans="1:8" ht="15.75" customHeight="1" x14ac:dyDescent="0.25">
      <c r="A66" s="20" t="s">
        <v>19</v>
      </c>
      <c r="B66" s="20"/>
      <c r="C66" s="20"/>
      <c r="D66" s="7">
        <f>D64+D65</f>
        <v>195247000</v>
      </c>
      <c r="E66" s="7">
        <f>E64+E65</f>
        <v>16477000</v>
      </c>
      <c r="F66" s="7">
        <f>F64+F65</f>
        <v>211724000</v>
      </c>
    </row>
    <row r="68" spans="1:8" x14ac:dyDescent="0.25">
      <c r="A68" s="2">
        <v>11</v>
      </c>
      <c r="B68" s="21" t="s">
        <v>24</v>
      </c>
      <c r="C68" s="21"/>
      <c r="D68" s="21"/>
      <c r="E68" s="21"/>
      <c r="F68" s="21"/>
      <c r="G68" s="21"/>
    </row>
    <row r="70" spans="1:8" ht="33.75" customHeight="1" x14ac:dyDescent="0.25">
      <c r="A70" s="5" t="s">
        <v>12</v>
      </c>
      <c r="B70" s="20" t="s">
        <v>155</v>
      </c>
      <c r="C70" s="20"/>
      <c r="D70" s="5" t="s">
        <v>25</v>
      </c>
      <c r="E70" s="5" t="s">
        <v>26</v>
      </c>
      <c r="F70" s="5" t="s">
        <v>17</v>
      </c>
      <c r="G70" s="5" t="s">
        <v>18</v>
      </c>
      <c r="H70" s="5" t="s">
        <v>19</v>
      </c>
    </row>
    <row r="71" spans="1:8" x14ac:dyDescent="0.25">
      <c r="A71" s="5">
        <v>1</v>
      </c>
      <c r="B71" s="20">
        <v>2</v>
      </c>
      <c r="C71" s="20"/>
      <c r="D71" s="5">
        <v>3</v>
      </c>
      <c r="E71" s="5">
        <v>4</v>
      </c>
      <c r="F71" s="5">
        <v>5</v>
      </c>
      <c r="G71" s="5">
        <v>6</v>
      </c>
      <c r="H71" s="5">
        <v>7</v>
      </c>
    </row>
    <row r="72" spans="1:8" ht="42" customHeight="1" x14ac:dyDescent="0.25">
      <c r="A72" s="5"/>
      <c r="B72" s="39" t="s">
        <v>75</v>
      </c>
      <c r="C72" s="39"/>
      <c r="D72" s="5"/>
      <c r="E72" s="5"/>
      <c r="F72" s="5"/>
      <c r="G72" s="5"/>
      <c r="H72" s="5"/>
    </row>
    <row r="73" spans="1:8" ht="42" customHeight="1" x14ac:dyDescent="0.25">
      <c r="A73" s="5"/>
      <c r="B73" s="39" t="s">
        <v>76</v>
      </c>
      <c r="C73" s="39"/>
      <c r="D73" s="5"/>
      <c r="E73" s="5"/>
      <c r="F73" s="5"/>
      <c r="G73" s="5"/>
      <c r="H73" s="5"/>
    </row>
    <row r="74" spans="1:8" ht="42" customHeight="1" x14ac:dyDescent="0.25">
      <c r="A74" s="5"/>
      <c r="B74" s="39" t="s">
        <v>77</v>
      </c>
      <c r="C74" s="39"/>
      <c r="D74" s="5"/>
      <c r="E74" s="5"/>
      <c r="F74" s="5"/>
      <c r="G74" s="5"/>
      <c r="H74" s="5"/>
    </row>
    <row r="75" spans="1:8" ht="42" customHeight="1" x14ac:dyDescent="0.25">
      <c r="A75" s="5"/>
      <c r="B75" s="39" t="s">
        <v>78</v>
      </c>
      <c r="C75" s="39"/>
      <c r="D75" s="5" t="s">
        <v>149</v>
      </c>
      <c r="E75" s="5" t="s">
        <v>41</v>
      </c>
      <c r="F75" s="5">
        <v>305.5</v>
      </c>
      <c r="G75" s="5"/>
      <c r="H75" s="5">
        <f>F75+G75</f>
        <v>305.5</v>
      </c>
    </row>
    <row r="76" spans="1:8" ht="42" customHeight="1" x14ac:dyDescent="0.25">
      <c r="A76" s="5"/>
      <c r="B76" s="39" t="s">
        <v>79</v>
      </c>
      <c r="C76" s="39"/>
      <c r="D76" s="5" t="s">
        <v>80</v>
      </c>
      <c r="E76" s="5" t="s">
        <v>41</v>
      </c>
      <c r="F76" s="5">
        <v>83565</v>
      </c>
      <c r="G76" s="5"/>
      <c r="H76" s="5">
        <f>F76+G76</f>
        <v>83565</v>
      </c>
    </row>
    <row r="77" spans="1:8" ht="42" customHeight="1" x14ac:dyDescent="0.25">
      <c r="A77" s="5"/>
      <c r="B77" s="39" t="s">
        <v>81</v>
      </c>
      <c r="C77" s="39"/>
      <c r="D77" s="5" t="s">
        <v>54</v>
      </c>
      <c r="E77" s="5" t="s">
        <v>41</v>
      </c>
      <c r="F77" s="5">
        <v>245</v>
      </c>
      <c r="G77" s="5"/>
      <c r="H77" s="5">
        <f t="shared" ref="H77:H140" si="1">F77+G77</f>
        <v>245</v>
      </c>
    </row>
    <row r="78" spans="1:8" ht="42" customHeight="1" x14ac:dyDescent="0.25">
      <c r="A78" s="5"/>
      <c r="B78" s="39" t="s">
        <v>82</v>
      </c>
      <c r="C78" s="39"/>
      <c r="D78" s="5" t="s">
        <v>150</v>
      </c>
      <c r="E78" s="5" t="s">
        <v>41</v>
      </c>
      <c r="F78" s="5">
        <v>100</v>
      </c>
      <c r="G78" s="5"/>
      <c r="H78" s="5">
        <f t="shared" si="1"/>
        <v>100</v>
      </c>
    </row>
    <row r="79" spans="1:8" ht="42" customHeight="1" x14ac:dyDescent="0.25">
      <c r="A79" s="5"/>
      <c r="B79" s="39" t="s">
        <v>83</v>
      </c>
      <c r="C79" s="39"/>
      <c r="D79" s="5" t="s">
        <v>80</v>
      </c>
      <c r="E79" s="5" t="s">
        <v>41</v>
      </c>
      <c r="F79" s="5">
        <v>150</v>
      </c>
      <c r="G79" s="5"/>
      <c r="H79" s="5">
        <f t="shared" si="1"/>
        <v>150</v>
      </c>
    </row>
    <row r="80" spans="1:8" ht="42" customHeight="1" x14ac:dyDescent="0.25">
      <c r="A80" s="5"/>
      <c r="B80" s="39" t="s">
        <v>84</v>
      </c>
      <c r="C80" s="39"/>
      <c r="D80" s="5"/>
      <c r="E80" s="5"/>
      <c r="F80" s="13"/>
      <c r="G80" s="5"/>
      <c r="H80" s="5"/>
    </row>
    <row r="81" spans="1:8" ht="42" customHeight="1" x14ac:dyDescent="0.25">
      <c r="A81" s="5"/>
      <c r="B81" s="39" t="s">
        <v>85</v>
      </c>
      <c r="C81" s="39"/>
      <c r="D81" s="5"/>
      <c r="E81" s="5"/>
      <c r="F81" s="13"/>
      <c r="G81" s="5"/>
      <c r="H81" s="5"/>
    </row>
    <row r="82" spans="1:8" ht="42" customHeight="1" x14ac:dyDescent="0.25">
      <c r="A82" s="5"/>
      <c r="B82" s="39" t="s">
        <v>78</v>
      </c>
      <c r="C82" s="39"/>
      <c r="D82" s="5" t="s">
        <v>54</v>
      </c>
      <c r="E82" s="5" t="s">
        <v>41</v>
      </c>
      <c r="F82" s="5">
        <v>290</v>
      </c>
      <c r="G82" s="5"/>
      <c r="H82" s="5">
        <f t="shared" si="1"/>
        <v>290</v>
      </c>
    </row>
    <row r="83" spans="1:8" ht="42" customHeight="1" x14ac:dyDescent="0.25">
      <c r="A83" s="5"/>
      <c r="B83" s="39" t="s">
        <v>79</v>
      </c>
      <c r="C83" s="39"/>
      <c r="D83" s="5" t="s">
        <v>54</v>
      </c>
      <c r="E83" s="5" t="s">
        <v>41</v>
      </c>
      <c r="F83" s="5">
        <v>210</v>
      </c>
      <c r="G83" s="5"/>
      <c r="H83" s="5">
        <f t="shared" si="1"/>
        <v>210</v>
      </c>
    </row>
    <row r="84" spans="1:8" ht="42" customHeight="1" x14ac:dyDescent="0.25">
      <c r="A84" s="5"/>
      <c r="B84" s="39" t="s">
        <v>81</v>
      </c>
      <c r="C84" s="39"/>
      <c r="D84" s="5" t="s">
        <v>54</v>
      </c>
      <c r="E84" s="5" t="s">
        <v>41</v>
      </c>
      <c r="F84" s="5">
        <v>245</v>
      </c>
      <c r="G84" s="5"/>
      <c r="H84" s="5">
        <f t="shared" si="1"/>
        <v>245</v>
      </c>
    </row>
    <row r="85" spans="1:8" ht="42" customHeight="1" x14ac:dyDescent="0.25">
      <c r="A85" s="5"/>
      <c r="B85" s="39" t="s">
        <v>82</v>
      </c>
      <c r="C85" s="39"/>
      <c r="D85" s="5" t="s">
        <v>54</v>
      </c>
      <c r="E85" s="5" t="s">
        <v>41</v>
      </c>
      <c r="F85" s="5">
        <v>100</v>
      </c>
      <c r="G85" s="5"/>
      <c r="H85" s="5">
        <f t="shared" si="1"/>
        <v>100</v>
      </c>
    </row>
    <row r="86" spans="1:8" ht="42" customHeight="1" x14ac:dyDescent="0.25">
      <c r="A86" s="5"/>
      <c r="B86" s="39" t="s">
        <v>87</v>
      </c>
      <c r="C86" s="39"/>
      <c r="D86" s="5" t="s">
        <v>54</v>
      </c>
      <c r="E86" s="5" t="s">
        <v>41</v>
      </c>
      <c r="F86" s="5">
        <v>100</v>
      </c>
      <c r="G86" s="5"/>
      <c r="H86" s="5">
        <f t="shared" si="1"/>
        <v>100</v>
      </c>
    </row>
    <row r="87" spans="1:8" ht="42" customHeight="1" x14ac:dyDescent="0.25">
      <c r="A87" s="5"/>
      <c r="B87" s="39" t="s">
        <v>88</v>
      </c>
      <c r="C87" s="39"/>
      <c r="D87" s="5"/>
      <c r="E87" s="5"/>
      <c r="F87" s="13"/>
      <c r="G87" s="5"/>
      <c r="H87" s="5"/>
    </row>
    <row r="88" spans="1:8" ht="42" customHeight="1" x14ac:dyDescent="0.25">
      <c r="A88" s="5"/>
      <c r="B88" s="39" t="s">
        <v>89</v>
      </c>
      <c r="C88" s="39"/>
      <c r="D88" s="5"/>
      <c r="E88" s="5"/>
      <c r="F88" s="13"/>
      <c r="G88" s="5"/>
      <c r="H88" s="5"/>
    </row>
    <row r="89" spans="1:8" ht="42" customHeight="1" x14ac:dyDescent="0.25">
      <c r="A89" s="5"/>
      <c r="B89" s="39" t="s">
        <v>78</v>
      </c>
      <c r="C89" s="39"/>
      <c r="D89" s="5" t="s">
        <v>55</v>
      </c>
      <c r="E89" s="5" t="s">
        <v>41</v>
      </c>
      <c r="F89" s="5">
        <v>102.9</v>
      </c>
      <c r="G89" s="5"/>
      <c r="H89" s="5">
        <f t="shared" si="1"/>
        <v>102.9</v>
      </c>
    </row>
    <row r="90" spans="1:8" ht="42" customHeight="1" x14ac:dyDescent="0.25">
      <c r="A90" s="5"/>
      <c r="B90" s="39" t="s">
        <v>79</v>
      </c>
      <c r="C90" s="39"/>
      <c r="D90" s="5" t="s">
        <v>55</v>
      </c>
      <c r="E90" s="5" t="s">
        <v>41</v>
      </c>
      <c r="F90" s="5">
        <v>40.1</v>
      </c>
      <c r="G90" s="5"/>
      <c r="H90" s="5">
        <f t="shared" si="1"/>
        <v>40.1</v>
      </c>
    </row>
    <row r="91" spans="1:8" ht="42" customHeight="1" x14ac:dyDescent="0.25">
      <c r="A91" s="5"/>
      <c r="B91" s="39" t="s">
        <v>81</v>
      </c>
      <c r="C91" s="39"/>
      <c r="D91" s="5" t="s">
        <v>55</v>
      </c>
      <c r="E91" s="5" t="s">
        <v>41</v>
      </c>
      <c r="F91" s="5">
        <v>9.4</v>
      </c>
      <c r="G91" s="5"/>
      <c r="H91" s="5">
        <f t="shared" si="1"/>
        <v>9.4</v>
      </c>
    </row>
    <row r="92" spans="1:8" ht="42" customHeight="1" x14ac:dyDescent="0.25">
      <c r="A92" s="5"/>
      <c r="B92" s="39" t="s">
        <v>82</v>
      </c>
      <c r="C92" s="39"/>
      <c r="D92" s="5" t="s">
        <v>55</v>
      </c>
      <c r="E92" s="5" t="s">
        <v>41</v>
      </c>
      <c r="F92" s="5">
        <v>10.9</v>
      </c>
      <c r="G92" s="5"/>
      <c r="H92" s="5">
        <f t="shared" si="1"/>
        <v>10.9</v>
      </c>
    </row>
    <row r="93" spans="1:8" ht="42" customHeight="1" x14ac:dyDescent="0.25">
      <c r="A93" s="5"/>
      <c r="B93" s="39" t="s">
        <v>83</v>
      </c>
      <c r="C93" s="39"/>
      <c r="D93" s="5" t="s">
        <v>55</v>
      </c>
      <c r="E93" s="5" t="s">
        <v>41</v>
      </c>
      <c r="F93" s="5">
        <v>7.5</v>
      </c>
      <c r="G93" s="5"/>
      <c r="H93" s="5">
        <f t="shared" si="1"/>
        <v>7.5</v>
      </c>
    </row>
    <row r="94" spans="1:8" ht="42" customHeight="1" x14ac:dyDescent="0.25">
      <c r="A94" s="5"/>
      <c r="B94" s="39" t="s">
        <v>90</v>
      </c>
      <c r="C94" s="39"/>
      <c r="D94" s="5"/>
      <c r="E94" s="5"/>
      <c r="F94" s="13"/>
      <c r="G94" s="5"/>
      <c r="H94" s="5"/>
    </row>
    <row r="95" spans="1:8" ht="42" customHeight="1" x14ac:dyDescent="0.25">
      <c r="A95" s="5"/>
      <c r="B95" s="39" t="s">
        <v>91</v>
      </c>
      <c r="C95" s="39"/>
      <c r="D95" s="5"/>
      <c r="E95" s="5"/>
      <c r="F95" s="13"/>
      <c r="G95" s="5"/>
      <c r="H95" s="5"/>
    </row>
    <row r="96" spans="1:8" ht="42" customHeight="1" x14ac:dyDescent="0.25">
      <c r="A96" s="5"/>
      <c r="B96" s="39" t="s">
        <v>78</v>
      </c>
      <c r="C96" s="39"/>
      <c r="D96" s="5" t="s">
        <v>42</v>
      </c>
      <c r="E96" s="5" t="s">
        <v>41</v>
      </c>
      <c r="F96" s="5">
        <v>100</v>
      </c>
      <c r="G96" s="5"/>
      <c r="H96" s="5">
        <f t="shared" si="1"/>
        <v>100</v>
      </c>
    </row>
    <row r="97" spans="1:8" ht="42" customHeight="1" x14ac:dyDescent="0.25">
      <c r="A97" s="5"/>
      <c r="B97" s="39" t="s">
        <v>79</v>
      </c>
      <c r="C97" s="39"/>
      <c r="D97" s="5" t="s">
        <v>42</v>
      </c>
      <c r="E97" s="5" t="s">
        <v>41</v>
      </c>
      <c r="F97" s="5">
        <v>100</v>
      </c>
      <c r="G97" s="5"/>
      <c r="H97" s="5">
        <f t="shared" si="1"/>
        <v>100</v>
      </c>
    </row>
    <row r="98" spans="1:8" ht="42" customHeight="1" x14ac:dyDescent="0.25">
      <c r="A98" s="5"/>
      <c r="B98" s="39" t="s">
        <v>92</v>
      </c>
      <c r="C98" s="39"/>
      <c r="D98" s="5" t="s">
        <v>42</v>
      </c>
      <c r="E98" s="5" t="s">
        <v>41</v>
      </c>
      <c r="F98" s="5">
        <v>100</v>
      </c>
      <c r="G98" s="5"/>
      <c r="H98" s="5">
        <f t="shared" si="1"/>
        <v>100</v>
      </c>
    </row>
    <row r="99" spans="1:8" ht="42" customHeight="1" x14ac:dyDescent="0.25">
      <c r="A99" s="5"/>
      <c r="B99" s="39" t="s">
        <v>82</v>
      </c>
      <c r="C99" s="39"/>
      <c r="D99" s="5" t="s">
        <v>42</v>
      </c>
      <c r="E99" s="5" t="s">
        <v>41</v>
      </c>
      <c r="F99" s="5">
        <v>100</v>
      </c>
      <c r="G99" s="5"/>
      <c r="H99" s="5">
        <f t="shared" si="1"/>
        <v>100</v>
      </c>
    </row>
    <row r="100" spans="1:8" ht="42" customHeight="1" x14ac:dyDescent="0.25">
      <c r="A100" s="5"/>
      <c r="B100" s="39" t="s">
        <v>83</v>
      </c>
      <c r="C100" s="39"/>
      <c r="D100" s="5" t="s">
        <v>42</v>
      </c>
      <c r="E100" s="5" t="s">
        <v>41</v>
      </c>
      <c r="F100" s="5">
        <v>100</v>
      </c>
      <c r="G100" s="5"/>
      <c r="H100" s="5">
        <f t="shared" si="1"/>
        <v>100</v>
      </c>
    </row>
    <row r="101" spans="1:8" ht="81" customHeight="1" x14ac:dyDescent="0.25">
      <c r="A101" s="5"/>
      <c r="B101" s="39" t="s">
        <v>63</v>
      </c>
      <c r="C101" s="39"/>
      <c r="D101" s="5"/>
      <c r="E101" s="5"/>
      <c r="F101" s="13"/>
      <c r="G101" s="5"/>
      <c r="H101" s="5"/>
    </row>
    <row r="102" spans="1:8" ht="42" customHeight="1" x14ac:dyDescent="0.25">
      <c r="A102" s="5"/>
      <c r="B102" s="39" t="s">
        <v>93</v>
      </c>
      <c r="C102" s="39"/>
      <c r="D102" s="5"/>
      <c r="E102" s="5"/>
      <c r="F102" s="13"/>
      <c r="G102" s="5"/>
      <c r="H102" s="5"/>
    </row>
    <row r="103" spans="1:8" ht="59.25" customHeight="1" x14ac:dyDescent="0.25">
      <c r="A103" s="5"/>
      <c r="B103" s="39" t="s">
        <v>94</v>
      </c>
      <c r="C103" s="39"/>
      <c r="D103" s="5" t="s">
        <v>151</v>
      </c>
      <c r="E103" s="5" t="s">
        <v>41</v>
      </c>
      <c r="F103" s="5" t="s">
        <v>95</v>
      </c>
      <c r="G103" s="5"/>
      <c r="H103" s="5">
        <v>1890</v>
      </c>
    </row>
    <row r="104" spans="1:8" ht="42" customHeight="1" x14ac:dyDescent="0.25">
      <c r="A104" s="5"/>
      <c r="B104" s="39" t="s">
        <v>84</v>
      </c>
      <c r="C104" s="39"/>
      <c r="D104" s="5"/>
      <c r="E104" s="5"/>
      <c r="F104" s="13"/>
      <c r="G104" s="5"/>
      <c r="H104" s="5"/>
    </row>
    <row r="105" spans="1:8" ht="63.75" customHeight="1" x14ac:dyDescent="0.25">
      <c r="A105" s="5"/>
      <c r="B105" s="39" t="s">
        <v>96</v>
      </c>
      <c r="C105" s="39"/>
      <c r="D105" s="5" t="s">
        <v>151</v>
      </c>
      <c r="E105" s="5" t="s">
        <v>41</v>
      </c>
      <c r="F105" s="7">
        <v>1063.0999999999999</v>
      </c>
      <c r="G105" s="5"/>
      <c r="H105" s="5">
        <f t="shared" si="1"/>
        <v>1063.0999999999999</v>
      </c>
    </row>
    <row r="106" spans="1:8" ht="42" customHeight="1" x14ac:dyDescent="0.25">
      <c r="A106" s="5"/>
      <c r="B106" s="39" t="s">
        <v>88</v>
      </c>
      <c r="C106" s="39"/>
      <c r="D106" s="5"/>
      <c r="E106" s="5"/>
      <c r="F106" s="13"/>
      <c r="G106" s="5"/>
      <c r="H106" s="5"/>
    </row>
    <row r="107" spans="1:8" ht="42" customHeight="1" x14ac:dyDescent="0.25">
      <c r="A107" s="5"/>
      <c r="B107" s="39" t="s">
        <v>97</v>
      </c>
      <c r="C107" s="39"/>
      <c r="D107" s="5" t="s">
        <v>55</v>
      </c>
      <c r="E107" s="5" t="s">
        <v>41</v>
      </c>
      <c r="F107" s="5">
        <v>19.2</v>
      </c>
      <c r="G107" s="5"/>
      <c r="H107" s="5">
        <f t="shared" si="1"/>
        <v>19.2</v>
      </c>
    </row>
    <row r="108" spans="1:8" ht="42" customHeight="1" x14ac:dyDescent="0.25">
      <c r="A108" s="5"/>
      <c r="B108" s="39" t="s">
        <v>98</v>
      </c>
      <c r="C108" s="39"/>
      <c r="D108" s="5"/>
      <c r="E108" s="5"/>
      <c r="F108" s="13"/>
      <c r="G108" s="5"/>
      <c r="H108" s="5"/>
    </row>
    <row r="109" spans="1:8" ht="93.75" customHeight="1" x14ac:dyDescent="0.25">
      <c r="A109" s="5"/>
      <c r="B109" s="39" t="s">
        <v>99</v>
      </c>
      <c r="C109" s="39"/>
      <c r="D109" s="5" t="s">
        <v>42</v>
      </c>
      <c r="E109" s="5" t="s">
        <v>41</v>
      </c>
      <c r="F109" s="5">
        <v>56</v>
      </c>
      <c r="G109" s="5"/>
      <c r="H109" s="5">
        <f t="shared" si="1"/>
        <v>56</v>
      </c>
    </row>
    <row r="110" spans="1:8" ht="42" customHeight="1" x14ac:dyDescent="0.25">
      <c r="A110" s="5"/>
      <c r="B110" s="39" t="s">
        <v>64</v>
      </c>
      <c r="C110" s="39"/>
      <c r="D110" s="5"/>
      <c r="E110" s="5"/>
      <c r="F110" s="13"/>
      <c r="G110" s="5"/>
      <c r="H110" s="5"/>
    </row>
    <row r="111" spans="1:8" ht="42" customHeight="1" x14ac:dyDescent="0.25">
      <c r="A111" s="5"/>
      <c r="B111" s="39" t="s">
        <v>93</v>
      </c>
      <c r="C111" s="39"/>
      <c r="D111" s="5"/>
      <c r="E111" s="5"/>
      <c r="F111" s="13"/>
      <c r="G111" s="5"/>
      <c r="H111" s="5"/>
    </row>
    <row r="112" spans="1:8" ht="42" customHeight="1" x14ac:dyDescent="0.25">
      <c r="A112" s="5"/>
      <c r="B112" s="39" t="s">
        <v>100</v>
      </c>
      <c r="C112" s="39"/>
      <c r="D112" s="5" t="s">
        <v>101</v>
      </c>
      <c r="E112" s="5" t="s">
        <v>41</v>
      </c>
      <c r="F112" s="5">
        <v>169.7</v>
      </c>
      <c r="G112" s="5"/>
      <c r="H112" s="5">
        <f t="shared" si="1"/>
        <v>169.7</v>
      </c>
    </row>
    <row r="113" spans="1:8" ht="42" customHeight="1" x14ac:dyDescent="0.25">
      <c r="A113" s="5"/>
      <c r="B113" s="39" t="s">
        <v>84</v>
      </c>
      <c r="C113" s="39"/>
      <c r="D113" s="5"/>
      <c r="E113" s="5"/>
      <c r="F113" s="13"/>
      <c r="G113" s="5"/>
      <c r="H113" s="5"/>
    </row>
    <row r="114" spans="1:8" ht="42" customHeight="1" x14ac:dyDescent="0.25">
      <c r="A114" s="5"/>
      <c r="B114" s="39" t="s">
        <v>102</v>
      </c>
      <c r="C114" s="39"/>
      <c r="D114" s="5" t="s">
        <v>86</v>
      </c>
      <c r="E114" s="5" t="s">
        <v>41</v>
      </c>
      <c r="F114" s="5" t="s">
        <v>103</v>
      </c>
      <c r="G114" s="5"/>
      <c r="H114" s="5" t="s">
        <v>103</v>
      </c>
    </row>
    <row r="115" spans="1:8" ht="42" customHeight="1" x14ac:dyDescent="0.25">
      <c r="A115" s="5"/>
      <c r="B115" s="39" t="s">
        <v>104</v>
      </c>
      <c r="C115" s="39"/>
      <c r="D115" s="5" t="s">
        <v>86</v>
      </c>
      <c r="E115" s="5" t="s">
        <v>41</v>
      </c>
      <c r="F115" s="5">
        <v>3580</v>
      </c>
      <c r="G115" s="5"/>
      <c r="H115" s="5">
        <f t="shared" si="1"/>
        <v>3580</v>
      </c>
    </row>
    <row r="116" spans="1:8" ht="42" customHeight="1" x14ac:dyDescent="0.25">
      <c r="A116" s="5"/>
      <c r="B116" s="39" t="s">
        <v>88</v>
      </c>
      <c r="C116" s="39"/>
      <c r="D116" s="5"/>
      <c r="E116" s="5"/>
      <c r="F116" s="13"/>
      <c r="G116" s="5"/>
      <c r="H116" s="5"/>
    </row>
    <row r="117" spans="1:8" ht="42" customHeight="1" x14ac:dyDescent="0.25">
      <c r="A117" s="5"/>
      <c r="B117" s="39" t="s">
        <v>105</v>
      </c>
      <c r="C117" s="39"/>
      <c r="D117" s="5" t="s">
        <v>55</v>
      </c>
      <c r="E117" s="5" t="s">
        <v>41</v>
      </c>
      <c r="F117" s="5">
        <v>106.4</v>
      </c>
      <c r="G117" s="5"/>
      <c r="H117" s="5">
        <f t="shared" si="1"/>
        <v>106.4</v>
      </c>
    </row>
    <row r="118" spans="1:8" ht="42" customHeight="1" x14ac:dyDescent="0.25">
      <c r="A118" s="5"/>
      <c r="B118" s="39" t="s">
        <v>106</v>
      </c>
      <c r="C118" s="39"/>
      <c r="D118" s="5" t="s">
        <v>55</v>
      </c>
      <c r="E118" s="5" t="s">
        <v>41</v>
      </c>
      <c r="F118" s="5">
        <v>74.400000000000006</v>
      </c>
      <c r="G118" s="5"/>
      <c r="H118" s="5">
        <f t="shared" si="1"/>
        <v>74.400000000000006</v>
      </c>
    </row>
    <row r="119" spans="1:8" ht="42" customHeight="1" x14ac:dyDescent="0.25">
      <c r="A119" s="5"/>
      <c r="B119" s="39" t="s">
        <v>107</v>
      </c>
      <c r="C119" s="39"/>
      <c r="D119" s="5" t="s">
        <v>55</v>
      </c>
      <c r="E119" s="5" t="s">
        <v>41</v>
      </c>
      <c r="F119" s="5">
        <v>366.74</v>
      </c>
      <c r="G119" s="5"/>
      <c r="H119" s="5">
        <f t="shared" si="1"/>
        <v>366.74</v>
      </c>
    </row>
    <row r="120" spans="1:8" ht="42" customHeight="1" x14ac:dyDescent="0.25">
      <c r="A120" s="5"/>
      <c r="B120" s="39" t="s">
        <v>98</v>
      </c>
      <c r="C120" s="39"/>
      <c r="D120" s="5"/>
      <c r="E120" s="5"/>
      <c r="F120" s="13"/>
      <c r="G120" s="5"/>
      <c r="H120" s="5"/>
    </row>
    <row r="121" spans="1:8" ht="42" customHeight="1" x14ac:dyDescent="0.25">
      <c r="A121" s="5"/>
      <c r="B121" s="39" t="s">
        <v>108</v>
      </c>
      <c r="C121" s="39"/>
      <c r="D121" s="5" t="s">
        <v>42</v>
      </c>
      <c r="E121" s="5" t="s">
        <v>41</v>
      </c>
      <c r="F121" s="5">
        <v>100</v>
      </c>
      <c r="G121" s="5"/>
      <c r="H121" s="5">
        <f t="shared" si="1"/>
        <v>100</v>
      </c>
    </row>
    <row r="122" spans="1:8" ht="42" customHeight="1" x14ac:dyDescent="0.25">
      <c r="A122" s="5"/>
      <c r="B122" s="39" t="s">
        <v>65</v>
      </c>
      <c r="C122" s="39"/>
      <c r="D122" s="5"/>
      <c r="E122" s="5"/>
      <c r="F122" s="13"/>
      <c r="G122" s="5"/>
      <c r="H122" s="5"/>
    </row>
    <row r="123" spans="1:8" ht="42" customHeight="1" x14ac:dyDescent="0.25">
      <c r="A123" s="5"/>
      <c r="B123" s="39" t="s">
        <v>76</v>
      </c>
      <c r="C123" s="39"/>
      <c r="D123" s="5"/>
      <c r="E123" s="5"/>
      <c r="F123" s="13"/>
      <c r="G123" s="5"/>
      <c r="H123" s="5"/>
    </row>
    <row r="124" spans="1:8" ht="42" customHeight="1" x14ac:dyDescent="0.25">
      <c r="A124" s="5"/>
      <c r="B124" s="39" t="s">
        <v>109</v>
      </c>
      <c r="C124" s="39"/>
      <c r="D124" s="5" t="s">
        <v>101</v>
      </c>
      <c r="E124" s="5" t="s">
        <v>41</v>
      </c>
      <c r="F124" s="5">
        <v>12565</v>
      </c>
      <c r="G124" s="5"/>
      <c r="H124" s="5">
        <f t="shared" si="1"/>
        <v>12565</v>
      </c>
    </row>
    <row r="125" spans="1:8" ht="42" customHeight="1" x14ac:dyDescent="0.25">
      <c r="A125" s="5"/>
      <c r="B125" s="39" t="s">
        <v>52</v>
      </c>
      <c r="C125" s="39"/>
      <c r="D125" s="5"/>
      <c r="E125" s="5"/>
      <c r="F125" s="13"/>
      <c r="G125" s="5"/>
      <c r="H125" s="5"/>
    </row>
    <row r="126" spans="1:8" ht="42" customHeight="1" x14ac:dyDescent="0.25">
      <c r="A126" s="5"/>
      <c r="B126" s="39" t="s">
        <v>110</v>
      </c>
      <c r="C126" s="39"/>
      <c r="D126" s="5" t="s">
        <v>86</v>
      </c>
      <c r="E126" s="5" t="s">
        <v>41</v>
      </c>
      <c r="F126" s="5">
        <v>25</v>
      </c>
      <c r="G126" s="5"/>
      <c r="H126" s="5">
        <f t="shared" si="1"/>
        <v>25</v>
      </c>
    </row>
    <row r="127" spans="1:8" ht="42" customHeight="1" x14ac:dyDescent="0.25">
      <c r="A127" s="5"/>
      <c r="B127" s="39" t="s">
        <v>56</v>
      </c>
      <c r="C127" s="39"/>
      <c r="D127" s="5"/>
      <c r="E127" s="5"/>
      <c r="F127" s="13"/>
      <c r="G127" s="5"/>
      <c r="H127" s="5"/>
    </row>
    <row r="128" spans="1:8" ht="42" customHeight="1" x14ac:dyDescent="0.25">
      <c r="A128" s="5"/>
      <c r="B128" s="39" t="s">
        <v>111</v>
      </c>
      <c r="C128" s="39"/>
      <c r="D128" s="5" t="s">
        <v>55</v>
      </c>
      <c r="E128" s="5" t="s">
        <v>41</v>
      </c>
      <c r="F128" s="5" t="s">
        <v>112</v>
      </c>
      <c r="G128" s="5"/>
      <c r="H128" s="5">
        <v>1.4</v>
      </c>
    </row>
    <row r="129" spans="1:8" ht="42" customHeight="1" x14ac:dyDescent="0.25">
      <c r="A129" s="5"/>
      <c r="B129" s="39" t="s">
        <v>44</v>
      </c>
      <c r="C129" s="39"/>
      <c r="D129" s="5"/>
      <c r="E129" s="5"/>
      <c r="F129" s="13"/>
      <c r="G129" s="5"/>
      <c r="H129" s="5"/>
    </row>
    <row r="130" spans="1:8" ht="42" customHeight="1" x14ac:dyDescent="0.25">
      <c r="A130" s="5"/>
      <c r="B130" s="39" t="s">
        <v>108</v>
      </c>
      <c r="C130" s="39"/>
      <c r="D130" s="5" t="s">
        <v>42</v>
      </c>
      <c r="E130" s="5" t="s">
        <v>41</v>
      </c>
      <c r="F130" s="5">
        <v>100</v>
      </c>
      <c r="G130" s="5"/>
      <c r="H130" s="5">
        <f t="shared" si="1"/>
        <v>100</v>
      </c>
    </row>
    <row r="131" spans="1:8" ht="42" customHeight="1" x14ac:dyDescent="0.25">
      <c r="A131" s="5"/>
      <c r="B131" s="39" t="s">
        <v>66</v>
      </c>
      <c r="C131" s="39"/>
      <c r="D131" s="5"/>
      <c r="E131" s="5"/>
      <c r="F131" s="13"/>
      <c r="G131" s="5"/>
      <c r="H131" s="5"/>
    </row>
    <row r="132" spans="1:8" ht="42" customHeight="1" x14ac:dyDescent="0.25">
      <c r="A132" s="5"/>
      <c r="B132" s="39" t="s">
        <v>113</v>
      </c>
      <c r="C132" s="39"/>
      <c r="D132" s="5"/>
      <c r="E132" s="5"/>
      <c r="F132" s="13"/>
      <c r="G132" s="5"/>
      <c r="H132" s="5"/>
    </row>
    <row r="133" spans="1:8" ht="42" customHeight="1" x14ac:dyDescent="0.25">
      <c r="A133" s="5"/>
      <c r="B133" s="39" t="s">
        <v>114</v>
      </c>
      <c r="C133" s="39"/>
      <c r="D133" s="5" t="s">
        <v>86</v>
      </c>
      <c r="E133" s="5" t="s">
        <v>41</v>
      </c>
      <c r="F133" s="5">
        <v>110</v>
      </c>
      <c r="G133" s="5"/>
      <c r="H133" s="5">
        <f t="shared" si="1"/>
        <v>110</v>
      </c>
    </row>
    <row r="134" spans="1:8" ht="42" customHeight="1" x14ac:dyDescent="0.25">
      <c r="A134" s="5"/>
      <c r="B134" s="39" t="s">
        <v>53</v>
      </c>
      <c r="C134" s="39"/>
      <c r="D134" s="5"/>
      <c r="E134" s="5"/>
      <c r="F134" s="13"/>
      <c r="G134" s="5"/>
      <c r="H134" s="5"/>
    </row>
    <row r="135" spans="1:8" ht="42" customHeight="1" x14ac:dyDescent="0.25">
      <c r="A135" s="5"/>
      <c r="B135" s="39" t="s">
        <v>115</v>
      </c>
      <c r="C135" s="39"/>
      <c r="D135" s="5" t="s">
        <v>55</v>
      </c>
      <c r="E135" s="5" t="s">
        <v>41</v>
      </c>
      <c r="F135" s="5">
        <v>50</v>
      </c>
      <c r="G135" s="5"/>
      <c r="H135" s="5">
        <f t="shared" si="1"/>
        <v>50</v>
      </c>
    </row>
    <row r="136" spans="1:8" ht="42" customHeight="1" x14ac:dyDescent="0.25">
      <c r="A136" s="5"/>
      <c r="B136" s="39" t="s">
        <v>116</v>
      </c>
      <c r="C136" s="39"/>
      <c r="D136" s="5"/>
      <c r="E136" s="5"/>
      <c r="F136" s="13"/>
      <c r="G136" s="5"/>
      <c r="H136" s="5"/>
    </row>
    <row r="137" spans="1:8" ht="42" customHeight="1" x14ac:dyDescent="0.25">
      <c r="A137" s="5"/>
      <c r="B137" s="39" t="s">
        <v>117</v>
      </c>
      <c r="C137" s="39"/>
      <c r="D137" s="5" t="s">
        <v>42</v>
      </c>
      <c r="E137" s="5" t="s">
        <v>41</v>
      </c>
      <c r="F137" s="5">
        <v>77</v>
      </c>
      <c r="G137" s="5"/>
      <c r="H137" s="5">
        <v>77</v>
      </c>
    </row>
    <row r="138" spans="1:8" ht="42" customHeight="1" x14ac:dyDescent="0.25">
      <c r="A138" s="5"/>
      <c r="B138" s="39" t="s">
        <v>67</v>
      </c>
      <c r="C138" s="39"/>
      <c r="D138" s="5"/>
      <c r="E138" s="5"/>
      <c r="F138" s="13"/>
      <c r="G138" s="5"/>
      <c r="H138" s="5"/>
    </row>
    <row r="139" spans="1:8" ht="42" customHeight="1" x14ac:dyDescent="0.25">
      <c r="A139" s="5"/>
      <c r="B139" s="39" t="s">
        <v>52</v>
      </c>
      <c r="C139" s="39"/>
      <c r="D139" s="5"/>
      <c r="E139" s="5"/>
      <c r="F139" s="13"/>
      <c r="G139" s="5"/>
      <c r="H139" s="5"/>
    </row>
    <row r="140" spans="1:8" ht="42" customHeight="1" x14ac:dyDescent="0.25">
      <c r="A140" s="5"/>
      <c r="B140" s="39" t="s">
        <v>118</v>
      </c>
      <c r="C140" s="39"/>
      <c r="D140" s="5" t="s">
        <v>152</v>
      </c>
      <c r="E140" s="5" t="s">
        <v>41</v>
      </c>
      <c r="F140" s="13">
        <v>4827.5</v>
      </c>
      <c r="G140" s="5"/>
      <c r="H140" s="5">
        <f t="shared" si="1"/>
        <v>4827.5</v>
      </c>
    </row>
    <row r="141" spans="1:8" ht="42" customHeight="1" x14ac:dyDescent="0.25">
      <c r="A141" s="5"/>
      <c r="B141" s="39" t="s">
        <v>56</v>
      </c>
      <c r="C141" s="39"/>
      <c r="D141" s="5"/>
      <c r="E141" s="5"/>
      <c r="F141" s="13"/>
      <c r="G141" s="5"/>
      <c r="H141" s="5"/>
    </row>
    <row r="142" spans="1:8" ht="42" customHeight="1" x14ac:dyDescent="0.25">
      <c r="A142" s="5"/>
      <c r="B142" s="39" t="s">
        <v>119</v>
      </c>
      <c r="C142" s="39"/>
      <c r="D142" s="5" t="s">
        <v>120</v>
      </c>
      <c r="E142" s="5" t="s">
        <v>41</v>
      </c>
      <c r="F142" s="13">
        <v>3</v>
      </c>
      <c r="G142" s="5"/>
      <c r="H142" s="5">
        <f>F142+G142</f>
        <v>3</v>
      </c>
    </row>
    <row r="143" spans="1:8" ht="42" customHeight="1" x14ac:dyDescent="0.25">
      <c r="A143" s="5"/>
      <c r="B143" s="39" t="s">
        <v>44</v>
      </c>
      <c r="C143" s="39"/>
      <c r="D143" s="5"/>
      <c r="E143" s="5"/>
      <c r="F143" s="13"/>
      <c r="G143" s="5"/>
      <c r="H143" s="5"/>
    </row>
    <row r="144" spans="1:8" ht="42" customHeight="1" x14ac:dyDescent="0.25">
      <c r="A144" s="5"/>
      <c r="B144" s="39" t="s">
        <v>121</v>
      </c>
      <c r="C144" s="39"/>
      <c r="D144" s="5" t="s">
        <v>42</v>
      </c>
      <c r="E144" s="5" t="s">
        <v>41</v>
      </c>
      <c r="F144" s="13">
        <v>90</v>
      </c>
      <c r="G144" s="5"/>
      <c r="H144" s="5">
        <f>F144+G144</f>
        <v>90</v>
      </c>
    </row>
    <row r="145" spans="1:8" ht="42" customHeight="1" x14ac:dyDescent="0.25">
      <c r="A145" s="5"/>
      <c r="B145" s="39" t="s">
        <v>68</v>
      </c>
      <c r="C145" s="39"/>
      <c r="D145" s="5"/>
      <c r="E145" s="5"/>
      <c r="F145" s="13"/>
      <c r="G145" s="5"/>
      <c r="H145" s="5"/>
    </row>
    <row r="146" spans="1:8" ht="42" customHeight="1" x14ac:dyDescent="0.25">
      <c r="A146" s="5"/>
      <c r="B146" s="39" t="s">
        <v>93</v>
      </c>
      <c r="C146" s="39"/>
      <c r="D146" s="5"/>
      <c r="E146" s="5"/>
      <c r="F146" s="13"/>
      <c r="G146" s="5"/>
      <c r="H146" s="5"/>
    </row>
    <row r="147" spans="1:8" ht="42" customHeight="1" x14ac:dyDescent="0.25">
      <c r="A147" s="5"/>
      <c r="B147" s="39" t="s">
        <v>122</v>
      </c>
      <c r="C147" s="39"/>
      <c r="D147" s="5" t="s">
        <v>153</v>
      </c>
      <c r="E147" s="5" t="s">
        <v>41</v>
      </c>
      <c r="F147" s="13">
        <v>4</v>
      </c>
      <c r="G147" s="5"/>
      <c r="H147" s="5">
        <f>F147+G147</f>
        <v>4</v>
      </c>
    </row>
    <row r="148" spans="1:8" ht="42" customHeight="1" x14ac:dyDescent="0.25">
      <c r="A148" s="5"/>
      <c r="B148" s="39" t="s">
        <v>123</v>
      </c>
      <c r="C148" s="39"/>
      <c r="D148" s="5" t="s">
        <v>153</v>
      </c>
      <c r="E148" s="5" t="s">
        <v>41</v>
      </c>
      <c r="F148" s="13">
        <v>2.5</v>
      </c>
      <c r="G148" s="5"/>
      <c r="H148" s="5">
        <f>F148+G148</f>
        <v>2.5</v>
      </c>
    </row>
    <row r="149" spans="1:8" ht="42" customHeight="1" x14ac:dyDescent="0.25">
      <c r="A149" s="5"/>
      <c r="B149" s="39" t="s">
        <v>124</v>
      </c>
      <c r="C149" s="39"/>
      <c r="D149" s="5" t="s">
        <v>153</v>
      </c>
      <c r="E149" s="5" t="s">
        <v>41</v>
      </c>
      <c r="F149" s="13">
        <v>257</v>
      </c>
      <c r="G149" s="5"/>
      <c r="H149" s="5">
        <f>F149+G149</f>
        <v>257</v>
      </c>
    </row>
    <row r="150" spans="1:8" ht="42" customHeight="1" x14ac:dyDescent="0.25">
      <c r="A150" s="5"/>
      <c r="B150" s="39" t="s">
        <v>52</v>
      </c>
      <c r="C150" s="39"/>
      <c r="D150" s="5"/>
      <c r="E150" s="5"/>
      <c r="F150" s="13"/>
      <c r="G150" s="5"/>
      <c r="H150" s="5"/>
    </row>
    <row r="151" spans="1:8" ht="42" customHeight="1" x14ac:dyDescent="0.25">
      <c r="A151" s="5"/>
      <c r="B151" s="39" t="s">
        <v>125</v>
      </c>
      <c r="C151" s="39"/>
      <c r="D151" s="5" t="s">
        <v>86</v>
      </c>
      <c r="E151" s="5" t="s">
        <v>41</v>
      </c>
      <c r="F151" s="13">
        <v>2</v>
      </c>
      <c r="G151" s="5"/>
      <c r="H151" s="5">
        <f>F151+G151</f>
        <v>2</v>
      </c>
    </row>
    <row r="152" spans="1:8" ht="42" customHeight="1" x14ac:dyDescent="0.25">
      <c r="A152" s="5"/>
      <c r="B152" s="39" t="s">
        <v>126</v>
      </c>
      <c r="C152" s="39"/>
      <c r="D152" s="5" t="s">
        <v>101</v>
      </c>
      <c r="E152" s="5" t="s">
        <v>41</v>
      </c>
      <c r="F152" s="13">
        <v>228</v>
      </c>
      <c r="G152" s="5"/>
      <c r="H152" s="5">
        <f>F152+G152</f>
        <v>228</v>
      </c>
    </row>
    <row r="153" spans="1:8" ht="42" customHeight="1" x14ac:dyDescent="0.25">
      <c r="A153" s="5"/>
      <c r="B153" s="39" t="s">
        <v>56</v>
      </c>
      <c r="C153" s="39"/>
      <c r="D153" s="5"/>
      <c r="E153" s="5"/>
      <c r="F153" s="13"/>
      <c r="G153" s="5"/>
      <c r="H153" s="5"/>
    </row>
    <row r="154" spans="1:8" ht="42" customHeight="1" x14ac:dyDescent="0.25">
      <c r="A154" s="5"/>
      <c r="B154" s="39" t="s">
        <v>127</v>
      </c>
      <c r="C154" s="39"/>
      <c r="D154" s="5" t="s">
        <v>120</v>
      </c>
      <c r="E154" s="5" t="s">
        <v>41</v>
      </c>
      <c r="F154" s="13">
        <v>12.071999999999999</v>
      </c>
      <c r="G154" s="5"/>
      <c r="H154" s="5">
        <f>F154+G154</f>
        <v>12.071999999999999</v>
      </c>
    </row>
    <row r="155" spans="1:8" ht="42" customHeight="1" x14ac:dyDescent="0.25">
      <c r="A155" s="5"/>
      <c r="B155" s="39" t="s">
        <v>128</v>
      </c>
      <c r="C155" s="39"/>
      <c r="D155" s="5" t="s">
        <v>120</v>
      </c>
      <c r="E155" s="5" t="s">
        <v>41</v>
      </c>
      <c r="F155" s="13">
        <v>8.4960000000000004</v>
      </c>
      <c r="G155" s="5"/>
      <c r="H155" s="5">
        <f>F155+G155</f>
        <v>8.4960000000000004</v>
      </c>
    </row>
    <row r="156" spans="1:8" ht="42" customHeight="1" x14ac:dyDescent="0.25">
      <c r="A156" s="5"/>
      <c r="B156" s="39" t="s">
        <v>90</v>
      </c>
      <c r="C156" s="39"/>
      <c r="D156" s="5"/>
      <c r="E156" s="5"/>
      <c r="F156" s="13"/>
      <c r="G156" s="5"/>
      <c r="H156" s="5"/>
    </row>
    <row r="157" spans="1:8" ht="42" customHeight="1" x14ac:dyDescent="0.25">
      <c r="A157" s="5"/>
      <c r="B157" s="39" t="s">
        <v>129</v>
      </c>
      <c r="C157" s="39"/>
      <c r="D157" s="5" t="s">
        <v>42</v>
      </c>
      <c r="E157" s="5" t="s">
        <v>41</v>
      </c>
      <c r="F157" s="13">
        <v>100</v>
      </c>
      <c r="G157" s="5"/>
      <c r="H157" s="5">
        <f>F157+G157</f>
        <v>100</v>
      </c>
    </row>
    <row r="158" spans="1:8" ht="42" customHeight="1" x14ac:dyDescent="0.25">
      <c r="A158" s="5"/>
      <c r="B158" s="39" t="s">
        <v>130</v>
      </c>
      <c r="C158" s="39"/>
      <c r="D158" s="5" t="s">
        <v>42</v>
      </c>
      <c r="E158" s="5" t="s">
        <v>41</v>
      </c>
      <c r="F158" s="13">
        <v>100</v>
      </c>
      <c r="G158" s="5"/>
      <c r="H158" s="5">
        <f>F158+G158</f>
        <v>100</v>
      </c>
    </row>
    <row r="159" spans="1:8" ht="42" customHeight="1" x14ac:dyDescent="0.25">
      <c r="A159" s="5"/>
      <c r="B159" s="39" t="s">
        <v>131</v>
      </c>
      <c r="C159" s="39"/>
      <c r="D159" s="5" t="s">
        <v>42</v>
      </c>
      <c r="E159" s="5" t="s">
        <v>41</v>
      </c>
      <c r="F159" s="13">
        <v>40</v>
      </c>
      <c r="G159" s="5"/>
      <c r="H159" s="5">
        <f>F159+G159</f>
        <v>40</v>
      </c>
    </row>
    <row r="160" spans="1:8" ht="42" customHeight="1" x14ac:dyDescent="0.25">
      <c r="A160" s="5"/>
      <c r="B160" s="39" t="s">
        <v>69</v>
      </c>
      <c r="C160" s="39"/>
      <c r="D160" s="5"/>
      <c r="E160" s="5"/>
      <c r="F160" s="13"/>
      <c r="G160" s="5"/>
      <c r="H160" s="5"/>
    </row>
    <row r="161" spans="1:8" ht="42" customHeight="1" x14ac:dyDescent="0.25">
      <c r="A161" s="5"/>
      <c r="B161" s="39" t="s">
        <v>93</v>
      </c>
      <c r="C161" s="39"/>
      <c r="D161" s="5"/>
      <c r="E161" s="5"/>
      <c r="F161" s="13"/>
      <c r="G161" s="5"/>
      <c r="H161" s="5"/>
    </row>
    <row r="162" spans="1:8" ht="42" customHeight="1" x14ac:dyDescent="0.25">
      <c r="A162" s="5"/>
      <c r="B162" s="39" t="s">
        <v>132</v>
      </c>
      <c r="C162" s="39"/>
      <c r="D162" s="5" t="s">
        <v>86</v>
      </c>
      <c r="E162" s="5" t="s">
        <v>41</v>
      </c>
      <c r="F162" s="13">
        <v>10696</v>
      </c>
      <c r="G162" s="5"/>
      <c r="H162" s="5">
        <f>F162+G162</f>
        <v>10696</v>
      </c>
    </row>
    <row r="163" spans="1:8" ht="42" customHeight="1" x14ac:dyDescent="0.25">
      <c r="A163" s="5"/>
      <c r="B163" s="39" t="s">
        <v>52</v>
      </c>
      <c r="C163" s="39"/>
      <c r="D163" s="5"/>
      <c r="E163" s="5"/>
      <c r="F163" s="13"/>
      <c r="G163" s="5"/>
      <c r="H163" s="5"/>
    </row>
    <row r="164" spans="1:8" ht="42" customHeight="1" x14ac:dyDescent="0.25">
      <c r="A164" s="5"/>
      <c r="B164" s="39" t="s">
        <v>133</v>
      </c>
      <c r="C164" s="39"/>
      <c r="D164" s="5" t="s">
        <v>86</v>
      </c>
      <c r="E164" s="5" t="s">
        <v>41</v>
      </c>
      <c r="F164" s="13">
        <v>42784</v>
      </c>
      <c r="G164" s="5"/>
      <c r="H164" s="5">
        <f>F164+G164</f>
        <v>42784</v>
      </c>
    </row>
    <row r="165" spans="1:8" ht="42" customHeight="1" x14ac:dyDescent="0.25">
      <c r="A165" s="5"/>
      <c r="B165" s="39" t="s">
        <v>56</v>
      </c>
      <c r="C165" s="39"/>
      <c r="D165" s="5"/>
      <c r="E165" s="5"/>
      <c r="F165" s="13"/>
      <c r="G165" s="5"/>
      <c r="H165" s="5"/>
    </row>
    <row r="166" spans="1:8" ht="42" customHeight="1" x14ac:dyDescent="0.25">
      <c r="A166" s="5"/>
      <c r="B166" s="39" t="s">
        <v>134</v>
      </c>
      <c r="C166" s="39"/>
      <c r="D166" s="5" t="s">
        <v>55</v>
      </c>
      <c r="E166" s="5" t="s">
        <v>41</v>
      </c>
      <c r="F166" s="13">
        <v>0.73</v>
      </c>
      <c r="G166" s="5"/>
      <c r="H166" s="5">
        <f>F166+G166</f>
        <v>0.73</v>
      </c>
    </row>
    <row r="167" spans="1:8" ht="42" customHeight="1" x14ac:dyDescent="0.25">
      <c r="A167" s="5"/>
      <c r="B167" s="39" t="s">
        <v>44</v>
      </c>
      <c r="C167" s="39"/>
      <c r="D167" s="5"/>
      <c r="E167" s="5"/>
      <c r="F167" s="13"/>
      <c r="G167" s="5"/>
      <c r="H167" s="5"/>
    </row>
    <row r="168" spans="1:8" ht="42" customHeight="1" x14ac:dyDescent="0.25">
      <c r="A168" s="5"/>
      <c r="B168" s="39" t="s">
        <v>135</v>
      </c>
      <c r="C168" s="39"/>
      <c r="D168" s="5" t="s">
        <v>42</v>
      </c>
      <c r="E168" s="5" t="s">
        <v>41</v>
      </c>
      <c r="F168" s="13">
        <v>120</v>
      </c>
      <c r="G168" s="5"/>
      <c r="H168" s="5">
        <f>F168+G168</f>
        <v>120</v>
      </c>
    </row>
    <row r="169" spans="1:8" ht="42" customHeight="1" x14ac:dyDescent="0.25">
      <c r="A169" s="5"/>
      <c r="B169" s="39" t="s">
        <v>70</v>
      </c>
      <c r="C169" s="39"/>
      <c r="D169" s="5"/>
      <c r="E169" s="5"/>
      <c r="F169" s="13"/>
      <c r="G169" s="5"/>
      <c r="H169" s="5"/>
    </row>
    <row r="170" spans="1:8" ht="42" customHeight="1" x14ac:dyDescent="0.25">
      <c r="A170" s="5"/>
      <c r="B170" s="39" t="s">
        <v>51</v>
      </c>
      <c r="C170" s="39"/>
      <c r="D170" s="5"/>
      <c r="E170" s="5"/>
      <c r="F170" s="13"/>
      <c r="G170" s="5"/>
      <c r="H170" s="5"/>
    </row>
    <row r="171" spans="1:8" ht="42" customHeight="1" x14ac:dyDescent="0.25">
      <c r="A171" s="5"/>
      <c r="B171" s="39" t="s">
        <v>144</v>
      </c>
      <c r="C171" s="39"/>
      <c r="D171" s="5" t="s">
        <v>153</v>
      </c>
      <c r="E171" s="5" t="s">
        <v>41</v>
      </c>
      <c r="F171" s="13">
        <v>1</v>
      </c>
      <c r="G171" s="5"/>
      <c r="H171" s="5">
        <f>F171+G171</f>
        <v>1</v>
      </c>
    </row>
    <row r="172" spans="1:8" ht="42" customHeight="1" x14ac:dyDescent="0.25">
      <c r="A172" s="5"/>
      <c r="B172" s="39" t="s">
        <v>52</v>
      </c>
      <c r="C172" s="39"/>
      <c r="D172" s="5"/>
      <c r="E172" s="5"/>
      <c r="F172" s="13"/>
      <c r="G172" s="5"/>
      <c r="H172" s="5"/>
    </row>
    <row r="173" spans="1:8" ht="42" customHeight="1" x14ac:dyDescent="0.25">
      <c r="A173" s="5"/>
      <c r="B173" s="39" t="s">
        <v>136</v>
      </c>
      <c r="C173" s="39"/>
      <c r="D173" s="5" t="s">
        <v>86</v>
      </c>
      <c r="E173" s="5" t="s">
        <v>41</v>
      </c>
      <c r="F173" s="13">
        <v>1</v>
      </c>
      <c r="G173" s="5"/>
      <c r="H173" s="5">
        <f>F173+G173</f>
        <v>1</v>
      </c>
    </row>
    <row r="174" spans="1:8" ht="42" customHeight="1" x14ac:dyDescent="0.25">
      <c r="A174" s="5"/>
      <c r="B174" s="39" t="s">
        <v>88</v>
      </c>
      <c r="C174" s="39"/>
      <c r="D174" s="5"/>
      <c r="E174" s="5"/>
      <c r="F174" s="13"/>
      <c r="G174" s="5"/>
      <c r="H174" s="5"/>
    </row>
    <row r="175" spans="1:8" ht="42" customHeight="1" x14ac:dyDescent="0.25">
      <c r="A175" s="5"/>
      <c r="B175" s="39" t="s">
        <v>137</v>
      </c>
      <c r="C175" s="39"/>
      <c r="D175" s="5" t="s">
        <v>120</v>
      </c>
      <c r="E175" s="5" t="s">
        <v>41</v>
      </c>
      <c r="F175" s="13">
        <v>9</v>
      </c>
      <c r="G175" s="5"/>
      <c r="H175" s="5">
        <f>F175+G175</f>
        <v>9</v>
      </c>
    </row>
    <row r="176" spans="1:8" ht="42" customHeight="1" x14ac:dyDescent="0.25">
      <c r="A176" s="5"/>
      <c r="B176" s="39" t="s">
        <v>90</v>
      </c>
      <c r="C176" s="39"/>
      <c r="D176" s="5"/>
      <c r="E176" s="5"/>
      <c r="F176" s="13"/>
      <c r="G176" s="5"/>
      <c r="H176" s="5"/>
    </row>
    <row r="177" spans="1:9" ht="42" customHeight="1" x14ac:dyDescent="0.25">
      <c r="A177" s="5"/>
      <c r="B177" s="39" t="s">
        <v>138</v>
      </c>
      <c r="C177" s="39"/>
      <c r="D177" s="5" t="s">
        <v>42</v>
      </c>
      <c r="E177" s="5" t="s">
        <v>41</v>
      </c>
      <c r="F177" s="13">
        <v>90</v>
      </c>
      <c r="G177" s="5"/>
      <c r="H177" s="5">
        <f>F177+G177</f>
        <v>90</v>
      </c>
    </row>
    <row r="178" spans="1:9" ht="42" customHeight="1" x14ac:dyDescent="0.25">
      <c r="A178" s="5"/>
      <c r="B178" s="39" t="s">
        <v>71</v>
      </c>
      <c r="C178" s="39"/>
      <c r="D178" s="5"/>
      <c r="E178" s="5"/>
      <c r="F178" s="13"/>
      <c r="G178" s="5"/>
      <c r="H178" s="5"/>
    </row>
    <row r="179" spans="1:9" ht="42" customHeight="1" x14ac:dyDescent="0.25">
      <c r="A179" s="5"/>
      <c r="B179" s="39" t="s">
        <v>113</v>
      </c>
      <c r="C179" s="39"/>
      <c r="D179" s="5"/>
      <c r="E179" s="5"/>
      <c r="F179" s="13"/>
      <c r="G179" s="5"/>
      <c r="H179" s="5"/>
    </row>
    <row r="180" spans="1:9" ht="42" customHeight="1" x14ac:dyDescent="0.25">
      <c r="A180" s="5"/>
      <c r="B180" s="39" t="s">
        <v>139</v>
      </c>
      <c r="C180" s="39"/>
      <c r="D180" s="5" t="s">
        <v>86</v>
      </c>
      <c r="E180" s="5" t="s">
        <v>41</v>
      </c>
      <c r="F180" s="13">
        <v>150</v>
      </c>
      <c r="G180" s="5"/>
      <c r="H180" s="5">
        <f>F180+G180</f>
        <v>150</v>
      </c>
    </row>
    <row r="181" spans="1:9" ht="42" customHeight="1" x14ac:dyDescent="0.25">
      <c r="A181" s="5"/>
      <c r="B181" s="39" t="s">
        <v>53</v>
      </c>
      <c r="C181" s="39"/>
      <c r="D181" s="5"/>
      <c r="E181" s="5"/>
      <c r="F181" s="13"/>
      <c r="G181" s="5"/>
      <c r="H181" s="5"/>
    </row>
    <row r="182" spans="1:9" ht="42" customHeight="1" x14ac:dyDescent="0.25">
      <c r="A182" s="5"/>
      <c r="B182" s="39" t="s">
        <v>140</v>
      </c>
      <c r="C182" s="39"/>
      <c r="D182" s="5" t="s">
        <v>55</v>
      </c>
      <c r="E182" s="5" t="s">
        <v>41</v>
      </c>
      <c r="F182" s="13">
        <v>13.5</v>
      </c>
      <c r="G182" s="5"/>
      <c r="H182" s="5">
        <f>F182+G182</f>
        <v>13.5</v>
      </c>
    </row>
    <row r="183" spans="1:9" ht="42" customHeight="1" x14ac:dyDescent="0.25">
      <c r="A183" s="5"/>
      <c r="B183" s="39" t="s">
        <v>116</v>
      </c>
      <c r="C183" s="39"/>
      <c r="D183" s="5"/>
      <c r="E183" s="5"/>
      <c r="F183" s="13"/>
      <c r="G183" s="5"/>
      <c r="H183" s="5"/>
    </row>
    <row r="184" spans="1:9" ht="42" customHeight="1" x14ac:dyDescent="0.25">
      <c r="A184" s="5"/>
      <c r="B184" s="39" t="s">
        <v>117</v>
      </c>
      <c r="C184" s="39"/>
      <c r="D184" s="5" t="s">
        <v>42</v>
      </c>
      <c r="E184" s="5" t="s">
        <v>41</v>
      </c>
      <c r="F184" s="13">
        <v>68</v>
      </c>
      <c r="G184" s="5"/>
      <c r="H184" s="5">
        <f>F184+G184</f>
        <v>68</v>
      </c>
    </row>
    <row r="185" spans="1:9" ht="42" customHeight="1" x14ac:dyDescent="0.25">
      <c r="A185" s="5"/>
      <c r="B185" s="44" t="s">
        <v>72</v>
      </c>
      <c r="C185" s="44"/>
      <c r="D185" s="5"/>
      <c r="E185" s="5"/>
      <c r="F185" s="5"/>
      <c r="G185" s="13"/>
      <c r="H185" s="5"/>
    </row>
    <row r="186" spans="1:9" ht="42" customHeight="1" x14ac:dyDescent="0.25">
      <c r="A186" s="5"/>
      <c r="B186" s="44" t="s">
        <v>52</v>
      </c>
      <c r="C186" s="44"/>
      <c r="D186" s="5"/>
      <c r="E186" s="5"/>
      <c r="F186" s="5"/>
      <c r="G186" s="13"/>
      <c r="H186" s="5"/>
    </row>
    <row r="187" spans="1:9" ht="42" customHeight="1" x14ac:dyDescent="0.25">
      <c r="A187" s="5"/>
      <c r="B187" s="44" t="s">
        <v>141</v>
      </c>
      <c r="C187" s="44"/>
      <c r="D187" s="5" t="s">
        <v>86</v>
      </c>
      <c r="E187" s="5" t="s">
        <v>41</v>
      </c>
      <c r="F187" s="5">
        <v>1</v>
      </c>
      <c r="G187" s="13">
        <v>3</v>
      </c>
      <c r="H187" s="5">
        <f>F187+G187</f>
        <v>4</v>
      </c>
    </row>
    <row r="188" spans="1:9" ht="42" customHeight="1" x14ac:dyDescent="0.25">
      <c r="A188" s="5"/>
      <c r="B188" s="44" t="s">
        <v>53</v>
      </c>
      <c r="C188" s="44"/>
      <c r="D188" s="5"/>
      <c r="E188" s="5"/>
      <c r="F188" s="5"/>
      <c r="G188" s="13"/>
      <c r="H188" s="5"/>
    </row>
    <row r="189" spans="1:9" ht="42" customHeight="1" x14ac:dyDescent="0.25">
      <c r="A189" s="5"/>
      <c r="B189" s="44" t="s">
        <v>142</v>
      </c>
      <c r="C189" s="44"/>
      <c r="D189" s="5" t="s">
        <v>55</v>
      </c>
      <c r="E189" s="5" t="s">
        <v>41</v>
      </c>
      <c r="F189" s="5">
        <v>1215</v>
      </c>
      <c r="G189" s="13">
        <v>258</v>
      </c>
      <c r="H189" s="5">
        <v>497.25</v>
      </c>
    </row>
    <row r="190" spans="1:9" ht="42" customHeight="1" x14ac:dyDescent="0.25">
      <c r="A190" s="5"/>
      <c r="B190" s="44" t="s">
        <v>44</v>
      </c>
      <c r="C190" s="44"/>
      <c r="D190" s="5"/>
      <c r="E190" s="5"/>
      <c r="F190" s="5"/>
      <c r="G190" s="13"/>
      <c r="H190" s="5"/>
    </row>
    <row r="191" spans="1:9" ht="42" customHeight="1" x14ac:dyDescent="0.25">
      <c r="A191" s="5"/>
      <c r="B191" s="44" t="s">
        <v>143</v>
      </c>
      <c r="C191" s="44"/>
      <c r="D191" s="5" t="s">
        <v>42</v>
      </c>
      <c r="E191" s="5" t="s">
        <v>41</v>
      </c>
      <c r="F191" s="5">
        <v>100</v>
      </c>
      <c r="G191" s="13">
        <v>100</v>
      </c>
      <c r="H191" s="5">
        <v>100</v>
      </c>
    </row>
    <row r="192" spans="1:9" ht="42" customHeight="1" x14ac:dyDescent="0.25">
      <c r="A192" s="5"/>
      <c r="B192" s="44" t="s">
        <v>145</v>
      </c>
      <c r="C192" s="44"/>
      <c r="D192" s="45"/>
      <c r="E192" s="45"/>
      <c r="F192" s="45"/>
      <c r="G192" s="19"/>
      <c r="H192" s="45"/>
      <c r="I192" s="16"/>
    </row>
    <row r="193" spans="1:8" ht="42" customHeight="1" x14ac:dyDescent="0.25">
      <c r="A193" s="5"/>
      <c r="B193" s="44" t="s">
        <v>51</v>
      </c>
      <c r="C193" s="44"/>
      <c r="D193" s="45"/>
      <c r="E193" s="45"/>
      <c r="F193" s="45"/>
      <c r="G193" s="19"/>
      <c r="H193" s="45"/>
    </row>
    <row r="194" spans="1:8" ht="42" customHeight="1" x14ac:dyDescent="0.25">
      <c r="A194" s="5"/>
      <c r="B194" s="44" t="s">
        <v>146</v>
      </c>
      <c r="C194" s="44"/>
      <c r="D194" s="45" t="s">
        <v>151</v>
      </c>
      <c r="E194" s="45" t="s">
        <v>41</v>
      </c>
      <c r="F194" s="45"/>
      <c r="G194" s="19">
        <v>16.7</v>
      </c>
      <c r="H194" s="45">
        <v>16.3</v>
      </c>
    </row>
    <row r="195" spans="1:8" ht="42" customHeight="1" x14ac:dyDescent="0.25">
      <c r="A195" s="5"/>
      <c r="B195" s="44" t="s">
        <v>52</v>
      </c>
      <c r="C195" s="44"/>
      <c r="D195" s="45"/>
      <c r="E195" s="45"/>
      <c r="F195" s="45"/>
      <c r="G195" s="19"/>
      <c r="H195" s="45"/>
    </row>
    <row r="196" spans="1:8" ht="42" customHeight="1" x14ac:dyDescent="0.25">
      <c r="A196" s="5"/>
      <c r="B196" s="44" t="s">
        <v>147</v>
      </c>
      <c r="C196" s="44"/>
      <c r="D196" s="45" t="s">
        <v>86</v>
      </c>
      <c r="E196" s="45" t="s">
        <v>41</v>
      </c>
      <c r="F196" s="45"/>
      <c r="G196" s="19">
        <v>43</v>
      </c>
      <c r="H196" s="45">
        <f>F196+G196</f>
        <v>43</v>
      </c>
    </row>
    <row r="197" spans="1:8" ht="42" customHeight="1" x14ac:dyDescent="0.25">
      <c r="A197" s="5"/>
      <c r="B197" s="44" t="s">
        <v>56</v>
      </c>
      <c r="C197" s="44"/>
      <c r="D197" s="45"/>
      <c r="E197" s="45"/>
      <c r="F197" s="45"/>
      <c r="G197" s="19"/>
      <c r="H197" s="45"/>
    </row>
    <row r="198" spans="1:8" ht="42" customHeight="1" x14ac:dyDescent="0.25">
      <c r="A198" s="5"/>
      <c r="B198" s="44" t="s">
        <v>148</v>
      </c>
      <c r="C198" s="44"/>
      <c r="D198" s="45" t="s">
        <v>120</v>
      </c>
      <c r="E198" s="45" t="s">
        <v>41</v>
      </c>
      <c r="F198" s="45"/>
      <c r="G198" s="46">
        <f>E56/G196</f>
        <v>365186.04651162791</v>
      </c>
      <c r="H198" s="18">
        <f>F198+G198</f>
        <v>365186.04651162791</v>
      </c>
    </row>
    <row r="199" spans="1:8" ht="42" customHeight="1" x14ac:dyDescent="0.25">
      <c r="A199" s="5"/>
      <c r="B199" s="44" t="s">
        <v>90</v>
      </c>
      <c r="C199" s="44"/>
      <c r="D199" s="45"/>
      <c r="E199" s="45"/>
      <c r="F199" s="45"/>
      <c r="G199" s="19"/>
      <c r="H199" s="45"/>
    </row>
    <row r="200" spans="1:8" ht="42" customHeight="1" x14ac:dyDescent="0.25">
      <c r="A200" s="5"/>
      <c r="B200" s="44" t="s">
        <v>154</v>
      </c>
      <c r="C200" s="44"/>
      <c r="D200" s="45" t="s">
        <v>42</v>
      </c>
      <c r="E200" s="45" t="s">
        <v>41</v>
      </c>
      <c r="F200" s="45"/>
      <c r="G200" s="19">
        <v>51</v>
      </c>
      <c r="H200" s="45">
        <f>F200+G200</f>
        <v>51</v>
      </c>
    </row>
    <row r="201" spans="1:8" ht="42" customHeight="1" x14ac:dyDescent="0.25"/>
    <row r="202" spans="1:8" x14ac:dyDescent="0.25">
      <c r="A202" s="21" t="s">
        <v>39</v>
      </c>
      <c r="B202" s="21"/>
      <c r="C202" s="21"/>
      <c r="D202" s="1"/>
    </row>
    <row r="203" spans="1:8" x14ac:dyDescent="0.25">
      <c r="A203" s="21"/>
      <c r="B203" s="21"/>
      <c r="C203" s="21"/>
      <c r="D203" s="6"/>
      <c r="E203" s="9"/>
      <c r="F203" s="22" t="s">
        <v>36</v>
      </c>
      <c r="G203" s="22"/>
    </row>
    <row r="204" spans="1:8" x14ac:dyDescent="0.25">
      <c r="A204" s="1"/>
      <c r="B204" s="2"/>
      <c r="D204" s="10" t="s">
        <v>27</v>
      </c>
      <c r="F204" s="23" t="s">
        <v>28</v>
      </c>
      <c r="G204" s="23"/>
    </row>
    <row r="205" spans="1:8" x14ac:dyDescent="0.25">
      <c r="A205" s="21" t="s">
        <v>29</v>
      </c>
      <c r="B205" s="21"/>
      <c r="C205" s="2"/>
      <c r="D205" s="2"/>
    </row>
    <row r="206" spans="1:8" x14ac:dyDescent="0.25">
      <c r="A206" s="21" t="s">
        <v>38</v>
      </c>
      <c r="B206" s="21"/>
      <c r="C206" s="21"/>
      <c r="D206" s="6"/>
      <c r="E206" s="9"/>
      <c r="F206" s="22" t="s">
        <v>37</v>
      </c>
      <c r="G206" s="22"/>
    </row>
    <row r="207" spans="1:8" x14ac:dyDescent="0.25">
      <c r="A207" s="1"/>
      <c r="B207" s="2"/>
      <c r="C207" s="2"/>
      <c r="D207" s="10" t="s">
        <v>27</v>
      </c>
      <c r="F207" s="23" t="s">
        <v>28</v>
      </c>
      <c r="G207" s="23"/>
    </row>
    <row r="208" spans="1:8" x14ac:dyDescent="0.25">
      <c r="A208" s="3" t="s">
        <v>49</v>
      </c>
    </row>
    <row r="210" spans="1:1" x14ac:dyDescent="0.25">
      <c r="A210" s="3" t="s">
        <v>50</v>
      </c>
    </row>
  </sheetData>
  <mergeCells count="199">
    <mergeCell ref="B181:C181"/>
    <mergeCell ref="B182:C182"/>
    <mergeCell ref="B183:C183"/>
    <mergeCell ref="B184:C184"/>
    <mergeCell ref="B185:C185"/>
    <mergeCell ref="B186:C186"/>
    <mergeCell ref="B175:C175"/>
    <mergeCell ref="B176:C176"/>
    <mergeCell ref="B177:C177"/>
    <mergeCell ref="B178:C178"/>
    <mergeCell ref="B179:C179"/>
    <mergeCell ref="B180:C180"/>
    <mergeCell ref="B200:C200"/>
    <mergeCell ref="B193:C193"/>
    <mergeCell ref="B194:C194"/>
    <mergeCell ref="B195:C195"/>
    <mergeCell ref="B196:C196"/>
    <mergeCell ref="B197:C197"/>
    <mergeCell ref="B198:C198"/>
    <mergeCell ref="B199:C199"/>
    <mergeCell ref="B187:C187"/>
    <mergeCell ref="B188:C188"/>
    <mergeCell ref="B189:C189"/>
    <mergeCell ref="B190:C190"/>
    <mergeCell ref="B191:C191"/>
    <mergeCell ref="B192:C192"/>
    <mergeCell ref="B172:C172"/>
    <mergeCell ref="B173:C173"/>
    <mergeCell ref="B174:C174"/>
    <mergeCell ref="B163:C163"/>
    <mergeCell ref="B164:C164"/>
    <mergeCell ref="B165:C165"/>
    <mergeCell ref="B166:C166"/>
    <mergeCell ref="B167:C167"/>
    <mergeCell ref="B168:C168"/>
    <mergeCell ref="B169:C169"/>
    <mergeCell ref="B170:C170"/>
    <mergeCell ref="B171:C171"/>
    <mergeCell ref="B157:C157"/>
    <mergeCell ref="B158:C158"/>
    <mergeCell ref="B159:C159"/>
    <mergeCell ref="B160:C160"/>
    <mergeCell ref="B161:C161"/>
    <mergeCell ref="B162:C162"/>
    <mergeCell ref="B151:C151"/>
    <mergeCell ref="B152:C152"/>
    <mergeCell ref="B153:C153"/>
    <mergeCell ref="B154:C154"/>
    <mergeCell ref="B155:C155"/>
    <mergeCell ref="B156:C156"/>
    <mergeCell ref="B145:C145"/>
    <mergeCell ref="B146:C146"/>
    <mergeCell ref="B147:C147"/>
    <mergeCell ref="B148:C148"/>
    <mergeCell ref="B149:C149"/>
    <mergeCell ref="B150:C150"/>
    <mergeCell ref="B139:C139"/>
    <mergeCell ref="B140:C140"/>
    <mergeCell ref="B141:C141"/>
    <mergeCell ref="B142:C142"/>
    <mergeCell ref="B143:C143"/>
    <mergeCell ref="B144:C144"/>
    <mergeCell ref="B133:C133"/>
    <mergeCell ref="B134:C134"/>
    <mergeCell ref="B135:C135"/>
    <mergeCell ref="B136:C136"/>
    <mergeCell ref="B137:C137"/>
    <mergeCell ref="B138:C138"/>
    <mergeCell ref="B127:C127"/>
    <mergeCell ref="B128:C128"/>
    <mergeCell ref="B129:C129"/>
    <mergeCell ref="B130:C130"/>
    <mergeCell ref="B131:C131"/>
    <mergeCell ref="B132:C132"/>
    <mergeCell ref="B121:C121"/>
    <mergeCell ref="B122:C122"/>
    <mergeCell ref="B123:C123"/>
    <mergeCell ref="B124:C124"/>
    <mergeCell ref="B125:C125"/>
    <mergeCell ref="B126:C126"/>
    <mergeCell ref="B115:C115"/>
    <mergeCell ref="B116:C116"/>
    <mergeCell ref="B117:C117"/>
    <mergeCell ref="B118:C118"/>
    <mergeCell ref="B119:C119"/>
    <mergeCell ref="B120:C120"/>
    <mergeCell ref="B109:C109"/>
    <mergeCell ref="B110:C110"/>
    <mergeCell ref="B111:C111"/>
    <mergeCell ref="B112:C112"/>
    <mergeCell ref="B113:C113"/>
    <mergeCell ref="B114:C114"/>
    <mergeCell ref="B103:C103"/>
    <mergeCell ref="B104:C104"/>
    <mergeCell ref="B105:C105"/>
    <mergeCell ref="B106:C106"/>
    <mergeCell ref="B107:C107"/>
    <mergeCell ref="B108:C108"/>
    <mergeCell ref="B98:C98"/>
    <mergeCell ref="B99:C99"/>
    <mergeCell ref="B100:C100"/>
    <mergeCell ref="B101:C101"/>
    <mergeCell ref="B102:C102"/>
    <mergeCell ref="B91:C91"/>
    <mergeCell ref="B92:C92"/>
    <mergeCell ref="B93:C93"/>
    <mergeCell ref="B94:C94"/>
    <mergeCell ref="B95:C95"/>
    <mergeCell ref="B96:C96"/>
    <mergeCell ref="B89:C89"/>
    <mergeCell ref="B90:C90"/>
    <mergeCell ref="B79:C79"/>
    <mergeCell ref="B80:C80"/>
    <mergeCell ref="B81:C81"/>
    <mergeCell ref="B82:C82"/>
    <mergeCell ref="B83:C83"/>
    <mergeCell ref="B84:C84"/>
    <mergeCell ref="B97:C97"/>
    <mergeCell ref="B77:C77"/>
    <mergeCell ref="B78:C78"/>
    <mergeCell ref="B50:C50"/>
    <mergeCell ref="B51:C51"/>
    <mergeCell ref="B52:C52"/>
    <mergeCell ref="B85:C85"/>
    <mergeCell ref="B86:C86"/>
    <mergeCell ref="B87:C87"/>
    <mergeCell ref="B88:C88"/>
    <mergeCell ref="B27:G27"/>
    <mergeCell ref="B41:G41"/>
    <mergeCell ref="B36:G36"/>
    <mergeCell ref="B45:C45"/>
    <mergeCell ref="B46:C46"/>
    <mergeCell ref="B47:C47"/>
    <mergeCell ref="B48:C48"/>
    <mergeCell ref="B71:C71"/>
    <mergeCell ref="B72:C72"/>
    <mergeCell ref="A66:C66"/>
    <mergeCell ref="B68:G68"/>
    <mergeCell ref="B64:C64"/>
    <mergeCell ref="B53:C53"/>
    <mergeCell ref="B54:C54"/>
    <mergeCell ref="B55:C55"/>
    <mergeCell ref="B56:C56"/>
    <mergeCell ref="A57:C57"/>
    <mergeCell ref="B35:G35"/>
    <mergeCell ref="B31:G31"/>
    <mergeCell ref="B32:G32"/>
    <mergeCell ref="B33:G33"/>
    <mergeCell ref="B34:G34"/>
    <mergeCell ref="B18:G18"/>
    <mergeCell ref="B19:G19"/>
    <mergeCell ref="B24:G24"/>
    <mergeCell ref="B25:D25"/>
    <mergeCell ref="B26:G26"/>
    <mergeCell ref="B21:G21"/>
    <mergeCell ref="B22:G22"/>
    <mergeCell ref="B23:G23"/>
    <mergeCell ref="B20:G20"/>
    <mergeCell ref="E2:G2"/>
    <mergeCell ref="E3:G3"/>
    <mergeCell ref="E4:G4"/>
    <mergeCell ref="E5:G5"/>
    <mergeCell ref="A8:G8"/>
    <mergeCell ref="A9:G9"/>
    <mergeCell ref="A16:A17"/>
    <mergeCell ref="D16:G16"/>
    <mergeCell ref="D17:G17"/>
    <mergeCell ref="A14:A15"/>
    <mergeCell ref="C14:C15"/>
    <mergeCell ref="D14:G14"/>
    <mergeCell ref="D15:G15"/>
    <mergeCell ref="A12:A13"/>
    <mergeCell ref="C12:C13"/>
    <mergeCell ref="D12:G12"/>
    <mergeCell ref="D13:G13"/>
    <mergeCell ref="B37:G37"/>
    <mergeCell ref="B38:G38"/>
    <mergeCell ref="B28:G28"/>
    <mergeCell ref="B29:G29"/>
    <mergeCell ref="B30:G30"/>
    <mergeCell ref="A206:C206"/>
    <mergeCell ref="F206:G206"/>
    <mergeCell ref="F207:G207"/>
    <mergeCell ref="A202:C203"/>
    <mergeCell ref="F203:G203"/>
    <mergeCell ref="F204:G204"/>
    <mergeCell ref="A205:B205"/>
    <mergeCell ref="B65:C65"/>
    <mergeCell ref="B70:C70"/>
    <mergeCell ref="B62:C62"/>
    <mergeCell ref="B63:C63"/>
    <mergeCell ref="B59:G59"/>
    <mergeCell ref="B49:C49"/>
    <mergeCell ref="B43:C43"/>
    <mergeCell ref="B44:C44"/>
    <mergeCell ref="B73:C73"/>
    <mergeCell ref="B74:C74"/>
    <mergeCell ref="B75:C75"/>
    <mergeCell ref="B76:C76"/>
  </mergeCells>
  <phoneticPr fontId="0" type="noConversion"/>
  <pageMargins left="0.39370078740157483" right="0.39370078740157483" top="0.39370078740157483" bottom="0.39370078740157483" header="0.51181102362204722" footer="0.51181102362204722"/>
  <pageSetup paperSize="9" scale="87" fitToHeight="20" orientation="landscape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1216030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Токарев Евгений Васильевич</dc:creator>
  <cp:lastModifiedBy>Користувач Windows</cp:lastModifiedBy>
  <cp:lastPrinted>2019-08-23T08:23:40Z</cp:lastPrinted>
  <dcterms:created xsi:type="dcterms:W3CDTF">2018-12-28T08:43:53Z</dcterms:created>
  <dcterms:modified xsi:type="dcterms:W3CDTF">2019-12-16T13:26:32Z</dcterms:modified>
</cp:coreProperties>
</file>