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8195" windowHeight="11070" activeTab="1"/>
  </bookViews>
  <sheets>
    <sheet name="Річний план" sheetId="4" r:id="rId1"/>
    <sheet name="Додаток до річного плану" sheetId="1" r:id="rId2"/>
  </sheets>
  <definedNames>
    <definedName name="_xlnm.Print_Area" localSheetId="1">'Додаток до річного плану'!$A$1:$G$44</definedName>
    <definedName name="_xlnm.Print_Area" localSheetId="0">'Річний план'!$A$1:$G$21</definedName>
  </definedNames>
  <calcPr calcId="145621"/>
</workbook>
</file>

<file path=xl/calcChain.xml><?xml version="1.0" encoding="utf-8"?>
<calcChain xmlns="http://schemas.openxmlformats.org/spreadsheetml/2006/main">
  <c r="D14" i="1" l="1"/>
  <c r="D15" i="1"/>
  <c r="D13" i="1" l="1"/>
  <c r="D11" i="4" l="1"/>
  <c r="D21" i="1" l="1"/>
  <c r="D26" i="1" s="1"/>
  <c r="D11" i="1"/>
  <c r="D12" i="4" l="1"/>
  <c r="D16" i="1"/>
  <c r="D14" i="4" l="1"/>
  <c r="D15" i="4" l="1"/>
  <c r="D35" i="1" l="1"/>
  <c r="D31" i="1" l="1"/>
  <c r="D28" i="1" l="1"/>
  <c r="D37" i="1" l="1"/>
  <c r="D33" i="1"/>
  <c r="D38" i="1" l="1"/>
</calcChain>
</file>

<file path=xl/sharedStrings.xml><?xml version="1.0" encoding="utf-8"?>
<sst xmlns="http://schemas.openxmlformats.org/spreadsheetml/2006/main" count="131" uniqueCount="76">
  <si>
    <t>Головне управління Держгеокадастру в Одеській області</t>
  </si>
  <si>
    <t>(Код ЄДРПОУ 39765871)</t>
  </si>
  <si>
    <t>Конкретна назва предмета закупівлі</t>
  </si>
  <si>
    <t>Коди Відповідних класифікаторів предмета закупівлі (за наявності)</t>
  </si>
  <si>
    <t>Коди згідно з КЕКВ</t>
  </si>
  <si>
    <t>Розмір бюджетного призначення за кошторисом або очікувана вартість предмета закупівлі</t>
  </si>
  <si>
    <t>Орієнтовний початок проведення процедури закупівлі</t>
  </si>
  <si>
    <t>Примітки</t>
  </si>
  <si>
    <t>Секретар тендерного комітету</t>
  </si>
  <si>
    <t>Процедура закупівлі</t>
  </si>
  <si>
    <t>без застосування електронної системи</t>
  </si>
  <si>
    <t>Додаток №1</t>
  </si>
  <si>
    <t>ДК 021:2015: 22410000-7</t>
  </si>
  <si>
    <t>Марки</t>
  </si>
  <si>
    <t>Разом:</t>
  </si>
  <si>
    <t>(КПКВК 2803010 "Керівництво та управління у сфері геодезії, картографії та кадастру)</t>
  </si>
  <si>
    <t>Разом за КЕКВ 2210:</t>
  </si>
  <si>
    <t>Разом за КЕКВ 2240:</t>
  </si>
  <si>
    <t>Разом за КЕКВ 2271:</t>
  </si>
  <si>
    <t>Разом за КЕКВ 2272:</t>
  </si>
  <si>
    <t>Разом за КЕКВ 2273:</t>
  </si>
  <si>
    <t>ДК 021:2015: 64210000-8</t>
  </si>
  <si>
    <t>Послуги телефонного зв’язку та передачі даних</t>
  </si>
  <si>
    <t>Послуги провайдерів</t>
  </si>
  <si>
    <t>ДК 021:2015: 72410000-4</t>
  </si>
  <si>
    <t>ДК 021:2015: 09130000-0</t>
  </si>
  <si>
    <t>Нафта і дистиляти</t>
  </si>
  <si>
    <t>Пара, гаряча вода та пов’язана продукція</t>
  </si>
  <si>
    <t>ДК 021:2015: 09320000-8</t>
  </si>
  <si>
    <t>ДК 021:2015: 65110000-7</t>
  </si>
  <si>
    <t>Розподіл води</t>
  </si>
  <si>
    <t>Електрична енергія</t>
  </si>
  <si>
    <t>ДК 021:2015: 09310000-5</t>
  </si>
  <si>
    <t>ДК 021:2015: 72260000-5</t>
  </si>
  <si>
    <t>Послуги, пов’язані з програмним забезпеченням</t>
  </si>
  <si>
    <t>ДК 021:2015: 09120000-6</t>
  </si>
  <si>
    <t>Газове паливо</t>
  </si>
  <si>
    <t>Разом за КЕКВ 2274:</t>
  </si>
  <si>
    <t>Разом за КЕКВ 2275:</t>
  </si>
  <si>
    <t>ДК 021:2015: 09110000-3</t>
  </si>
  <si>
    <t>Тверде паливо</t>
  </si>
  <si>
    <t>ДК 021:2015: 30190000-7</t>
  </si>
  <si>
    <t>ДК 021:2015: 48920000-3</t>
  </si>
  <si>
    <t>Пакети програмного забезпечення для автоматизації офісу</t>
  </si>
  <si>
    <t>ДК 021:2015: 90430000-0</t>
  </si>
  <si>
    <t>Послуги з відведення стічних вод</t>
  </si>
  <si>
    <t>ДК 021:2015: 50310000-1</t>
  </si>
  <si>
    <t>Технічне обслуговування та ремонт офісної техніки</t>
  </si>
  <si>
    <t>Страхові послуги</t>
  </si>
  <si>
    <t>ДК 021:2015: 66510000-8</t>
  </si>
  <si>
    <t>Послуги з ремонту і технічного обслуговування мототранспортних засобів і супутнього обладнання</t>
  </si>
  <si>
    <t>ДК 021:2015: 50110000-9</t>
  </si>
  <si>
    <t>Фотокопіювальне та поліграфічне обладнання для офсетного друку</t>
  </si>
  <si>
    <t>Офісне устаткування та приладдя різне</t>
  </si>
  <si>
    <t>ДК 021:2015: 30230000-0</t>
  </si>
  <si>
    <t>Комп’ютерне обладнання</t>
  </si>
  <si>
    <t>ДК 021:2015: 30120000-6</t>
  </si>
  <si>
    <t>Звіт про укладений договір</t>
  </si>
  <si>
    <t>лютий</t>
  </si>
  <si>
    <t>відкриті торги</t>
  </si>
  <si>
    <t>Консультаційні послуги з питань систем та з технічних питань</t>
  </si>
  <si>
    <t>ДК 021:2015: 72220000-3</t>
  </si>
  <si>
    <t>ДК 021:2015: 65210000-8</t>
  </si>
  <si>
    <t>Розподіл газу</t>
  </si>
  <si>
    <t>Додаток №2</t>
  </si>
  <si>
    <t>Додаток до річного плану закупівель на 2019 рік</t>
  </si>
  <si>
    <t>переговорна процедура</t>
  </si>
  <si>
    <t>В. Щербань</t>
  </si>
  <si>
    <t>ДК 021:2015: 79720000-3</t>
  </si>
  <si>
    <t>Послуги у сфері глобальних мереж</t>
  </si>
  <si>
    <t>ДК 021:2015: 32550000-3</t>
  </si>
  <si>
    <t>Телефонне обладнання</t>
  </si>
  <si>
    <t>квітень</t>
  </si>
  <si>
    <t>Голова тендерного комітету</t>
  </si>
  <si>
    <t>С. Вербовщук</t>
  </si>
  <si>
    <t>Річний плану закупівель на 2019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</si>
</sst>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Fill="1" applyBorder="1" applyAlignment="1">
      <alignment vertical="center" wrapText="1" shrinkToFit="1"/>
    </xf>
    <xf numFmtId="4" fontId="0" fillId="0" borderId="1" xfId="0" applyNumberFormat="1" applyFill="1" applyBorder="1" applyAlignment="1">
      <alignment vertical="center" wrapText="1" shrinkToFit="1"/>
    </xf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1" xfId="0" applyNumberForma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/>
    </xf>
    <xf numFmtId="4" fontId="1" fillId="0" borderId="1" xfId="0" applyNumberFormat="1" applyFont="1" applyFill="1" applyBorder="1" applyAlignment="1">
      <alignment vertical="center" wrapText="1" shrinkToFit="1"/>
    </xf>
    <xf numFmtId="0" fontId="1" fillId="0" borderId="0" xfId="0" applyFont="1" applyFill="1"/>
    <xf numFmtId="0" fontId="1" fillId="0" borderId="5" xfId="0" applyFont="1" applyFill="1" applyBorder="1" applyAlignment="1">
      <alignment vertical="center" wrapText="1" shrinkToFit="1"/>
    </xf>
    <xf numFmtId="0" fontId="1" fillId="0" borderId="6" xfId="0" applyFont="1" applyFill="1" applyBorder="1" applyAlignment="1">
      <alignment vertical="center" wrapText="1" shrinkToFit="1"/>
    </xf>
    <xf numFmtId="0" fontId="1" fillId="0" borderId="7" xfId="0" applyFont="1" applyFill="1" applyBorder="1" applyAlignment="1">
      <alignment vertical="center" wrapText="1" shrinkToFit="1"/>
    </xf>
    <xf numFmtId="0" fontId="0" fillId="0" borderId="4" xfId="0" applyFill="1" applyBorder="1" applyAlignment="1">
      <alignment vertical="center" wrapText="1" shrinkToFit="1"/>
    </xf>
    <xf numFmtId="0" fontId="1" fillId="0" borderId="2" xfId="0" applyFont="1" applyFill="1" applyBorder="1" applyAlignment="1">
      <alignment horizontal="right" vertical="center" wrapText="1" shrinkToFit="1"/>
    </xf>
    <xf numFmtId="0" fontId="1" fillId="0" borderId="3" xfId="0" applyFont="1" applyFill="1" applyBorder="1" applyAlignment="1">
      <alignment horizontal="right" vertical="center" wrapText="1" shrinkToFit="1"/>
    </xf>
    <xf numFmtId="0" fontId="1" fillId="0" borderId="4" xfId="0" applyFont="1" applyFill="1" applyBorder="1" applyAlignment="1">
      <alignment horizontal="right" vertical="center" wrapText="1" shrinkToFit="1"/>
    </xf>
    <xf numFmtId="0" fontId="0" fillId="0" borderId="0" xfId="0" applyFill="1" applyAlignment="1">
      <alignment horizontal="center"/>
    </xf>
    <xf numFmtId="0" fontId="1" fillId="0" borderId="2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zoomScaleNormal="100" workbookViewId="0">
      <selection activeCell="A6" sqref="A6:G6"/>
    </sheetView>
  </sheetViews>
  <sheetFormatPr defaultRowHeight="15" x14ac:dyDescent="0.25"/>
  <cols>
    <col min="1" max="1" width="34.5703125" style="3" customWidth="1"/>
    <col min="2" max="2" width="26.5703125" style="3" customWidth="1"/>
    <col min="3" max="3" width="18.7109375" style="3" customWidth="1"/>
    <col min="4" max="4" width="26.5703125" style="3" customWidth="1"/>
    <col min="5" max="5" width="28.28515625" style="3" customWidth="1"/>
    <col min="6" max="6" width="26.5703125" style="3" customWidth="1"/>
    <col min="7" max="7" width="12.28515625" style="3" customWidth="1"/>
    <col min="8" max="16384" width="9.140625" style="3"/>
  </cols>
  <sheetData>
    <row r="1" spans="1:7" x14ac:dyDescent="0.25">
      <c r="G1" s="4" t="s">
        <v>11</v>
      </c>
    </row>
    <row r="2" spans="1:7" x14ac:dyDescent="0.25">
      <c r="G2" s="4"/>
    </row>
    <row r="4" spans="1:7" x14ac:dyDescent="0.25">
      <c r="A4" s="16" t="s">
        <v>75</v>
      </c>
      <c r="B4" s="16"/>
      <c r="C4" s="16"/>
      <c r="D4" s="16"/>
      <c r="E4" s="16"/>
      <c r="F4" s="16"/>
      <c r="G4" s="16"/>
    </row>
    <row r="5" spans="1:7" x14ac:dyDescent="0.25">
      <c r="A5" s="16" t="s">
        <v>0</v>
      </c>
      <c r="B5" s="16"/>
      <c r="C5" s="16"/>
      <c r="D5" s="16"/>
      <c r="E5" s="16"/>
      <c r="F5" s="16"/>
      <c r="G5" s="16"/>
    </row>
    <row r="6" spans="1:7" x14ac:dyDescent="0.25">
      <c r="A6" s="16" t="s">
        <v>15</v>
      </c>
      <c r="B6" s="16"/>
      <c r="C6" s="16"/>
      <c r="D6" s="16"/>
      <c r="E6" s="16"/>
      <c r="F6" s="16"/>
      <c r="G6" s="16"/>
    </row>
    <row r="7" spans="1:7" x14ac:dyDescent="0.25">
      <c r="A7" s="16" t="s">
        <v>1</v>
      </c>
      <c r="B7" s="16"/>
      <c r="C7" s="16"/>
      <c r="D7" s="16"/>
      <c r="E7" s="16"/>
      <c r="F7" s="16"/>
      <c r="G7" s="16"/>
    </row>
    <row r="9" spans="1:7" ht="75" x14ac:dyDescent="0.25">
      <c r="A9" s="5" t="s">
        <v>2</v>
      </c>
      <c r="B9" s="5" t="s">
        <v>3</v>
      </c>
      <c r="C9" s="5" t="s">
        <v>4</v>
      </c>
      <c r="D9" s="5" t="s">
        <v>5</v>
      </c>
      <c r="E9" s="5" t="s">
        <v>9</v>
      </c>
      <c r="F9" s="5" t="s">
        <v>6</v>
      </c>
      <c r="G9" s="5" t="s">
        <v>7</v>
      </c>
    </row>
    <row r="10" spans="1:7" x14ac:dyDescent="0.25">
      <c r="A10" s="6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6">
        <v>7</v>
      </c>
    </row>
    <row r="11" spans="1:7" ht="30" x14ac:dyDescent="0.25">
      <c r="A11" s="1" t="s">
        <v>53</v>
      </c>
      <c r="B11" s="1" t="s">
        <v>41</v>
      </c>
      <c r="C11" s="1">
        <v>2210</v>
      </c>
      <c r="D11" s="2">
        <f>72000+11000+3900+1600+12000+5000+9000+6160+13600+630+6000+400000+5600+10000+20000</f>
        <v>576490</v>
      </c>
      <c r="E11" s="1" t="s">
        <v>59</v>
      </c>
      <c r="F11" s="1" t="s">
        <v>58</v>
      </c>
      <c r="G11" s="6"/>
    </row>
    <row r="12" spans="1:7" s="8" customFormat="1" x14ac:dyDescent="0.25">
      <c r="A12" s="13" t="s">
        <v>16</v>
      </c>
      <c r="B12" s="14"/>
      <c r="C12" s="15"/>
      <c r="D12" s="7">
        <f>SUM(D11:D11)</f>
        <v>576490</v>
      </c>
      <c r="E12" s="17"/>
      <c r="F12" s="18"/>
      <c r="G12" s="19"/>
    </row>
    <row r="13" spans="1:7" x14ac:dyDescent="0.25">
      <c r="A13" s="1" t="s">
        <v>31</v>
      </c>
      <c r="B13" s="1" t="s">
        <v>32</v>
      </c>
      <c r="C13" s="1">
        <v>2273</v>
      </c>
      <c r="D13" s="2">
        <v>300000</v>
      </c>
      <c r="E13" s="1" t="s">
        <v>66</v>
      </c>
      <c r="F13" s="1" t="s">
        <v>58</v>
      </c>
      <c r="G13" s="1"/>
    </row>
    <row r="14" spans="1:7" s="8" customFormat="1" x14ac:dyDescent="0.25">
      <c r="A14" s="13" t="s">
        <v>20</v>
      </c>
      <c r="B14" s="14"/>
      <c r="C14" s="15"/>
      <c r="D14" s="7">
        <f>D13</f>
        <v>300000</v>
      </c>
      <c r="E14" s="17"/>
      <c r="F14" s="18"/>
      <c r="G14" s="19"/>
    </row>
    <row r="15" spans="1:7" s="8" customFormat="1" x14ac:dyDescent="0.25">
      <c r="A15" s="13" t="s">
        <v>14</v>
      </c>
      <c r="B15" s="14"/>
      <c r="C15" s="15"/>
      <c r="D15" s="7">
        <f>D12+D14</f>
        <v>876490</v>
      </c>
      <c r="E15" s="9"/>
      <c r="F15" s="10"/>
      <c r="G15" s="11"/>
    </row>
    <row r="19" spans="1:4" x14ac:dyDescent="0.25">
      <c r="A19" s="3" t="s">
        <v>73</v>
      </c>
      <c r="D19" s="3" t="s">
        <v>74</v>
      </c>
    </row>
    <row r="21" spans="1:4" x14ac:dyDescent="0.25">
      <c r="A21" s="3" t="s">
        <v>8</v>
      </c>
      <c r="D21" s="3" t="s">
        <v>67</v>
      </c>
    </row>
  </sheetData>
  <mergeCells count="9">
    <mergeCell ref="A15:C15"/>
    <mergeCell ref="A4:G4"/>
    <mergeCell ref="A5:G5"/>
    <mergeCell ref="A6:G6"/>
    <mergeCell ref="A7:G7"/>
    <mergeCell ref="A12:C12"/>
    <mergeCell ref="E12:G12"/>
    <mergeCell ref="A14:C14"/>
    <mergeCell ref="E14:G14"/>
  </mergeCells>
  <pageMargins left="0.7" right="0.7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zoomScaleNormal="100" workbookViewId="0">
      <selection activeCell="A4" sqref="A4:G4"/>
    </sheetView>
  </sheetViews>
  <sheetFormatPr defaultRowHeight="15" x14ac:dyDescent="0.25"/>
  <cols>
    <col min="1" max="1" width="34.5703125" style="3" customWidth="1"/>
    <col min="2" max="2" width="26.5703125" style="3" customWidth="1"/>
    <col min="3" max="3" width="18.7109375" style="3" customWidth="1"/>
    <col min="4" max="4" width="26.5703125" style="3" customWidth="1"/>
    <col min="5" max="5" width="28.28515625" style="3" customWidth="1"/>
    <col min="6" max="6" width="26.5703125" style="3" customWidth="1"/>
    <col min="7" max="7" width="12.28515625" style="3" customWidth="1"/>
    <col min="8" max="8" width="4.7109375" style="3" customWidth="1"/>
    <col min="9" max="16384" width="9.140625" style="3"/>
  </cols>
  <sheetData>
    <row r="1" spans="1:7" x14ac:dyDescent="0.25">
      <c r="G1" s="4" t="s">
        <v>64</v>
      </c>
    </row>
    <row r="2" spans="1:7" x14ac:dyDescent="0.25">
      <c r="G2" s="4"/>
    </row>
    <row r="4" spans="1:7" x14ac:dyDescent="0.25">
      <c r="A4" s="16" t="s">
        <v>65</v>
      </c>
      <c r="B4" s="16"/>
      <c r="C4" s="16"/>
      <c r="D4" s="16"/>
      <c r="E4" s="16"/>
      <c r="F4" s="16"/>
      <c r="G4" s="16"/>
    </row>
    <row r="5" spans="1:7" x14ac:dyDescent="0.25">
      <c r="A5" s="16" t="s">
        <v>0</v>
      </c>
      <c r="B5" s="16"/>
      <c r="C5" s="16"/>
      <c r="D5" s="16"/>
      <c r="E5" s="16"/>
      <c r="F5" s="16"/>
      <c r="G5" s="16"/>
    </row>
    <row r="6" spans="1:7" x14ac:dyDescent="0.25">
      <c r="A6" s="16" t="s">
        <v>15</v>
      </c>
      <c r="B6" s="16"/>
      <c r="C6" s="16"/>
      <c r="D6" s="16"/>
      <c r="E6" s="16"/>
      <c r="F6" s="16"/>
      <c r="G6" s="16"/>
    </row>
    <row r="7" spans="1:7" x14ac:dyDescent="0.25">
      <c r="A7" s="16" t="s">
        <v>1</v>
      </c>
      <c r="B7" s="16"/>
      <c r="C7" s="16"/>
      <c r="D7" s="16"/>
      <c r="E7" s="16"/>
      <c r="F7" s="16"/>
      <c r="G7" s="16"/>
    </row>
    <row r="9" spans="1:7" ht="75" x14ac:dyDescent="0.25">
      <c r="A9" s="5" t="s">
        <v>2</v>
      </c>
      <c r="B9" s="5" t="s">
        <v>3</v>
      </c>
      <c r="C9" s="5" t="s">
        <v>4</v>
      </c>
      <c r="D9" s="5" t="s">
        <v>5</v>
      </c>
      <c r="E9" s="5" t="s">
        <v>9</v>
      </c>
      <c r="F9" s="5" t="s">
        <v>6</v>
      </c>
      <c r="G9" s="5" t="s">
        <v>7</v>
      </c>
    </row>
    <row r="10" spans="1:7" x14ac:dyDescent="0.25">
      <c r="A10" s="6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6">
        <v>7</v>
      </c>
    </row>
    <row r="11" spans="1:7" x14ac:dyDescent="0.25">
      <c r="A11" s="1" t="s">
        <v>26</v>
      </c>
      <c r="B11" s="1" t="s">
        <v>25</v>
      </c>
      <c r="C11" s="1">
        <v>2210</v>
      </c>
      <c r="D11" s="2">
        <f>198000</f>
        <v>198000</v>
      </c>
      <c r="E11" s="1" t="s">
        <v>57</v>
      </c>
      <c r="F11" s="1" t="s">
        <v>58</v>
      </c>
      <c r="G11" s="1"/>
    </row>
    <row r="12" spans="1:7" x14ac:dyDescent="0.25">
      <c r="A12" s="1" t="s">
        <v>13</v>
      </c>
      <c r="B12" s="1" t="s">
        <v>12</v>
      </c>
      <c r="C12" s="1">
        <v>2210</v>
      </c>
      <c r="D12" s="2">
        <v>112500</v>
      </c>
      <c r="E12" s="1" t="s">
        <v>57</v>
      </c>
      <c r="F12" s="1" t="s">
        <v>58</v>
      </c>
      <c r="G12" s="1"/>
    </row>
    <row r="13" spans="1:7" ht="30" x14ac:dyDescent="0.25">
      <c r="A13" s="1" t="s">
        <v>52</v>
      </c>
      <c r="B13" s="1" t="s">
        <v>56</v>
      </c>
      <c r="C13" s="1">
        <v>2210</v>
      </c>
      <c r="D13" s="2">
        <f>153230-7150</f>
        <v>146080</v>
      </c>
      <c r="E13" s="1" t="s">
        <v>57</v>
      </c>
      <c r="F13" s="1" t="s">
        <v>58</v>
      </c>
      <c r="G13" s="1"/>
    </row>
    <row r="14" spans="1:7" x14ac:dyDescent="0.25">
      <c r="A14" s="1" t="s">
        <v>55</v>
      </c>
      <c r="B14" s="1" t="s">
        <v>54</v>
      </c>
      <c r="C14" s="1">
        <v>2210</v>
      </c>
      <c r="D14" s="2">
        <f>12900+119980-3460</f>
        <v>129420</v>
      </c>
      <c r="E14" s="1" t="s">
        <v>57</v>
      </c>
      <c r="F14" s="1" t="s">
        <v>58</v>
      </c>
      <c r="G14" s="1"/>
    </row>
    <row r="15" spans="1:7" ht="30" x14ac:dyDescent="0.25">
      <c r="A15" s="1" t="s">
        <v>71</v>
      </c>
      <c r="B15" s="1" t="s">
        <v>70</v>
      </c>
      <c r="C15" s="1">
        <v>2210</v>
      </c>
      <c r="D15" s="2">
        <f>4550+2600+3460</f>
        <v>10610</v>
      </c>
      <c r="E15" s="1" t="s">
        <v>10</v>
      </c>
      <c r="F15" s="1" t="s">
        <v>58</v>
      </c>
      <c r="G15" s="1"/>
    </row>
    <row r="16" spans="1:7" s="8" customFormat="1" x14ac:dyDescent="0.25">
      <c r="A16" s="13" t="s">
        <v>16</v>
      </c>
      <c r="B16" s="14"/>
      <c r="C16" s="15"/>
      <c r="D16" s="7">
        <f>SUM(D11:D15)</f>
        <v>596610</v>
      </c>
      <c r="E16" s="17"/>
      <c r="F16" s="18"/>
      <c r="G16" s="19"/>
    </row>
    <row r="17" spans="1:7" ht="30" x14ac:dyDescent="0.25">
      <c r="A17" s="1" t="s">
        <v>43</v>
      </c>
      <c r="B17" s="1" t="s">
        <v>42</v>
      </c>
      <c r="C17" s="1">
        <v>2240</v>
      </c>
      <c r="D17" s="2">
        <v>2000</v>
      </c>
      <c r="E17" s="1" t="s">
        <v>57</v>
      </c>
      <c r="F17" s="1" t="s">
        <v>58</v>
      </c>
      <c r="G17" s="1"/>
    </row>
    <row r="18" spans="1:7" ht="45" x14ac:dyDescent="0.25">
      <c r="A18" s="1" t="s">
        <v>50</v>
      </c>
      <c r="B18" s="1" t="s">
        <v>51</v>
      </c>
      <c r="C18" s="1">
        <v>2240</v>
      </c>
      <c r="D18" s="2">
        <v>30000</v>
      </c>
      <c r="E18" s="1" t="s">
        <v>10</v>
      </c>
      <c r="F18" s="1" t="s">
        <v>72</v>
      </c>
      <c r="G18" s="1"/>
    </row>
    <row r="19" spans="1:7" ht="30" x14ac:dyDescent="0.25">
      <c r="A19" s="1" t="s">
        <v>47</v>
      </c>
      <c r="B19" s="1" t="s">
        <v>46</v>
      </c>
      <c r="C19" s="1">
        <v>2240</v>
      </c>
      <c r="D19" s="2">
        <v>138000</v>
      </c>
      <c r="E19" s="1" t="s">
        <v>57</v>
      </c>
      <c r="F19" s="1" t="s">
        <v>58</v>
      </c>
      <c r="G19" s="1"/>
    </row>
    <row r="20" spans="1:7" ht="30" x14ac:dyDescent="0.25">
      <c r="A20" s="1" t="s">
        <v>22</v>
      </c>
      <c r="B20" s="1" t="s">
        <v>21</v>
      </c>
      <c r="C20" s="1">
        <v>2240</v>
      </c>
      <c r="D20" s="2">
        <v>198500</v>
      </c>
      <c r="E20" s="1" t="s">
        <v>57</v>
      </c>
      <c r="F20" s="1" t="s">
        <v>58</v>
      </c>
      <c r="G20" s="1"/>
    </row>
    <row r="21" spans="1:7" ht="30" x14ac:dyDescent="0.25">
      <c r="A21" s="1" t="s">
        <v>48</v>
      </c>
      <c r="B21" s="1" t="s">
        <v>49</v>
      </c>
      <c r="C21" s="1">
        <v>2240</v>
      </c>
      <c r="D21" s="2">
        <f>6000+7000</f>
        <v>13000</v>
      </c>
      <c r="E21" s="1" t="s">
        <v>10</v>
      </c>
      <c r="F21" s="1" t="s">
        <v>58</v>
      </c>
      <c r="G21" s="12"/>
    </row>
    <row r="22" spans="1:7" ht="30" x14ac:dyDescent="0.25">
      <c r="A22" s="1" t="s">
        <v>60</v>
      </c>
      <c r="B22" s="1" t="s">
        <v>61</v>
      </c>
      <c r="C22" s="1">
        <v>2240</v>
      </c>
      <c r="D22" s="2">
        <v>45000</v>
      </c>
      <c r="E22" s="1" t="s">
        <v>57</v>
      </c>
      <c r="F22" s="1" t="s">
        <v>58</v>
      </c>
      <c r="G22" s="1"/>
    </row>
    <row r="23" spans="1:7" ht="30" x14ac:dyDescent="0.25">
      <c r="A23" s="1" t="s">
        <v>34</v>
      </c>
      <c r="B23" s="1" t="s">
        <v>33</v>
      </c>
      <c r="C23" s="1">
        <v>2240</v>
      </c>
      <c r="D23" s="2">
        <v>198000</v>
      </c>
      <c r="E23" s="1" t="s">
        <v>57</v>
      </c>
      <c r="F23" s="1" t="s">
        <v>58</v>
      </c>
      <c r="G23" s="1"/>
    </row>
    <row r="24" spans="1:7" x14ac:dyDescent="0.25">
      <c r="A24" s="1" t="s">
        <v>23</v>
      </c>
      <c r="B24" s="1" t="s">
        <v>24</v>
      </c>
      <c r="C24" s="1">
        <v>2240</v>
      </c>
      <c r="D24" s="2">
        <v>61600</v>
      </c>
      <c r="E24" s="1" t="s">
        <v>57</v>
      </c>
      <c r="F24" s="1" t="s">
        <v>58</v>
      </c>
      <c r="G24" s="1"/>
    </row>
    <row r="25" spans="1:7" ht="30" x14ac:dyDescent="0.25">
      <c r="A25" s="1" t="s">
        <v>69</v>
      </c>
      <c r="B25" s="1" t="s">
        <v>68</v>
      </c>
      <c r="C25" s="1">
        <v>2240</v>
      </c>
      <c r="D25" s="2">
        <v>5000</v>
      </c>
      <c r="E25" s="1" t="s">
        <v>10</v>
      </c>
      <c r="F25" s="1" t="s">
        <v>58</v>
      </c>
      <c r="G25" s="1"/>
    </row>
    <row r="26" spans="1:7" s="8" customFormat="1" x14ac:dyDescent="0.25">
      <c r="A26" s="13" t="s">
        <v>17</v>
      </c>
      <c r="B26" s="14"/>
      <c r="C26" s="15"/>
      <c r="D26" s="7">
        <f>SUM(D17:D25)</f>
        <v>691100</v>
      </c>
      <c r="E26" s="17"/>
      <c r="F26" s="18"/>
      <c r="G26" s="19"/>
    </row>
    <row r="27" spans="1:7" ht="30" x14ac:dyDescent="0.25">
      <c r="A27" s="1" t="s">
        <v>27</v>
      </c>
      <c r="B27" s="1" t="s">
        <v>28</v>
      </c>
      <c r="C27" s="1">
        <v>2271</v>
      </c>
      <c r="D27" s="2">
        <v>49000</v>
      </c>
      <c r="E27" s="1" t="s">
        <v>57</v>
      </c>
      <c r="F27" s="1" t="s">
        <v>58</v>
      </c>
      <c r="G27" s="1"/>
    </row>
    <row r="28" spans="1:7" s="8" customFormat="1" x14ac:dyDescent="0.25">
      <c r="A28" s="13" t="s">
        <v>18</v>
      </c>
      <c r="B28" s="14"/>
      <c r="C28" s="15"/>
      <c r="D28" s="7">
        <f>D27</f>
        <v>49000</v>
      </c>
      <c r="E28" s="17"/>
      <c r="F28" s="18"/>
      <c r="G28" s="19"/>
    </row>
    <row r="29" spans="1:7" ht="30" x14ac:dyDescent="0.25">
      <c r="A29" s="1" t="s">
        <v>30</v>
      </c>
      <c r="B29" s="1" t="s">
        <v>29</v>
      </c>
      <c r="C29" s="1">
        <v>2272</v>
      </c>
      <c r="D29" s="2">
        <v>19400</v>
      </c>
      <c r="E29" s="1" t="s">
        <v>10</v>
      </c>
      <c r="F29" s="1" t="s">
        <v>58</v>
      </c>
      <c r="G29" s="1"/>
    </row>
    <row r="30" spans="1:7" ht="30" x14ac:dyDescent="0.25">
      <c r="A30" s="1" t="s">
        <v>45</v>
      </c>
      <c r="B30" s="1" t="s">
        <v>44</v>
      </c>
      <c r="C30" s="1">
        <v>2272</v>
      </c>
      <c r="D30" s="2">
        <v>19400</v>
      </c>
      <c r="E30" s="1" t="s">
        <v>10</v>
      </c>
      <c r="F30" s="1" t="s">
        <v>58</v>
      </c>
      <c r="G30" s="1"/>
    </row>
    <row r="31" spans="1:7" s="8" customFormat="1" x14ac:dyDescent="0.25">
      <c r="A31" s="13" t="s">
        <v>19</v>
      </c>
      <c r="B31" s="14"/>
      <c r="C31" s="15"/>
      <c r="D31" s="7">
        <f>D29+D30</f>
        <v>38800</v>
      </c>
      <c r="E31" s="17"/>
      <c r="F31" s="18"/>
      <c r="G31" s="19"/>
    </row>
    <row r="32" spans="1:7" x14ac:dyDescent="0.25">
      <c r="A32" s="1" t="s">
        <v>36</v>
      </c>
      <c r="B32" s="1" t="s">
        <v>35</v>
      </c>
      <c r="C32" s="1">
        <v>2274</v>
      </c>
      <c r="D32" s="2">
        <v>156000</v>
      </c>
      <c r="E32" s="1" t="s">
        <v>57</v>
      </c>
      <c r="F32" s="1" t="s">
        <v>58</v>
      </c>
      <c r="G32" s="1"/>
    </row>
    <row r="33" spans="1:7" s="8" customFormat="1" x14ac:dyDescent="0.25">
      <c r="A33" s="13" t="s">
        <v>37</v>
      </c>
      <c r="B33" s="14"/>
      <c r="C33" s="15"/>
      <c r="D33" s="7">
        <f>D32</f>
        <v>156000</v>
      </c>
      <c r="E33" s="17"/>
      <c r="F33" s="18"/>
      <c r="G33" s="19"/>
    </row>
    <row r="34" spans="1:7" x14ac:dyDescent="0.25">
      <c r="A34" s="1" t="s">
        <v>63</v>
      </c>
      <c r="B34" s="1" t="s">
        <v>62</v>
      </c>
      <c r="C34" s="1">
        <v>2274</v>
      </c>
      <c r="D34" s="2">
        <v>156000</v>
      </c>
      <c r="E34" s="1" t="s">
        <v>57</v>
      </c>
      <c r="F34" s="1" t="s">
        <v>58</v>
      </c>
      <c r="G34" s="1"/>
    </row>
    <row r="35" spans="1:7" s="8" customFormat="1" x14ac:dyDescent="0.25">
      <c r="A35" s="13" t="s">
        <v>37</v>
      </c>
      <c r="B35" s="14"/>
      <c r="C35" s="15"/>
      <c r="D35" s="7">
        <f>D34</f>
        <v>156000</v>
      </c>
      <c r="E35" s="17"/>
      <c r="F35" s="18"/>
      <c r="G35" s="19"/>
    </row>
    <row r="36" spans="1:7" ht="30" x14ac:dyDescent="0.25">
      <c r="A36" s="1" t="s">
        <v>40</v>
      </c>
      <c r="B36" s="1" t="s">
        <v>39</v>
      </c>
      <c r="C36" s="1">
        <v>2275</v>
      </c>
      <c r="D36" s="2">
        <v>49000</v>
      </c>
      <c r="E36" s="1" t="s">
        <v>10</v>
      </c>
      <c r="F36" s="1" t="s">
        <v>58</v>
      </c>
      <c r="G36" s="1"/>
    </row>
    <row r="37" spans="1:7" s="8" customFormat="1" x14ac:dyDescent="0.25">
      <c r="A37" s="13" t="s">
        <v>38</v>
      </c>
      <c r="B37" s="14"/>
      <c r="C37" s="15"/>
      <c r="D37" s="7">
        <f>D36</f>
        <v>49000</v>
      </c>
      <c r="E37" s="17"/>
      <c r="F37" s="18"/>
      <c r="G37" s="19"/>
    </row>
    <row r="38" spans="1:7" s="8" customFormat="1" x14ac:dyDescent="0.25">
      <c r="A38" s="13" t="s">
        <v>14</v>
      </c>
      <c r="B38" s="14"/>
      <c r="C38" s="15"/>
      <c r="D38" s="7">
        <f>D16+D26+D28+D31+D33+D37+D35</f>
        <v>1736510</v>
      </c>
      <c r="E38" s="9"/>
      <c r="F38" s="10"/>
      <c r="G38" s="11"/>
    </row>
    <row r="42" spans="1:7" x14ac:dyDescent="0.25">
      <c r="A42" s="3" t="s">
        <v>73</v>
      </c>
      <c r="D42" s="3" t="s">
        <v>74</v>
      </c>
    </row>
    <row r="44" spans="1:7" x14ac:dyDescent="0.25">
      <c r="A44" s="3" t="s">
        <v>8</v>
      </c>
      <c r="D44" s="3" t="s">
        <v>67</v>
      </c>
    </row>
  </sheetData>
  <mergeCells count="19">
    <mergeCell ref="A4:G4"/>
    <mergeCell ref="A16:C16"/>
    <mergeCell ref="A26:C26"/>
    <mergeCell ref="A31:C31"/>
    <mergeCell ref="A28:C28"/>
    <mergeCell ref="E28:G28"/>
    <mergeCell ref="E26:G26"/>
    <mergeCell ref="E16:G16"/>
    <mergeCell ref="A6:G6"/>
    <mergeCell ref="A7:G7"/>
    <mergeCell ref="A38:C38"/>
    <mergeCell ref="E31:G31"/>
    <mergeCell ref="A5:G5"/>
    <mergeCell ref="A33:C33"/>
    <mergeCell ref="E33:G33"/>
    <mergeCell ref="A37:C37"/>
    <mergeCell ref="E37:G37"/>
    <mergeCell ref="A35:C35"/>
    <mergeCell ref="E35:G35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Річний план</vt:lpstr>
      <vt:lpstr>Додаток до річного плану</vt:lpstr>
      <vt:lpstr>'Додаток до річного плану'!Область_печати</vt:lpstr>
      <vt:lpstr>'Річний план'!Область_печати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2019-02-05T14:57:36Z</cp:lastPrinted>
  <dcterms:created xsi:type="dcterms:W3CDTF">2017-04-12T11:32:44Z</dcterms:created>
  <dcterms:modified xsi:type="dcterms:W3CDTF">2019-04-05T11:57:18Z</dcterms:modified>
</cp:coreProperties>
</file>