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0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/>
  <c r="F53" l="1"/>
  <c r="E53"/>
  <c r="F52"/>
  <c r="E52"/>
  <c r="F51"/>
  <c r="E51"/>
  <c r="F49"/>
  <c r="E49"/>
  <c r="F46"/>
  <c r="E46"/>
  <c r="F43"/>
  <c r="E43"/>
  <c r="F41"/>
  <c r="E41"/>
  <c r="E40"/>
  <c r="D40"/>
  <c r="F40" s="1"/>
  <c r="D23"/>
  <c r="E23" s="1"/>
  <c r="C23"/>
  <c r="E22"/>
  <c r="F21"/>
  <c r="E21"/>
  <c r="F20"/>
  <c r="E20"/>
  <c r="E19"/>
  <c r="D18"/>
  <c r="E18" s="1"/>
  <c r="C18"/>
  <c r="C24" s="1"/>
  <c r="E17"/>
  <c r="F15"/>
  <c r="E15"/>
  <c r="F13"/>
  <c r="E13"/>
  <c r="F12"/>
  <c r="E12"/>
  <c r="F11"/>
  <c r="E11"/>
  <c r="C25" l="1"/>
  <c r="C26" s="1"/>
  <c r="C27" s="1"/>
  <c r="C30" s="1"/>
  <c r="F18"/>
  <c r="F23"/>
  <c r="D24"/>
  <c r="E24" l="1"/>
  <c r="D26"/>
  <c r="D25"/>
  <c r="F24"/>
  <c r="E26" l="1"/>
  <c r="D27"/>
  <c r="F26"/>
  <c r="E25"/>
  <c r="F25"/>
  <c r="E27" l="1"/>
  <c r="D30"/>
  <c r="F27"/>
  <c r="E30" l="1"/>
  <c r="F30"/>
</calcChain>
</file>

<file path=xl/sharedStrings.xml><?xml version="1.0" encoding="utf-8"?>
<sst xmlns="http://schemas.openxmlformats.org/spreadsheetml/2006/main" count="75" uniqueCount="74">
  <si>
    <t>ЗВІТ</t>
  </si>
  <si>
    <t>про виконання фінансового плану підприємства КП "Благоустрій"</t>
  </si>
  <si>
    <t>(квартал, півріччя, 9 місяців,рік)</t>
  </si>
  <si>
    <t>тис.грн.</t>
  </si>
  <si>
    <t>Показники</t>
  </si>
  <si>
    <t>Код рядка</t>
  </si>
  <si>
    <t>План з початку року</t>
  </si>
  <si>
    <t>Факт з початку року</t>
  </si>
  <si>
    <t>Відхилення (+; -)</t>
  </si>
  <si>
    <t>Виконання (%)</t>
  </si>
  <si>
    <t>Основні фінансові показники підприємства (організації)</t>
  </si>
  <si>
    <t>І. Формування прибутку підприємства (організації)</t>
  </si>
  <si>
    <t>Доходи</t>
  </si>
  <si>
    <t>Дохід (виручка) від реалізації продукції (товарів, робіт, послуг) (рядок 010 ф.№2-м)</t>
  </si>
  <si>
    <t>Непрямі податки та інші вирахування з доходу (розшифрувати) (рядок 020 ф.№2-м)</t>
  </si>
  <si>
    <t>Чистий дохід (виручка) від реалізації продукції (товарів, робіт, послуг) (розшифрувати)  (рядок 030 ф.№2-м)</t>
  </si>
  <si>
    <t>в т .ч.з бюджету</t>
  </si>
  <si>
    <t>Інші операційні доходи (розшифрувати) (рядок 040 ф.№2-м)</t>
  </si>
  <si>
    <t>Інші доходи (розшифрувати) (рядок 050 ф.№2-м)</t>
  </si>
  <si>
    <t>Разом чисті доходи (рядок 070 ф.2-м)</t>
  </si>
  <si>
    <t>Витрати</t>
  </si>
  <si>
    <t>Собівартість реалізованої продукції (товарів, робіт та послуг) (розшифрувати) (рядок 080 ф.№2-м)</t>
  </si>
  <si>
    <t>Інші операційні витрати (розшифрувати) (рядок 090 ф.№2-м)</t>
  </si>
  <si>
    <t>Інші витрати (розшифрувати) (рядок 100 ф.2-м)</t>
  </si>
  <si>
    <t>Разом витрати (рядок 120 ф.№2-м)</t>
  </si>
  <si>
    <t>Фінансовий результат до оподаткування (рядок 130 ф.№2-м)</t>
  </si>
  <si>
    <t>Податок на прибуток (рядок 140 ф.№2-м)</t>
  </si>
  <si>
    <t>Чистий прибуток (збиток), у тому числі (рядок 150 ф.№2-м):</t>
  </si>
  <si>
    <t>прибуток</t>
  </si>
  <si>
    <t>013/1</t>
  </si>
  <si>
    <t>збиток</t>
  </si>
  <si>
    <t>013/2</t>
  </si>
  <si>
    <t>ІІ. Розподіл чистого прибутку</t>
  </si>
  <si>
    <t xml:space="preserve">Частина чистого прибутку (доходу), що відраховується до бюджету міста </t>
  </si>
  <si>
    <t>Залишок нерозподіленого прибутку (непокритого збитку) на початок звітного періоду (графа 3 рядку 350 ф.№1-м)</t>
  </si>
  <si>
    <t>Напрями використання прибутку (згідно статуту підприємства):</t>
  </si>
  <si>
    <t>Розвиток виробництва</t>
  </si>
  <si>
    <t>016/1</t>
  </si>
  <si>
    <t>у тому числі за основними видами діяльності згідно з КВЕД</t>
  </si>
  <si>
    <t>016/2</t>
  </si>
  <si>
    <t>Резервний фонд</t>
  </si>
  <si>
    <t>016/3</t>
  </si>
  <si>
    <t>Інші фонди (розшифрувати)</t>
  </si>
  <si>
    <t>016/4</t>
  </si>
  <si>
    <t>Інші цілі (розшифрувати)</t>
  </si>
  <si>
    <t>016/5</t>
  </si>
  <si>
    <t>Залишок нерозподіленого прибутку (непокритого збитку) на кінець звітного періоду (графа 4 рядку 350 ф№1-м)</t>
  </si>
  <si>
    <t>ІІІ. Обов’язкові платежі підприємства (організації) до бюджету та державних цільових фондів</t>
  </si>
  <si>
    <t>Сплата поточних податків та обов'язкових платежів до бюджету, у тому числі:</t>
  </si>
  <si>
    <t>податок на прибуток</t>
  </si>
  <si>
    <t>018/1</t>
  </si>
  <si>
    <t>акцизний збір</t>
  </si>
  <si>
    <t>018/2</t>
  </si>
  <si>
    <t>ПДВ, що підлягає сплаті до бюджету за підсумками звітного періоду</t>
  </si>
  <si>
    <t>018/3</t>
  </si>
  <si>
    <t>ресурсні платежі</t>
  </si>
  <si>
    <t>018/4</t>
  </si>
  <si>
    <t>інші податки (розшифрувати)</t>
  </si>
  <si>
    <t>018/5</t>
  </si>
  <si>
    <t xml:space="preserve"> частина чистого прибутку (доходу), що відраховується до бюджету міста</t>
  </si>
  <si>
    <t>018/6</t>
  </si>
  <si>
    <t xml:space="preserve">Погашення податкової заборгованості, у тому числі: </t>
  </si>
  <si>
    <t>погашення реструктуризованих та відстрочених сум, що підлягають сплаті у поточному році до бюджету (розшифрувати)</t>
  </si>
  <si>
    <t>019/1</t>
  </si>
  <si>
    <t xml:space="preserve">Єдиний соціальний внесок до Пенсійного фонду </t>
  </si>
  <si>
    <t>Інші обов'язкові платежі (розшифрувати)</t>
  </si>
  <si>
    <r>
      <rPr>
        <b/>
        <sz val="12"/>
        <color indexed="8"/>
        <rFont val="Times New Roman"/>
        <family val="1"/>
        <charset val="204"/>
      </rPr>
      <t>Довідково:</t>
    </r>
    <r>
      <rPr>
        <sz val="12"/>
        <color indexed="8"/>
        <rFont val="Times New Roman"/>
        <family val="1"/>
        <charset val="204"/>
      </rPr>
      <t xml:space="preserve"> фонд оплати праці</t>
    </r>
  </si>
  <si>
    <t>Середньооблікова чисельність працюючих (із звіту з праці 1-ПВ)</t>
  </si>
  <si>
    <t>Середньомісячна заробітна плата, грн.</t>
  </si>
  <si>
    <t>Директор КП "Благоустрій"</t>
  </si>
  <si>
    <t xml:space="preserve">А.Є.Басов </t>
  </si>
  <si>
    <t>(ініціали, прізвище)</t>
  </si>
  <si>
    <t>(посада)</t>
  </si>
  <si>
    <t xml:space="preserve"> за І півріччя 2021р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</si>
</sst>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4" fontId="0" fillId="0" borderId="1" xfId="0" applyNumberFormat="1" applyBorder="1"/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5" fontId="0" fillId="0" borderId="1" xfId="0" applyNumberFormat="1" applyBorder="1"/>
    <xf numFmtId="165" fontId="6" fillId="0" borderId="1" xfId="0" applyNumberFormat="1" applyFont="1" applyBorder="1"/>
    <xf numFmtId="165" fontId="7" fillId="0" borderId="1" xfId="0" applyNumberFormat="1" applyFont="1" applyBorder="1"/>
    <xf numFmtId="165" fontId="1" fillId="0" borderId="1" xfId="0" applyNumberFormat="1" applyFont="1" applyBorder="1"/>
    <xf numFmtId="0" fontId="8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0"/>
  <sheetViews>
    <sheetView tabSelected="1" workbookViewId="0">
      <selection activeCell="A61" sqref="A61"/>
    </sheetView>
  </sheetViews>
  <sheetFormatPr defaultRowHeight="15"/>
  <cols>
    <col min="1" max="1" width="47.85546875" customWidth="1"/>
    <col min="2" max="2" width="7" customWidth="1"/>
    <col min="3" max="4" width="10.42578125" customWidth="1"/>
    <col min="5" max="5" width="12.85546875" customWidth="1"/>
    <col min="6" max="6" width="12" customWidth="1"/>
  </cols>
  <sheetData>
    <row r="1" spans="1:6" ht="18.75">
      <c r="A1" s="14" t="s">
        <v>0</v>
      </c>
      <c r="B1" s="14"/>
      <c r="C1" s="14"/>
      <c r="D1" s="14"/>
      <c r="E1" s="14"/>
      <c r="F1" s="14"/>
    </row>
    <row r="2" spans="1:6" ht="18.75">
      <c r="A2" s="14" t="s">
        <v>1</v>
      </c>
      <c r="B2" s="14"/>
      <c r="C2" s="14"/>
      <c r="D2" s="14"/>
      <c r="E2" s="14"/>
      <c r="F2" s="14"/>
    </row>
    <row r="3" spans="1:6" ht="18.75">
      <c r="A3" s="14" t="s">
        <v>73</v>
      </c>
      <c r="B3" s="14"/>
      <c r="C3" s="14"/>
      <c r="D3" s="14"/>
      <c r="E3" s="14"/>
      <c r="F3" s="14"/>
    </row>
    <row r="4" spans="1:6" ht="18.75">
      <c r="A4" s="14" t="s">
        <v>2</v>
      </c>
      <c r="B4" s="14"/>
      <c r="C4" s="14"/>
      <c r="D4" s="14"/>
      <c r="E4" s="14"/>
      <c r="F4" s="14"/>
    </row>
    <row r="5" spans="1:6">
      <c r="A5" s="1"/>
      <c r="B5" s="1"/>
      <c r="C5" s="1"/>
      <c r="D5" s="1"/>
      <c r="E5" s="1"/>
      <c r="F5" s="1" t="s">
        <v>3</v>
      </c>
    </row>
    <row r="6" spans="1:6" ht="47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</row>
    <row r="7" spans="1:6" ht="15.75">
      <c r="A7" s="3">
        <v>1</v>
      </c>
      <c r="B7" s="3">
        <v>2</v>
      </c>
      <c r="C7" s="4"/>
      <c r="D7" s="4"/>
      <c r="E7" s="4"/>
      <c r="F7" s="4"/>
    </row>
    <row r="8" spans="1:6" ht="15.75">
      <c r="A8" s="15" t="s">
        <v>10</v>
      </c>
      <c r="B8" s="16"/>
      <c r="C8" s="16"/>
      <c r="D8" s="16"/>
      <c r="E8" s="16"/>
      <c r="F8" s="17"/>
    </row>
    <row r="9" spans="1:6" ht="15.75">
      <c r="A9" s="15" t="s">
        <v>11</v>
      </c>
      <c r="B9" s="16"/>
      <c r="C9" s="16"/>
      <c r="D9" s="16"/>
      <c r="E9" s="16"/>
      <c r="F9" s="17"/>
    </row>
    <row r="10" spans="1:6" ht="15.75">
      <c r="A10" s="5" t="s">
        <v>12</v>
      </c>
      <c r="B10" s="5"/>
      <c r="C10" s="4"/>
      <c r="D10" s="4"/>
      <c r="E10" s="4"/>
      <c r="F10" s="4"/>
    </row>
    <row r="11" spans="1:6" ht="31.5">
      <c r="A11" s="6" t="s">
        <v>13</v>
      </c>
      <c r="B11" s="3">
        <v>1</v>
      </c>
      <c r="C11" s="18">
        <v>7105.9</v>
      </c>
      <c r="D11" s="18">
        <v>5111.8</v>
      </c>
      <c r="E11" s="18">
        <f>D11-C11</f>
        <v>-1994.0999999999995</v>
      </c>
      <c r="F11" s="18">
        <f>D11/C11*100</f>
        <v>71.937404128963266</v>
      </c>
    </row>
    <row r="12" spans="1:6" ht="31.5">
      <c r="A12" s="6" t="s">
        <v>14</v>
      </c>
      <c r="B12" s="3">
        <v>2</v>
      </c>
      <c r="C12" s="18">
        <v>1184.3</v>
      </c>
      <c r="D12" s="18">
        <v>780.6</v>
      </c>
      <c r="E12" s="18">
        <f>D12-C12</f>
        <v>-403.69999999999993</v>
      </c>
      <c r="F12" s="18">
        <f>D12/C12*100</f>
        <v>65.912353288862619</v>
      </c>
    </row>
    <row r="13" spans="1:6" ht="47.25">
      <c r="A13" s="6" t="s">
        <v>15</v>
      </c>
      <c r="B13" s="3">
        <v>3</v>
      </c>
      <c r="C13" s="18">
        <v>5921.6</v>
      </c>
      <c r="D13" s="18">
        <v>4073.3</v>
      </c>
      <c r="E13" s="18">
        <f>D13-C13</f>
        <v>-1848.3000000000002</v>
      </c>
      <c r="F13" s="18">
        <f>D13/C13*100</f>
        <v>68.787152121048365</v>
      </c>
    </row>
    <row r="14" spans="1:6" ht="15.75">
      <c r="A14" s="6" t="s">
        <v>16</v>
      </c>
      <c r="B14" s="3"/>
      <c r="C14" s="18"/>
      <c r="D14" s="19">
        <v>3707.9</v>
      </c>
      <c r="E14" s="18"/>
      <c r="F14" s="18"/>
    </row>
    <row r="15" spans="1:6" ht="31.5">
      <c r="A15" s="6" t="s">
        <v>17</v>
      </c>
      <c r="B15" s="3">
        <v>4</v>
      </c>
      <c r="C15" s="18">
        <v>165.2</v>
      </c>
      <c r="D15" s="18">
        <v>257.89999999999998</v>
      </c>
      <c r="E15" s="18">
        <f>D15-C15</f>
        <v>92.699999999999989</v>
      </c>
      <c r="F15" s="18">
        <f>D15/C15*100</f>
        <v>156.11380145278451</v>
      </c>
    </row>
    <row r="16" spans="1:6" ht="15.75">
      <c r="A16" s="6" t="s">
        <v>16</v>
      </c>
      <c r="B16" s="3"/>
      <c r="C16" s="18"/>
      <c r="D16" s="20">
        <v>240.4</v>
      </c>
      <c r="E16" s="18"/>
      <c r="F16" s="18"/>
    </row>
    <row r="17" spans="1:6" ht="31.5">
      <c r="A17" s="6" t="s">
        <v>18</v>
      </c>
      <c r="B17" s="3">
        <v>5</v>
      </c>
      <c r="C17" s="18">
        <v>0</v>
      </c>
      <c r="D17" s="18">
        <v>0</v>
      </c>
      <c r="E17" s="18">
        <f t="shared" ref="E17:E24" si="0">D17-C17</f>
        <v>0</v>
      </c>
      <c r="F17" s="18"/>
    </row>
    <row r="18" spans="1:6" ht="15.75">
      <c r="A18" s="5" t="s">
        <v>19</v>
      </c>
      <c r="B18" s="3">
        <v>6</v>
      </c>
      <c r="C18" s="18">
        <f>C15+C13</f>
        <v>6086.8</v>
      </c>
      <c r="D18" s="18">
        <f>D15+D13</f>
        <v>4331.2</v>
      </c>
      <c r="E18" s="18">
        <f t="shared" si="0"/>
        <v>-1755.6000000000004</v>
      </c>
      <c r="F18" s="18">
        <f>D18/C18*100</f>
        <v>71.157258329499896</v>
      </c>
    </row>
    <row r="19" spans="1:6" ht="15.75">
      <c r="A19" s="5" t="s">
        <v>20</v>
      </c>
      <c r="B19" s="5"/>
      <c r="C19" s="18"/>
      <c r="D19" s="18"/>
      <c r="E19" s="18">
        <f t="shared" si="0"/>
        <v>0</v>
      </c>
      <c r="F19" s="18"/>
    </row>
    <row r="20" spans="1:6" ht="47.25">
      <c r="A20" s="6" t="s">
        <v>21</v>
      </c>
      <c r="B20" s="3">
        <v>7</v>
      </c>
      <c r="C20" s="18">
        <v>5212.8</v>
      </c>
      <c r="D20" s="18">
        <v>3911.3</v>
      </c>
      <c r="E20" s="18">
        <f t="shared" si="0"/>
        <v>-1301.5</v>
      </c>
      <c r="F20" s="18">
        <f>D20/C20*100</f>
        <v>75.032612031921417</v>
      </c>
    </row>
    <row r="21" spans="1:6" ht="31.5">
      <c r="A21" s="6" t="s">
        <v>22</v>
      </c>
      <c r="B21" s="3">
        <v>8</v>
      </c>
      <c r="C21" s="18">
        <v>857.7</v>
      </c>
      <c r="D21" s="18">
        <v>412.7</v>
      </c>
      <c r="E21" s="18">
        <f t="shared" si="0"/>
        <v>-445.00000000000006</v>
      </c>
      <c r="F21" s="18">
        <f>D21/C21*100</f>
        <v>48.117057246123352</v>
      </c>
    </row>
    <row r="22" spans="1:6" ht="15.75">
      <c r="A22" s="6" t="s">
        <v>23</v>
      </c>
      <c r="B22" s="3">
        <v>9</v>
      </c>
      <c r="C22" s="18">
        <v>0</v>
      </c>
      <c r="D22" s="18">
        <v>0</v>
      </c>
      <c r="E22" s="18">
        <f t="shared" si="0"/>
        <v>0</v>
      </c>
      <c r="F22" s="18"/>
    </row>
    <row r="23" spans="1:6" ht="15.75">
      <c r="A23" s="5" t="s">
        <v>24</v>
      </c>
      <c r="B23" s="3">
        <v>10</v>
      </c>
      <c r="C23" s="18">
        <f>C21+C20</f>
        <v>6070.5</v>
      </c>
      <c r="D23" s="18">
        <f>D21+D20</f>
        <v>4324</v>
      </c>
      <c r="E23" s="18">
        <f t="shared" si="0"/>
        <v>-1746.5</v>
      </c>
      <c r="F23" s="18">
        <f>D23/C23*100</f>
        <v>71.229717486203768</v>
      </c>
    </row>
    <row r="24" spans="1:6" ht="31.5">
      <c r="A24" s="5" t="s">
        <v>25</v>
      </c>
      <c r="B24" s="3">
        <v>11</v>
      </c>
      <c r="C24" s="18">
        <f>C18-C23</f>
        <v>16.300000000000182</v>
      </c>
      <c r="D24" s="18">
        <f>D18-D23</f>
        <v>7.1999999999998181</v>
      </c>
      <c r="E24" s="18">
        <f t="shared" si="0"/>
        <v>-9.1000000000003638</v>
      </c>
      <c r="F24" s="18">
        <f>D24/C24*100</f>
        <v>44.171779141102682</v>
      </c>
    </row>
    <row r="25" spans="1:6" ht="15.75">
      <c r="A25" s="6" t="s">
        <v>26</v>
      </c>
      <c r="B25" s="3">
        <v>12</v>
      </c>
      <c r="C25" s="18">
        <f>C24*0.18</f>
        <v>2.9340000000000326</v>
      </c>
      <c r="D25" s="18">
        <f>D24*18%</f>
        <v>1.2959999999999672</v>
      </c>
      <c r="E25" s="18">
        <f>D25-C25</f>
        <v>-1.6380000000000654</v>
      </c>
      <c r="F25" s="18">
        <f>D25/C25*100</f>
        <v>44.171779141102682</v>
      </c>
    </row>
    <row r="26" spans="1:6" ht="31.5">
      <c r="A26" s="5" t="s">
        <v>27</v>
      </c>
      <c r="B26" s="3">
        <v>13</v>
      </c>
      <c r="C26" s="18">
        <f>C24-C25</f>
        <v>13.366000000000149</v>
      </c>
      <c r="D26" s="18">
        <f>D24-D25</f>
        <v>5.9039999999998507</v>
      </c>
      <c r="E26" s="18">
        <f>D26-C26</f>
        <v>-7.4620000000002982</v>
      </c>
      <c r="F26" s="18">
        <f>D26/C26*100</f>
        <v>44.171779141102682</v>
      </c>
    </row>
    <row r="27" spans="1:6" ht="15.75">
      <c r="A27" s="6" t="s">
        <v>28</v>
      </c>
      <c r="B27" s="3" t="s">
        <v>29</v>
      </c>
      <c r="C27" s="18">
        <f>C26</f>
        <v>13.366000000000149</v>
      </c>
      <c r="D27" s="18">
        <f>D26</f>
        <v>5.9039999999998507</v>
      </c>
      <c r="E27" s="18">
        <f>D27-C27</f>
        <v>-7.4620000000002982</v>
      </c>
      <c r="F27" s="18">
        <f>D27/C27*100</f>
        <v>44.171779141102682</v>
      </c>
    </row>
    <row r="28" spans="1:6" ht="15.75">
      <c r="A28" s="6" t="s">
        <v>30</v>
      </c>
      <c r="B28" s="3" t="s">
        <v>31</v>
      </c>
      <c r="C28" s="18"/>
      <c r="D28" s="18"/>
      <c r="E28" s="18"/>
      <c r="F28" s="18"/>
    </row>
    <row r="29" spans="1:6" ht="15.75">
      <c r="A29" s="10" t="s">
        <v>32</v>
      </c>
      <c r="B29" s="11"/>
      <c r="C29" s="11"/>
      <c r="D29" s="11"/>
      <c r="E29" s="11"/>
      <c r="F29" s="12"/>
    </row>
    <row r="30" spans="1:6" ht="31.5">
      <c r="A30" s="6" t="s">
        <v>33</v>
      </c>
      <c r="B30" s="3">
        <v>14</v>
      </c>
      <c r="C30" s="7">
        <f>C27*0.2</f>
        <v>2.6732000000000298</v>
      </c>
      <c r="D30" s="7">
        <f>D27*0.2</f>
        <v>1.1807999999999701</v>
      </c>
      <c r="E30" s="7">
        <f>D30-C30</f>
        <v>-1.4924000000000597</v>
      </c>
      <c r="F30" s="7">
        <f>D30/C30*100</f>
        <v>44.171779141102682</v>
      </c>
    </row>
    <row r="31" spans="1:6" ht="47.25">
      <c r="A31" s="6" t="s">
        <v>34</v>
      </c>
      <c r="B31" s="3">
        <v>15</v>
      </c>
      <c r="C31" s="4"/>
      <c r="D31" s="4">
        <v>129.80000000000001</v>
      </c>
      <c r="E31" s="4"/>
      <c r="F31" s="4"/>
    </row>
    <row r="32" spans="1:6" ht="31.5">
      <c r="A32" s="6" t="s">
        <v>35</v>
      </c>
      <c r="B32" s="3">
        <v>16</v>
      </c>
      <c r="C32" s="4"/>
      <c r="D32" s="4"/>
      <c r="E32" s="4"/>
      <c r="F32" s="4"/>
    </row>
    <row r="33" spans="1:6" ht="15.75">
      <c r="A33" s="6" t="s">
        <v>36</v>
      </c>
      <c r="B33" s="3" t="s">
        <v>37</v>
      </c>
      <c r="C33" s="4"/>
      <c r="D33" s="4"/>
      <c r="E33" s="4"/>
      <c r="F33" s="4"/>
    </row>
    <row r="34" spans="1:6" ht="31.5">
      <c r="A34" s="6" t="s">
        <v>38</v>
      </c>
      <c r="B34" s="3" t="s">
        <v>39</v>
      </c>
      <c r="C34" s="4"/>
      <c r="D34" s="4"/>
      <c r="E34" s="4"/>
      <c r="F34" s="4"/>
    </row>
    <row r="35" spans="1:6" ht="15.75">
      <c r="A35" s="6" t="s">
        <v>40</v>
      </c>
      <c r="B35" s="3" t="s">
        <v>41</v>
      </c>
      <c r="C35" s="4"/>
      <c r="D35" s="4"/>
      <c r="E35" s="4"/>
      <c r="F35" s="4"/>
    </row>
    <row r="36" spans="1:6" ht="15.75">
      <c r="A36" s="6" t="s">
        <v>42</v>
      </c>
      <c r="B36" s="3" t="s">
        <v>43</v>
      </c>
      <c r="C36" s="4"/>
      <c r="D36" s="4"/>
      <c r="E36" s="4"/>
      <c r="F36" s="4"/>
    </row>
    <row r="37" spans="1:6" ht="15.75">
      <c r="A37" s="6" t="s">
        <v>44</v>
      </c>
      <c r="B37" s="3" t="s">
        <v>45</v>
      </c>
      <c r="C37" s="4"/>
      <c r="D37" s="4"/>
      <c r="E37" s="4"/>
      <c r="F37" s="4"/>
    </row>
    <row r="38" spans="1:6" ht="47.25">
      <c r="A38" s="5" t="s">
        <v>46</v>
      </c>
      <c r="B38" s="3">
        <v>17</v>
      </c>
      <c r="C38" s="4"/>
      <c r="D38" s="18">
        <f>D31+D27-D30</f>
        <v>134.52319999999989</v>
      </c>
      <c r="E38" s="4"/>
      <c r="F38" s="4"/>
    </row>
    <row r="39" spans="1:6" ht="15.75">
      <c r="A39" s="10" t="s">
        <v>47</v>
      </c>
      <c r="B39" s="11"/>
      <c r="C39" s="11"/>
      <c r="D39" s="11"/>
      <c r="E39" s="11"/>
      <c r="F39" s="12"/>
    </row>
    <row r="40" spans="1:6" ht="31.5">
      <c r="A40" s="5" t="s">
        <v>48</v>
      </c>
      <c r="B40" s="3">
        <v>18</v>
      </c>
      <c r="C40" s="18">
        <v>484.7</v>
      </c>
      <c r="D40" s="19">
        <f>D41+D43+D46</f>
        <v>274</v>
      </c>
      <c r="E40" s="18">
        <f>D40-C40</f>
        <v>-210.7</v>
      </c>
      <c r="F40" s="18">
        <f>D40/C40*100</f>
        <v>56.529812255003101</v>
      </c>
    </row>
    <row r="41" spans="1:6" ht="15.75">
      <c r="A41" s="6" t="s">
        <v>49</v>
      </c>
      <c r="B41" s="3" t="s">
        <v>50</v>
      </c>
      <c r="C41" s="18">
        <v>2.9</v>
      </c>
      <c r="D41" s="20">
        <v>1.3</v>
      </c>
      <c r="E41" s="18">
        <f>D41-C41</f>
        <v>-1.5999999999999999</v>
      </c>
      <c r="F41" s="18">
        <f>D41/C41*100</f>
        <v>44.827586206896555</v>
      </c>
    </row>
    <row r="42" spans="1:6" ht="15.75">
      <c r="A42" s="6" t="s">
        <v>51</v>
      </c>
      <c r="B42" s="3" t="s">
        <v>52</v>
      </c>
      <c r="C42" s="18"/>
      <c r="D42" s="21"/>
      <c r="E42" s="18"/>
      <c r="F42" s="18"/>
    </row>
    <row r="43" spans="1:6" ht="31.5">
      <c r="A43" s="6" t="s">
        <v>53</v>
      </c>
      <c r="B43" s="3" t="s">
        <v>54</v>
      </c>
      <c r="C43" s="18">
        <v>479.1</v>
      </c>
      <c r="D43" s="19">
        <v>271.5</v>
      </c>
      <c r="E43" s="18">
        <f>D43-C43</f>
        <v>-207.60000000000002</v>
      </c>
      <c r="F43" s="18">
        <f>D43/C43*100</f>
        <v>56.668753913587977</v>
      </c>
    </row>
    <row r="44" spans="1:6" ht="15.75">
      <c r="A44" s="6" t="s">
        <v>55</v>
      </c>
      <c r="B44" s="3" t="s">
        <v>56</v>
      </c>
      <c r="C44" s="18"/>
      <c r="D44" s="21"/>
      <c r="E44" s="18"/>
      <c r="F44" s="18"/>
    </row>
    <row r="45" spans="1:6" ht="15.75">
      <c r="A45" s="6" t="s">
        <v>57</v>
      </c>
      <c r="B45" s="3" t="s">
        <v>58</v>
      </c>
      <c r="C45" s="18"/>
      <c r="D45" s="21"/>
      <c r="E45" s="18"/>
      <c r="F45" s="18"/>
    </row>
    <row r="46" spans="1:6" ht="31.5">
      <c r="A46" s="6" t="s">
        <v>59</v>
      </c>
      <c r="B46" s="3" t="s">
        <v>60</v>
      </c>
      <c r="C46" s="18">
        <v>2.7</v>
      </c>
      <c r="D46" s="20">
        <v>1.2</v>
      </c>
      <c r="E46" s="18">
        <f>D46-C46</f>
        <v>-1.5000000000000002</v>
      </c>
      <c r="F46" s="18">
        <f>D46/C46*100</f>
        <v>44.444444444444443</v>
      </c>
    </row>
    <row r="47" spans="1:6" ht="31.5">
      <c r="A47" s="5" t="s">
        <v>61</v>
      </c>
      <c r="B47" s="3">
        <v>19</v>
      </c>
      <c r="C47" s="18"/>
      <c r="D47" s="18">
        <v>0</v>
      </c>
      <c r="E47" s="18"/>
      <c r="F47" s="18"/>
    </row>
    <row r="48" spans="1:6" ht="47.25">
      <c r="A48" s="6" t="s">
        <v>62</v>
      </c>
      <c r="B48" s="3" t="s">
        <v>63</v>
      </c>
      <c r="C48" s="18"/>
      <c r="D48" s="18">
        <v>0</v>
      </c>
      <c r="E48" s="18"/>
      <c r="F48" s="18"/>
    </row>
    <row r="49" spans="1:6" ht="31.5">
      <c r="A49" s="5" t="s">
        <v>64</v>
      </c>
      <c r="B49" s="3">
        <v>20</v>
      </c>
      <c r="C49" s="18">
        <v>525.5</v>
      </c>
      <c r="D49" s="18">
        <v>493.1</v>
      </c>
      <c r="E49" s="18">
        <f>D49-C49</f>
        <v>-32.399999999999977</v>
      </c>
      <c r="F49" s="18">
        <f>D49/C49*100</f>
        <v>93.834443387250246</v>
      </c>
    </row>
    <row r="50" spans="1:6" ht="15.75">
      <c r="A50" s="5" t="s">
        <v>65</v>
      </c>
      <c r="B50" s="3">
        <v>21</v>
      </c>
      <c r="C50" s="18">
        <v>0</v>
      </c>
      <c r="D50" s="18">
        <v>0</v>
      </c>
      <c r="E50" s="18">
        <v>0</v>
      </c>
      <c r="F50" s="18">
        <v>0</v>
      </c>
    </row>
    <row r="51" spans="1:6" ht="15.75">
      <c r="A51" s="6" t="s">
        <v>66</v>
      </c>
      <c r="B51" s="3">
        <v>22</v>
      </c>
      <c r="C51" s="18">
        <v>2379.4</v>
      </c>
      <c r="D51" s="18">
        <v>2169.1</v>
      </c>
      <c r="E51" s="18">
        <f>D51-C51</f>
        <v>-210.30000000000018</v>
      </c>
      <c r="F51" s="18">
        <f>D51/C51*100</f>
        <v>91.16163738757669</v>
      </c>
    </row>
    <row r="52" spans="1:6" ht="31.5">
      <c r="A52" s="6" t="s">
        <v>67</v>
      </c>
      <c r="B52" s="3">
        <v>23</v>
      </c>
      <c r="C52" s="18">
        <v>48</v>
      </c>
      <c r="D52" s="18">
        <v>47</v>
      </c>
      <c r="E52" s="18">
        <f>D52-C52</f>
        <v>-1</v>
      </c>
      <c r="F52" s="18">
        <f>D52/C52*100</f>
        <v>97.916666666666657</v>
      </c>
    </row>
    <row r="53" spans="1:6" ht="15.75">
      <c r="A53" s="6" t="s">
        <v>68</v>
      </c>
      <c r="B53" s="3">
        <v>24</v>
      </c>
      <c r="C53" s="18">
        <v>7931.3</v>
      </c>
      <c r="D53" s="18">
        <v>7691.86</v>
      </c>
      <c r="E53" s="18">
        <f>D53-C53</f>
        <v>-239.44000000000051</v>
      </c>
      <c r="F53" s="18">
        <f>D53/C53*100</f>
        <v>96.981074981402799</v>
      </c>
    </row>
    <row r="58" spans="1:6">
      <c r="A58" s="8" t="s">
        <v>69</v>
      </c>
      <c r="B58" s="1"/>
      <c r="C58" s="1"/>
      <c r="D58" s="1"/>
      <c r="E58" s="1" t="s">
        <v>70</v>
      </c>
      <c r="F58" s="1"/>
    </row>
    <row r="59" spans="1:6">
      <c r="A59" s="9" t="s">
        <v>72</v>
      </c>
      <c r="B59" s="1"/>
      <c r="C59" s="1"/>
      <c r="D59" s="1"/>
      <c r="E59" s="13" t="s">
        <v>71</v>
      </c>
      <c r="F59" s="13"/>
    </row>
    <row r="60" spans="1:6">
      <c r="A60" s="22"/>
      <c r="B60" s="1"/>
      <c r="C60" s="1"/>
      <c r="D60" s="1"/>
      <c r="E60" s="1"/>
      <c r="F60" s="1"/>
    </row>
  </sheetData>
  <mergeCells count="9">
    <mergeCell ref="A29:F29"/>
    <mergeCell ref="A39:F39"/>
    <mergeCell ref="E59:F59"/>
    <mergeCell ref="A1:F1"/>
    <mergeCell ref="A2:F2"/>
    <mergeCell ref="A3:F3"/>
    <mergeCell ref="A4:F4"/>
    <mergeCell ref="A8:F8"/>
    <mergeCell ref="A9:F9"/>
  </mergeCells>
  <pageMargins left="0.59055118110236227" right="0.19685039370078741" top="0.19685039370078741" bottom="0.19685039370078741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2021-08-25T07:53:20Z</cp:lastPrinted>
  <dcterms:created xsi:type="dcterms:W3CDTF">2015-06-05T18:19:34Z</dcterms:created>
  <dcterms:modified xsi:type="dcterms:W3CDTF">2021-08-25T07:53:22Z</dcterms:modified>
</cp:coreProperties>
</file>