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 tabRatio="902" activeTab="7"/>
  </bookViews>
  <sheets>
    <sheet name="5pf_titul" sheetId="1" r:id="rId1"/>
    <sheet name="5pf" sheetId="2" r:id="rId2"/>
    <sheet name="5pf Контроль" sheetId="3" r:id="rId3"/>
    <sheet name="Додаток 1" sheetId="4" r:id="rId4"/>
    <sheet name="Додаток 2" sheetId="5" r:id="rId5"/>
    <sheet name="Додаток 3" sheetId="6" r:id="rId6"/>
    <sheet name="5pf_titul (раб)" sheetId="7" r:id="rId7"/>
    <sheet name="5pf (раб)" sheetId="8" r:id="rId8"/>
    <sheet name="5pf (раб) Контроль" sheetId="9" r:id="rId9"/>
    <sheet name="Додаток 1 (раб)" sheetId="10" r:id="rId10"/>
    <sheet name="Додаток 2 (раб)" sheetId="11" r:id="rId11"/>
    <sheet name="Додаток 3 (раб)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Titles" localSheetId="1">'5pf'!$3:$3</definedName>
    <definedName name="_xlnm.Print_Titles" localSheetId="7">'[4]5pf (rab)'!$3:$3</definedName>
  </definedNames>
  <calcPr calcId="125725"/>
</workbook>
</file>

<file path=xl/calcChain.xml><?xml version="1.0" encoding="utf-8"?>
<calcChain xmlns="http://schemas.openxmlformats.org/spreadsheetml/2006/main">
  <c r="F12" i="9"/>
  <c r="C12"/>
  <c r="F11"/>
  <c r="C11"/>
  <c r="F10"/>
  <c r="C10"/>
  <c r="F9"/>
  <c r="C9"/>
  <c r="F6"/>
  <c r="C6"/>
  <c r="F5"/>
  <c r="C5"/>
  <c r="F4"/>
  <c r="G4" s="1"/>
  <c r="C4"/>
  <c r="F3"/>
  <c r="C3"/>
  <c r="F26" i="8"/>
  <c r="F25"/>
  <c r="F24"/>
  <c r="F23"/>
  <c r="F22"/>
  <c r="F21"/>
  <c r="F20"/>
  <c r="F19"/>
  <c r="F18"/>
  <c r="F17"/>
  <c r="F15"/>
  <c r="F14"/>
  <c r="F13"/>
  <c r="F12"/>
  <c r="F11"/>
  <c r="F10"/>
  <c r="F9"/>
  <c r="F8"/>
  <c r="F7"/>
  <c r="F6"/>
  <c r="F5"/>
  <c r="F4"/>
  <c r="F13" i="3"/>
  <c r="C13"/>
  <c r="G13" s="1"/>
  <c r="F12"/>
  <c r="C12"/>
  <c r="F11"/>
  <c r="C11"/>
  <c r="G11" s="1"/>
  <c r="F10"/>
  <c r="G10" s="1"/>
  <c r="C10"/>
  <c r="F9"/>
  <c r="C9"/>
  <c r="F7"/>
  <c r="C7"/>
  <c r="F6"/>
  <c r="C6"/>
  <c r="G6" s="1"/>
  <c r="F5"/>
  <c r="C5"/>
  <c r="F4"/>
  <c r="C4"/>
  <c r="F3"/>
  <c r="C3"/>
  <c r="G12" i="9"/>
  <c r="G10"/>
  <c r="G6"/>
  <c r="G26" i="8"/>
  <c r="G25"/>
  <c r="I24"/>
  <c r="K24" s="1"/>
  <c r="H24"/>
  <c r="J24" s="1"/>
  <c r="G24"/>
  <c r="G23"/>
  <c r="G22"/>
  <c r="G21"/>
  <c r="G20"/>
  <c r="G19"/>
  <c r="J18"/>
  <c r="I18"/>
  <c r="K18" s="1"/>
  <c r="H18"/>
  <c r="G18"/>
  <c r="G17"/>
  <c r="G15"/>
  <c r="G14"/>
  <c r="G13"/>
  <c r="G12"/>
  <c r="G11"/>
  <c r="G10"/>
  <c r="G9"/>
  <c r="G8"/>
  <c r="G7"/>
  <c r="G6"/>
  <c r="G5"/>
  <c r="K4"/>
  <c r="I4"/>
  <c r="H4"/>
  <c r="J4" s="1"/>
  <c r="G4"/>
  <c r="G12" i="3"/>
  <c r="G9"/>
  <c r="G7"/>
  <c r="G5"/>
  <c r="G4"/>
  <c r="G3"/>
  <c r="G24" i="2"/>
  <c r="I24" s="1"/>
  <c r="F24"/>
  <c r="H24" s="1"/>
  <c r="G18"/>
  <c r="I18" s="1"/>
  <c r="F18"/>
  <c r="H18" s="1"/>
  <c r="G4"/>
  <c r="I4" s="1"/>
  <c r="F4"/>
  <c r="H4" s="1"/>
  <c r="G3" i="9" l="1"/>
  <c r="G5"/>
  <c r="G9"/>
  <c r="G11"/>
</calcChain>
</file>

<file path=xl/sharedStrings.xml><?xml version="1.0" encoding="utf-8"?>
<sst xmlns="http://schemas.openxmlformats.org/spreadsheetml/2006/main" count="850" uniqueCount="147">
  <si>
    <t xml:space="preserve">Державне статистичне спостереження </t>
  </si>
  <si>
    <t>ЗВІТ
про розподіл пенсіонерів за розмірами призначених місячних пенсій</t>
  </si>
  <si>
    <t xml:space="preserve">на </t>
  </si>
  <si>
    <t>31.10.2020</t>
  </si>
  <si>
    <t>Подають:</t>
  </si>
  <si>
    <t>Терміни подання</t>
  </si>
  <si>
    <t xml:space="preserve">Форма № 5-ПФ
</t>
  </si>
  <si>
    <t>Управління Пенсійного фонду України в районах, містах і районах у містах</t>
  </si>
  <si>
    <t xml:space="preserve">ЗАТВЕРДЖЕНО
Наказ Пенсійного фонду України
та Державного комітету статистики України
від 29.12.2003 р. № 127/471
</t>
  </si>
  <si>
    <t>– головним управлінням Пенсійного фонду України в Автономній Республіці Крим, областях, містах Києві та Севастополі</t>
  </si>
  <si>
    <t>2 числа після звітного періоду</t>
  </si>
  <si>
    <t>– районним,міським відділам статистики</t>
  </si>
  <si>
    <t>Головні управління Пенсійного фонду України в Автономній Республіці Крим, областях, містах Києві та Севастополі</t>
  </si>
  <si>
    <t>– Пенсійному фонду України</t>
  </si>
  <si>
    <t>5 числа після звітного періоду</t>
  </si>
  <si>
    <t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</si>
  <si>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>Квартальна</t>
  </si>
  <si>
    <t>Пенсійний фонд України зведену інформацію по Україні та регіонах</t>
  </si>
  <si>
    <t>8 числа після звітного періоду</t>
  </si>
  <si>
    <t>– Державному комітету статистики України</t>
  </si>
  <si>
    <t>Найменування організації-складача інформації</t>
  </si>
  <si>
    <t>Головне управління ПФУ в Івано-Франківській області</t>
  </si>
  <si>
    <t>Поштова адреса</t>
  </si>
  <si>
    <t>Код форми документа за ДКУД</t>
  </si>
  <si>
    <t>Коди організації-складача</t>
  </si>
  <si>
    <t>за ЄДРПОУ</t>
  </si>
  <si>
    <t>території (КОАТУУ)</t>
  </si>
  <si>
    <t>виду економічної діяльності (КВЕД)</t>
  </si>
  <si>
    <t>форми власності (КФВ)</t>
  </si>
  <si>
    <t>організаційно-правової форми господарювання (КОПФГ)</t>
  </si>
  <si>
    <t>міністерства, іншого центрального органу, якому підпорядкована організація складач інформації (СПОДУ)*</t>
  </si>
  <si>
    <t>КС</t>
  </si>
  <si>
    <t>* тільки для підприємств державної форми власності</t>
  </si>
  <si>
    <t>Назва показників</t>
  </si>
  <si>
    <t>№№ рядків</t>
  </si>
  <si>
    <t>Чисельність пенсіонерів усіх категорій (осіб)</t>
  </si>
  <si>
    <t>Сума призначених пенсій з цільовою грошовою допомогою з урахуванням індексації, 
(тис.грн.)</t>
  </si>
  <si>
    <t>Середні розімри призначених пенсій з цільовою грошовою допомогою з урахуванням індексації, 
(грн.коп.)
(гр.2:гр.1)</t>
  </si>
  <si>
    <t>А</t>
  </si>
  <si>
    <t>Б</t>
  </si>
  <si>
    <t>Всього пенсіонерів (02-22)
 у тому числi одержують пенсії у загальній сумі:</t>
  </si>
  <si>
    <t>01</t>
  </si>
  <si>
    <t>до 800 грн. Включно</t>
  </si>
  <si>
    <t>02</t>
  </si>
  <si>
    <t>від 801 грн. до 1000 грн.</t>
  </si>
  <si>
    <t>03</t>
  </si>
  <si>
    <t>від 1001 грн. до 1100 грн.</t>
  </si>
  <si>
    <t>04</t>
  </si>
  <si>
    <t>від 1101 грн. до 1200 грн.</t>
  </si>
  <si>
    <t>05</t>
  </si>
  <si>
    <t>від 1201 грн. до 1300 грн.</t>
  </si>
  <si>
    <t>06</t>
  </si>
  <si>
    <t>від 1301 грн. до 1400 грн.</t>
  </si>
  <si>
    <t>07</t>
  </si>
  <si>
    <t>від 1401 грн. до 1500 грн.</t>
  </si>
  <si>
    <t>08</t>
  </si>
  <si>
    <t>від 1501 грн. до 2000 грн.</t>
  </si>
  <si>
    <t>09</t>
  </si>
  <si>
    <t>від 2001 грн. до 3000 грн.</t>
  </si>
  <si>
    <t>10</t>
  </si>
  <si>
    <t>від 3001 грн. до 4000 грн.</t>
  </si>
  <si>
    <t>11</t>
  </si>
  <si>
    <t>від 4001 грн. до 5000 грн.</t>
  </si>
  <si>
    <t>12</t>
  </si>
  <si>
    <t>від 5001 грн. до 10000 грн.</t>
  </si>
  <si>
    <t>13</t>
  </si>
  <si>
    <t>понад 10000 грн.</t>
  </si>
  <si>
    <t>14</t>
  </si>
  <si>
    <t>Із загального числа пенсіонерів (рядок 01) одержують пенсію:
- за віком</t>
  </si>
  <si>
    <t>15</t>
  </si>
  <si>
    <t>- по інвалідності</t>
  </si>
  <si>
    <t>16</t>
  </si>
  <si>
    <t>- у разі втрати годувальника</t>
  </si>
  <si>
    <t>17</t>
  </si>
  <si>
    <t>- за вислугу років</t>
  </si>
  <si>
    <t>18</t>
  </si>
  <si>
    <t>- соціальні пенсії</t>
  </si>
  <si>
    <t>19</t>
  </si>
  <si>
    <t>- довічне утримання суддів</t>
  </si>
  <si>
    <t>20</t>
  </si>
  <si>
    <t>Із загального числапенсіонерів (рядок 01) одержують пенсію:
- нижче прожиткового мінімуму</t>
  </si>
  <si>
    <t>21</t>
  </si>
  <si>
    <t>- у розмірі прожиткового мінімуму</t>
  </si>
  <si>
    <t>22</t>
  </si>
  <si>
    <t>- вище прожиткового мінімуму</t>
  </si>
  <si>
    <t>23</t>
  </si>
  <si>
    <t xml:space="preserve"> Із загального числа пенсіонерів (рядок 01) -  працюючі пенсіонери</t>
  </si>
  <si>
    <t>24</t>
  </si>
  <si>
    <t>Довідково: ті які працюють на спец посадах «виплата пенсій припинена»</t>
  </si>
  <si>
    <t>25</t>
  </si>
  <si>
    <t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</si>
  <si>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>Виконавець _________________________________
(прізвище, номер телефону)</t>
  </si>
  <si>
    <t>Керівник _________________________
(підпис) (прізвище, ініціали)</t>
  </si>
  <si>
    <t>"___" __________________ 20     р.</t>
  </si>
  <si>
    <t>Чисельність</t>
  </si>
  <si>
    <t>Результат</t>
  </si>
  <si>
    <t>=</t>
  </si>
  <si>
    <t>02-14</t>
  </si>
  <si>
    <t>15-20</t>
  </si>
  <si>
    <t>21-23</t>
  </si>
  <si>
    <t>&lt;=</t>
  </si>
  <si>
    <t>25(Раб)</t>
  </si>
  <si>
    <t>Сума</t>
  </si>
  <si>
    <t xml:space="preserve">Розподіл пенсіонерів за розмірами призначених місячних пенсій </t>
  </si>
  <si>
    <t>№ п/п</t>
  </si>
  <si>
    <t>Регіони</t>
  </si>
  <si>
    <t>Пенсіонери, всього</t>
  </si>
  <si>
    <t>Чисельність пенсіонерів, всього</t>
  </si>
  <si>
    <t>Сума призначених місячних пенсій, тис.грн.</t>
  </si>
  <si>
    <t>Середній розмір пенсії, грн.коп.</t>
  </si>
  <si>
    <t>1</t>
  </si>
  <si>
    <t>УПФУ в м.Івано-Франківську</t>
  </si>
  <si>
    <t>2</t>
  </si>
  <si>
    <t>Косівське об’єднане управління ПФУ</t>
  </si>
  <si>
    <t>3</t>
  </si>
  <si>
    <t>Надвірнянську об’єднане  управління ПФУ</t>
  </si>
  <si>
    <t>4</t>
  </si>
  <si>
    <t>Тлумацьке об’єднане управління ПФУ</t>
  </si>
  <si>
    <t>5</t>
  </si>
  <si>
    <t>Галицьке об’єднане управління ПФУ</t>
  </si>
  <si>
    <t>6</t>
  </si>
  <si>
    <t xml:space="preserve">Тисменицьке об’єднане управління ПФУ </t>
  </si>
  <si>
    <t>7</t>
  </si>
  <si>
    <t>Калуське об’єднане управління ПФУ</t>
  </si>
  <si>
    <t>8</t>
  </si>
  <si>
    <t>Коломийське об’єднане управління ПФУ</t>
  </si>
  <si>
    <t>Всього</t>
  </si>
  <si>
    <t>Розподіл пенсіонерів за видами призначених місячних пенсій</t>
  </si>
  <si>
    <t xml:space="preserve"> за віком</t>
  </si>
  <si>
    <t>по інвалідності</t>
  </si>
  <si>
    <t>у разі втрати годувальника</t>
  </si>
  <si>
    <t>за вислугу років</t>
  </si>
  <si>
    <t>соціальні пенсії</t>
  </si>
  <si>
    <t>довічне утримання суддів</t>
  </si>
  <si>
    <t>Розподіл пенсіонерів за розмірами призначених пенсій відносно прожиткового мінімуму для осіб, які втратили працездатність</t>
  </si>
  <si>
    <t xml:space="preserve">нижче прожиткового мінімуму </t>
  </si>
  <si>
    <t>у розмірі прожиткового мінімуму</t>
  </si>
  <si>
    <t>вище прожиткового мінімуму</t>
  </si>
  <si>
    <t>Із загального числа пенсіонерів (рядок 01) -  працюючі пенсіонери</t>
  </si>
  <si>
    <t>ЗВІТ
про розподіл працюючих пенсіонерів за розмірами призначених місячних пенсій</t>
  </si>
  <si>
    <r>
      <t xml:space="preserve">Чисельність </t>
    </r>
    <r>
      <rPr>
        <b/>
        <u/>
        <sz val="8"/>
        <rFont val="Times New Roman"/>
        <charset val="204"/>
      </rPr>
      <t>працюючих</t>
    </r>
    <r>
      <rPr>
        <sz val="8"/>
        <rFont val="Times New Roman"/>
        <charset val="204"/>
      </rPr>
      <t xml:space="preserve"> пенсіонерів усіх категорій (осіб)</t>
    </r>
  </si>
  <si>
    <t xml:space="preserve"> Із загального числа пенсіонерів (рядок 01) -  працюючі пенсіонери(85%  признач.розміру)</t>
  </si>
  <si>
    <t xml:space="preserve">Розподіл працюючих пенсіонерів за розмірами призначених місячних пенсій </t>
  </si>
  <si>
    <t>Розподіл працюючих пенсіонерів за видами призначених місячних пенсій</t>
  </si>
  <si>
    <t>Розподіл працюючих пенсіонерів за розмірами призначених пенсій відносно прожиткового мінімуму для осіб, які втратили працездатність</t>
  </si>
  <si>
    <t>Із загального числа пенсіонерів (рядок 01) -  працюючі пенсіонери(85% признач. розм.)</t>
  </si>
  <si>
    <t>01.10.2020</t>
  </si>
</sst>
</file>

<file path=xl/styles.xml><?xml version="1.0" encoding="utf-8"?>
<styleSheet xmlns="http://schemas.openxmlformats.org/spreadsheetml/2006/main">
  <fonts count="29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charset val="204"/>
    </font>
    <font>
      <sz val="8"/>
      <color indexed="10"/>
      <name val="Times New Roman"/>
      <charset val="204"/>
    </font>
    <font>
      <sz val="8"/>
      <color indexed="10"/>
      <name val="Times New Roman"/>
      <family val="1"/>
      <charset val="204"/>
    </font>
    <font>
      <sz val="10"/>
      <color indexed="10"/>
      <name val="Times New Roman"/>
      <charset val="204"/>
    </font>
    <font>
      <b/>
      <u/>
      <sz val="8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6">
    <xf numFmtId="0" fontId="0" fillId="0" borderId="0" xfId="0"/>
    <xf numFmtId="0" fontId="19" fillId="0" borderId="0" xfId="0" applyFont="1" applyAlignment="1">
      <alignment horizontal="center"/>
    </xf>
    <xf numFmtId="0" fontId="18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/>
    <xf numFmtId="49" fontId="23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0" xfId="0" applyAlignment="1"/>
    <xf numFmtId="0" fontId="18" fillId="0" borderId="12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15" xfId="0" applyFont="1" applyBorder="1" applyAlignment="1">
      <alignment horizontal="left" vertical="top" wrapText="1" indent="1"/>
    </xf>
    <xf numFmtId="0" fontId="18" fillId="0" borderId="17" xfId="0" applyFont="1" applyBorder="1" applyAlignment="1">
      <alignment horizontal="left" vertical="top" wrapText="1" indent="1"/>
    </xf>
    <xf numFmtId="0" fontId="18" fillId="0" borderId="16" xfId="0" applyFont="1" applyBorder="1" applyAlignment="1">
      <alignment horizontal="left" vertical="top" wrapText="1" inden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10" xfId="0" applyFont="1" applyBorder="1" applyAlignment="1">
      <alignment horizontal="center" wrapText="1"/>
    </xf>
    <xf numFmtId="0" fontId="0" fillId="0" borderId="0" xfId="0" applyProtection="1">
      <protection locked="0"/>
    </xf>
    <xf numFmtId="0" fontId="19" fillId="0" borderId="21" xfId="0" applyFont="1" applyBorder="1" applyAlignment="1" applyProtection="1">
      <alignment vertical="top" wrapText="1"/>
      <protection locked="0"/>
    </xf>
    <xf numFmtId="0" fontId="19" fillId="0" borderId="22" xfId="0" applyFont="1" applyBorder="1" applyAlignment="1" applyProtection="1">
      <alignment vertical="top" wrapText="1"/>
      <protection locked="0"/>
    </xf>
    <xf numFmtId="0" fontId="19" fillId="0" borderId="23" xfId="0" applyFont="1" applyBorder="1" applyAlignment="1" applyProtection="1">
      <alignment vertical="top" wrapText="1"/>
      <protection locked="0"/>
    </xf>
    <xf numFmtId="0" fontId="20" fillId="0" borderId="21" xfId="0" applyFont="1" applyBorder="1" applyAlignment="1" applyProtection="1">
      <alignment vertical="top" wrapText="1"/>
      <protection locked="0"/>
    </xf>
    <xf numFmtId="0" fontId="20" fillId="0" borderId="22" xfId="0" applyFont="1" applyBorder="1" applyAlignment="1" applyProtection="1">
      <alignment vertical="top" wrapText="1"/>
      <protection locked="0"/>
    </xf>
    <xf numFmtId="0" fontId="20" fillId="0" borderId="23" xfId="0" applyFont="1" applyBorder="1" applyAlignment="1" applyProtection="1">
      <alignment vertical="top" wrapText="1"/>
      <protection locked="0"/>
    </xf>
    <xf numFmtId="0" fontId="18" fillId="0" borderId="21" xfId="0" applyFont="1" applyBorder="1" applyAlignment="1" applyProtection="1">
      <alignment vertical="top" wrapText="1"/>
      <protection locked="0"/>
    </xf>
    <xf numFmtId="0" fontId="18" fillId="0" borderId="22" xfId="0" applyFont="1" applyBorder="1" applyAlignment="1" applyProtection="1">
      <alignment vertical="top" wrapText="1"/>
      <protection locked="0"/>
    </xf>
    <xf numFmtId="0" fontId="18" fillId="0" borderId="23" xfId="0" applyFont="1" applyBorder="1" applyAlignment="1" applyProtection="1">
      <alignment vertical="top" wrapText="1"/>
      <protection locked="0"/>
    </xf>
    <xf numFmtId="0" fontId="18" fillId="0" borderId="10" xfId="0" applyFont="1" applyBorder="1" applyAlignment="1" applyProtection="1">
      <alignment horizontal="center" vertical="top" wrapText="1"/>
      <protection locked="0"/>
    </xf>
    <xf numFmtId="0" fontId="18" fillId="0" borderId="18" xfId="0" applyFont="1" applyBorder="1" applyAlignment="1" applyProtection="1">
      <alignment horizontal="center" vertical="top" wrapText="1"/>
      <protection locked="0"/>
    </xf>
    <xf numFmtId="0" fontId="18" fillId="0" borderId="21" xfId="0" applyFont="1" applyBorder="1" applyAlignment="1" applyProtection="1">
      <alignment horizontal="center" vertical="top" wrapText="1"/>
      <protection locked="0"/>
    </xf>
    <xf numFmtId="0" fontId="18" fillId="0" borderId="22" xfId="0" applyFont="1" applyBorder="1" applyAlignment="1" applyProtection="1">
      <alignment horizontal="center" vertical="top" wrapText="1"/>
      <protection locked="0"/>
    </xf>
    <xf numFmtId="0" fontId="18" fillId="0" borderId="23" xfId="0" applyFont="1" applyBorder="1" applyAlignment="1" applyProtection="1">
      <alignment horizontal="center" vertical="top" wrapText="1"/>
      <protection locked="0"/>
    </xf>
    <xf numFmtId="0" fontId="18" fillId="0" borderId="17" xfId="0" applyFont="1" applyBorder="1" applyAlignment="1" applyProtection="1">
      <alignment horizontal="center" vertical="top" wrapText="1"/>
      <protection locked="0"/>
    </xf>
    <xf numFmtId="1" fontId="0" fillId="0" borderId="0" xfId="0" applyNumberFormat="1" applyAlignment="1" applyProtection="1">
      <alignment horizontal="right"/>
      <protection locked="0"/>
    </xf>
    <xf numFmtId="1" fontId="18" fillId="0" borderId="18" xfId="0" applyNumberFormat="1" applyFont="1" applyBorder="1" applyAlignment="1" applyProtection="1">
      <alignment horizontal="right" vertical="top" wrapText="1"/>
      <protection locked="0"/>
    </xf>
    <xf numFmtId="1" fontId="18" fillId="0" borderId="17" xfId="0" applyNumberFormat="1" applyFont="1" applyBorder="1" applyAlignment="1" applyProtection="1">
      <alignment horizontal="right" vertical="top" wrapText="1"/>
      <protection locked="0"/>
    </xf>
    <xf numFmtId="0" fontId="18" fillId="0" borderId="19" xfId="0" applyFont="1" applyBorder="1" applyAlignment="1" applyProtection="1">
      <alignment horizontal="center" wrapText="1"/>
      <protection locked="0"/>
    </xf>
    <xf numFmtId="1" fontId="18" fillId="0" borderId="17" xfId="0" applyNumberFormat="1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Protection="1">
      <protection locked="0"/>
    </xf>
    <xf numFmtId="0" fontId="24" fillId="0" borderId="0" xfId="0" applyFont="1"/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center"/>
    </xf>
    <xf numFmtId="3" fontId="24" fillId="0" borderId="0" xfId="0" applyNumberFormat="1" applyFont="1"/>
    <xf numFmtId="4" fontId="24" fillId="0" borderId="0" xfId="0" applyNumberFormat="1" applyFont="1"/>
    <xf numFmtId="0" fontId="25" fillId="0" borderId="0" xfId="0" applyFont="1"/>
    <xf numFmtId="0" fontId="24" fillId="0" borderId="0" xfId="0" applyFont="1" applyAlignment="1">
      <alignment horizontal="left" vertical="top" wrapText="1"/>
    </xf>
    <xf numFmtId="49" fontId="24" fillId="0" borderId="24" xfId="0" applyNumberFormat="1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top" wrapText="1"/>
    </xf>
    <xf numFmtId="3" fontId="24" fillId="0" borderId="25" xfId="0" applyNumberFormat="1" applyFont="1" applyBorder="1" applyAlignment="1">
      <alignment horizontal="center" vertical="top" wrapText="1"/>
    </xf>
    <xf numFmtId="4" fontId="24" fillId="0" borderId="26" xfId="0" applyNumberFormat="1" applyFont="1" applyBorder="1" applyAlignment="1">
      <alignment horizontal="center" vertical="top" wrapText="1"/>
    </xf>
    <xf numFmtId="4" fontId="24" fillId="0" borderId="25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1" fontId="24" fillId="0" borderId="0" xfId="0" applyNumberFormat="1" applyFont="1"/>
    <xf numFmtId="49" fontId="24" fillId="0" borderId="25" xfId="0" applyNumberFormat="1" applyFont="1" applyBorder="1" applyAlignment="1">
      <alignment horizontal="center" wrapText="1"/>
    </xf>
    <xf numFmtId="49" fontId="24" fillId="0" borderId="25" xfId="0" applyNumberFormat="1" applyFont="1" applyBorder="1" applyAlignment="1">
      <alignment horizontal="center"/>
    </xf>
    <xf numFmtId="1" fontId="24" fillId="0" borderId="25" xfId="0" applyNumberFormat="1" applyFont="1" applyBorder="1" applyAlignment="1">
      <alignment horizontal="center"/>
    </xf>
    <xf numFmtId="1" fontId="25" fillId="0" borderId="0" xfId="0" applyNumberFormat="1" applyFont="1"/>
    <xf numFmtId="49" fontId="24" fillId="0" borderId="25" xfId="0" applyNumberFormat="1" applyFont="1" applyBorder="1" applyAlignment="1">
      <alignment wrapText="1"/>
    </xf>
    <xf numFmtId="3" fontId="22" fillId="0" borderId="25" xfId="0" applyNumberFormat="1" applyFont="1" applyBorder="1" applyAlignment="1">
      <alignment horizontal="right"/>
    </xf>
    <xf numFmtId="4" fontId="22" fillId="0" borderId="25" xfId="0" applyNumberFormat="1" applyFont="1" applyBorder="1" applyAlignment="1">
      <alignment horizontal="right"/>
    </xf>
    <xf numFmtId="3" fontId="25" fillId="0" borderId="0" xfId="0" applyNumberFormat="1" applyFont="1"/>
    <xf numFmtId="4" fontId="25" fillId="0" borderId="0" xfId="0" applyNumberFormat="1" applyFont="1"/>
    <xf numFmtId="49" fontId="22" fillId="0" borderId="25" xfId="0" applyNumberFormat="1" applyFont="1" applyBorder="1" applyAlignment="1">
      <alignment horizontal="center"/>
    </xf>
    <xf numFmtId="3" fontId="22" fillId="0" borderId="0" xfId="0" applyNumberFormat="1" applyFont="1"/>
    <xf numFmtId="4" fontId="22" fillId="0" borderId="0" xfId="0" applyNumberFormat="1" applyFont="1"/>
    <xf numFmtId="0" fontId="22" fillId="0" borderId="0" xfId="0" applyFont="1"/>
    <xf numFmtId="49" fontId="24" fillId="0" borderId="27" xfId="0" applyNumberFormat="1" applyFont="1" applyBorder="1" applyAlignment="1">
      <alignment wrapText="1"/>
    </xf>
    <xf numFmtId="49" fontId="22" fillId="0" borderId="27" xfId="0" applyNumberFormat="1" applyFont="1" applyBorder="1" applyAlignment="1">
      <alignment horizontal="center"/>
    </xf>
    <xf numFmtId="3" fontId="22" fillId="0" borderId="27" xfId="0" applyNumberFormat="1" applyFont="1" applyBorder="1" applyAlignment="1">
      <alignment horizontal="right"/>
    </xf>
    <xf numFmtId="4" fontId="22" fillId="0" borderId="27" xfId="0" applyNumberFormat="1" applyFont="1" applyBorder="1" applyAlignment="1">
      <alignment horizontal="right"/>
    </xf>
    <xf numFmtId="0" fontId="22" fillId="0" borderId="0" xfId="0" applyFont="1" applyBorder="1" applyAlignment="1">
      <alignment horizontal="left" vertical="top" wrapText="1"/>
    </xf>
    <xf numFmtId="0" fontId="0" fillId="0" borderId="0" xfId="0" applyAlignment="1">
      <alignment horizontal="right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22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3" fontId="22" fillId="0" borderId="0" xfId="0" applyNumberFormat="1" applyFont="1" applyBorder="1" applyAlignment="1">
      <alignment horizontal="left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2" fillId="0" borderId="25" xfId="0" applyFont="1" applyBorder="1"/>
    <xf numFmtId="1" fontId="22" fillId="0" borderId="25" xfId="0" applyNumberFormat="1" applyFont="1" applyBorder="1" applyAlignment="1">
      <alignment horizontal="right"/>
    </xf>
    <xf numFmtId="2" fontId="22" fillId="0" borderId="25" xfId="0" applyNumberFormat="1" applyFont="1" applyBorder="1" applyAlignment="1">
      <alignment horizontal="right"/>
    </xf>
    <xf numFmtId="2" fontId="22" fillId="0" borderId="31" xfId="0" applyNumberFormat="1" applyFont="1" applyBorder="1" applyAlignment="1">
      <alignment horizontal="right"/>
    </xf>
    <xf numFmtId="3" fontId="22" fillId="0" borderId="0" xfId="0" applyNumberFormat="1" applyFont="1" applyBorder="1"/>
    <xf numFmtId="0" fontId="21" fillId="0" borderId="26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3" fontId="26" fillId="0" borderId="0" xfId="0" applyNumberFormat="1" applyFont="1"/>
    <xf numFmtId="4" fontId="26" fillId="0" borderId="0" xfId="0" applyNumberFormat="1" applyFont="1"/>
    <xf numFmtId="1" fontId="22" fillId="0" borderId="25" xfId="0" applyNumberFormat="1" applyFont="1" applyBorder="1"/>
    <xf numFmtId="2" fontId="22" fillId="0" borderId="25" xfId="0" applyNumberFormat="1" applyFont="1" applyBorder="1"/>
    <xf numFmtId="2" fontId="22" fillId="0" borderId="31" xfId="0" applyNumberFormat="1" applyFont="1" applyBorder="1"/>
    <xf numFmtId="0" fontId="0" fillId="0" borderId="0" xfId="0" applyFont="1"/>
    <xf numFmtId="0" fontId="27" fillId="0" borderId="0" xfId="0" applyFont="1"/>
    <xf numFmtId="4" fontId="22" fillId="0" borderId="25" xfId="0" applyNumberFormat="1" applyFont="1" applyBorder="1"/>
    <xf numFmtId="2" fontId="24" fillId="0" borderId="0" xfId="0" applyNumberFormat="1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pf%20(rab)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datok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datok 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datok 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5pf (rab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showFormulas="1" workbookViewId="0">
      <selection activeCell="D5" sqref="D5"/>
    </sheetView>
  </sheetViews>
  <sheetFormatPr defaultColWidth="9.33203125" defaultRowHeight="12.75"/>
  <cols>
    <col min="1" max="1" width="6.1640625" customWidth="1"/>
    <col min="2" max="3" width="6.33203125" customWidth="1"/>
    <col min="4" max="4" width="6.83203125" customWidth="1"/>
    <col min="5" max="5" width="6" customWidth="1"/>
    <col min="6" max="6" width="9.1640625" customWidth="1"/>
    <col min="7" max="7" width="11.6640625" customWidth="1"/>
    <col min="8" max="8" width="5.33203125" customWidth="1"/>
    <col min="9" max="9" width="6.83203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</row>
    <row r="2" spans="1:9">
      <c r="A2" s="2"/>
    </row>
    <row r="3" spans="1:9" ht="35.25" customHeight="1">
      <c r="A3" s="3" t="s">
        <v>1</v>
      </c>
      <c r="B3" s="3"/>
      <c r="C3" s="3"/>
      <c r="D3" s="3"/>
      <c r="E3" s="3"/>
      <c r="F3" s="3"/>
      <c r="G3" s="3"/>
    </row>
    <row r="4" spans="1:9" ht="15.75" customHeight="1">
      <c r="B4" s="4"/>
      <c r="C4" s="5" t="s">
        <v>2</v>
      </c>
      <c r="D4" s="6" t="s">
        <v>146</v>
      </c>
      <c r="E4" s="6"/>
    </row>
    <row r="5" spans="1:9" ht="16.5" customHeight="1" thickBot="1">
      <c r="A5" s="7"/>
    </row>
    <row r="6" spans="1:9" ht="14.25" customHeight="1" thickBot="1">
      <c r="A6" s="9" t="s">
        <v>4</v>
      </c>
      <c r="B6" s="11"/>
      <c r="C6" s="11"/>
      <c r="D6" s="11"/>
      <c r="E6" s="10"/>
      <c r="F6" s="8" t="s">
        <v>5</v>
      </c>
      <c r="G6" s="12" t="s">
        <v>6</v>
      </c>
      <c r="H6" s="13"/>
      <c r="I6" s="13"/>
    </row>
    <row r="7" spans="1:9" ht="2.25" hidden="1" customHeight="1">
      <c r="A7" s="14"/>
      <c r="B7" s="15"/>
      <c r="C7" s="15"/>
      <c r="D7" s="15"/>
      <c r="E7" s="16"/>
      <c r="F7" s="17"/>
      <c r="G7" s="18"/>
      <c r="H7" s="19"/>
      <c r="I7" s="19"/>
    </row>
    <row r="8" spans="1:9" ht="34.5" customHeight="1">
      <c r="A8" s="20" t="s">
        <v>7</v>
      </c>
      <c r="B8" s="21"/>
      <c r="C8" s="21"/>
      <c r="D8" s="21"/>
      <c r="E8" s="22"/>
      <c r="F8" s="23"/>
      <c r="G8" s="24" t="s">
        <v>8</v>
      </c>
      <c r="H8" s="25"/>
      <c r="I8" s="25"/>
    </row>
    <row r="9" spans="1:9" ht="25.5" customHeight="1">
      <c r="A9" s="26" t="s">
        <v>9</v>
      </c>
      <c r="B9" s="27"/>
      <c r="C9" s="27"/>
      <c r="D9" s="27"/>
      <c r="E9" s="28"/>
      <c r="F9" s="30" t="s">
        <v>10</v>
      </c>
      <c r="G9" s="24"/>
      <c r="H9" s="25"/>
      <c r="I9" s="25"/>
    </row>
    <row r="10" spans="1:9" ht="13.5" customHeight="1" thickBot="1">
      <c r="A10" s="31" t="s">
        <v>11</v>
      </c>
      <c r="B10" s="33"/>
      <c r="C10" s="33"/>
      <c r="D10" s="33"/>
      <c r="E10" s="32"/>
      <c r="F10" s="29"/>
      <c r="G10" s="24"/>
      <c r="H10" s="25"/>
      <c r="I10" s="25"/>
    </row>
    <row r="11" spans="1:9" ht="29.25" customHeight="1">
      <c r="A11" s="20" t="s">
        <v>12</v>
      </c>
      <c r="B11" s="21"/>
      <c r="C11" s="21"/>
      <c r="D11" s="21"/>
      <c r="E11" s="22"/>
      <c r="F11" s="34"/>
      <c r="G11" s="24"/>
      <c r="H11" s="25"/>
      <c r="I11" s="25"/>
    </row>
    <row r="12" spans="1:9" ht="13.5" customHeight="1">
      <c r="A12" s="35" t="s">
        <v>13</v>
      </c>
      <c r="B12" s="36"/>
      <c r="C12" s="36"/>
      <c r="D12" s="36"/>
      <c r="E12" s="37"/>
      <c r="F12" s="30" t="s">
        <v>14</v>
      </c>
      <c r="G12" s="38"/>
    </row>
    <row r="13" spans="1:9" ht="51.75" customHeight="1" thickBot="1">
      <c r="A13" s="39" t="s">
        <v>15</v>
      </c>
      <c r="B13" s="41"/>
      <c r="C13" s="41"/>
      <c r="D13" s="41"/>
      <c r="E13" s="40"/>
      <c r="F13" s="29"/>
      <c r="G13" s="38"/>
      <c r="H13" s="42"/>
      <c r="I13" s="42" t="s">
        <v>16</v>
      </c>
    </row>
    <row r="14" spans="1:9" ht="25.5" customHeight="1">
      <c r="A14" s="20" t="s">
        <v>17</v>
      </c>
      <c r="B14" s="21"/>
      <c r="C14" s="21"/>
      <c r="D14" s="21"/>
      <c r="E14" s="22"/>
      <c r="F14" s="43" t="s">
        <v>18</v>
      </c>
      <c r="G14" s="38"/>
    </row>
    <row r="15" spans="1:9" ht="12.75" customHeight="1" thickBot="1">
      <c r="A15" s="39" t="s">
        <v>19</v>
      </c>
      <c r="B15" s="41"/>
      <c r="C15" s="41"/>
      <c r="D15" s="41"/>
      <c r="E15" s="40"/>
      <c r="F15" s="29"/>
      <c r="G15" s="38"/>
    </row>
    <row r="16" spans="1:9" ht="13.5" customHeight="1" thickBot="1">
      <c r="A16" s="2"/>
    </row>
    <row r="17" spans="1:9" s="44" customFormat="1" ht="13.5" customHeight="1" thickBot="1">
      <c r="A17" s="45" t="s">
        <v>20</v>
      </c>
      <c r="B17" s="47"/>
      <c r="C17" s="47"/>
      <c r="D17" s="47"/>
      <c r="E17" s="47"/>
      <c r="F17" s="47"/>
      <c r="G17" s="47"/>
      <c r="H17" s="47"/>
      <c r="I17" s="46"/>
    </row>
    <row r="18" spans="1:9" s="44" customFormat="1" ht="14.25" customHeight="1" thickBot="1">
      <c r="A18" s="48" t="s">
        <v>21</v>
      </c>
      <c r="B18" s="50"/>
      <c r="C18" s="50"/>
      <c r="D18" s="50"/>
      <c r="E18" s="50"/>
      <c r="F18" s="50"/>
      <c r="G18" s="50"/>
      <c r="H18" s="50"/>
      <c r="I18" s="49"/>
    </row>
    <row r="19" spans="1:9" s="44" customFormat="1" ht="13.5" customHeight="1" thickBot="1">
      <c r="A19" s="51"/>
      <c r="B19" s="53"/>
      <c r="C19" s="53"/>
      <c r="D19" s="53"/>
      <c r="E19" s="53"/>
      <c r="F19" s="53"/>
      <c r="G19" s="53"/>
      <c r="H19" s="53"/>
      <c r="I19" s="52"/>
    </row>
    <row r="20" spans="1:9" s="44" customFormat="1" ht="13.5" customHeight="1" thickBot="1">
      <c r="A20" s="45" t="s">
        <v>22</v>
      </c>
      <c r="B20" s="47"/>
      <c r="C20" s="47"/>
      <c r="D20" s="47"/>
      <c r="E20" s="47"/>
      <c r="F20" s="47"/>
      <c r="G20" s="47"/>
      <c r="H20" s="47"/>
      <c r="I20" s="46"/>
    </row>
    <row r="21" spans="1:9" s="44" customFormat="1" ht="13.5" customHeight="1" thickBot="1">
      <c r="A21" s="51"/>
      <c r="B21" s="53"/>
      <c r="C21" s="53"/>
      <c r="D21" s="53"/>
      <c r="E21" s="53"/>
      <c r="F21" s="53"/>
      <c r="G21" s="53"/>
      <c r="H21" s="53"/>
      <c r="I21" s="52"/>
    </row>
    <row r="22" spans="1:9" s="44" customFormat="1" ht="13.5" customHeight="1" thickBot="1">
      <c r="A22" s="51"/>
      <c r="B22" s="53"/>
      <c r="C22" s="53"/>
      <c r="D22" s="53"/>
      <c r="E22" s="53"/>
      <c r="F22" s="53"/>
      <c r="G22" s="53"/>
      <c r="H22" s="53"/>
      <c r="I22" s="52"/>
    </row>
    <row r="23" spans="1:9" s="44" customFormat="1" ht="13.5" customHeight="1" thickBot="1">
      <c r="A23" s="54" t="s">
        <v>23</v>
      </c>
      <c r="B23" s="56" t="s">
        <v>24</v>
      </c>
      <c r="C23" s="58"/>
      <c r="D23" s="58"/>
      <c r="E23" s="58"/>
      <c r="F23" s="58"/>
      <c r="G23" s="58"/>
      <c r="H23" s="58"/>
      <c r="I23" s="57"/>
    </row>
    <row r="24" spans="1:9" s="44" customFormat="1" ht="67.5" customHeight="1" thickBot="1">
      <c r="A24" s="55"/>
      <c r="B24" s="59" t="s">
        <v>25</v>
      </c>
      <c r="C24" s="59" t="s">
        <v>26</v>
      </c>
      <c r="D24" s="59" t="s">
        <v>27</v>
      </c>
      <c r="E24" s="59" t="s">
        <v>28</v>
      </c>
      <c r="F24" s="59" t="s">
        <v>29</v>
      </c>
      <c r="G24" s="59" t="s">
        <v>30</v>
      </c>
      <c r="H24" s="59"/>
      <c r="I24" s="59" t="s">
        <v>31</v>
      </c>
    </row>
    <row r="25" spans="1:9" s="60" customFormat="1" ht="13.5" customHeight="1" thickBot="1">
      <c r="A25" s="61">
        <v>1</v>
      </c>
      <c r="B25" s="62">
        <v>2</v>
      </c>
      <c r="C25" s="62">
        <v>3</v>
      </c>
      <c r="D25" s="63">
        <v>4</v>
      </c>
      <c r="E25" s="62">
        <v>5</v>
      </c>
      <c r="F25" s="62">
        <v>6</v>
      </c>
      <c r="G25" s="62">
        <v>7</v>
      </c>
      <c r="H25" s="62">
        <v>8</v>
      </c>
      <c r="I25" s="64">
        <v>9</v>
      </c>
    </row>
    <row r="26" spans="1:9" s="44" customFormat="1">
      <c r="A26" s="65" t="s">
        <v>32</v>
      </c>
      <c r="B26" s="65"/>
      <c r="C26" s="65"/>
      <c r="D26" s="65"/>
      <c r="E26" s="65"/>
      <c r="F26" s="65"/>
    </row>
    <row r="27" spans="1:9" s="44" customFormat="1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1:E11"/>
    <mergeCell ref="A12:E12"/>
    <mergeCell ref="F12:F13"/>
    <mergeCell ref="A13:E13"/>
    <mergeCell ref="A14:E14"/>
    <mergeCell ref="F14:F15"/>
    <mergeCell ref="A15:E15"/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</mergeCells>
  <pageMargins left="0.59055118110236227" right="0.39370078740157483" top="0.39370078740157483" bottom="0.3937007874015748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F65"/>
  <sheetViews>
    <sheetView workbookViewId="0">
      <selection activeCell="F24" sqref="F24"/>
    </sheetView>
  </sheetViews>
  <sheetFormatPr defaultColWidth="9.33203125" defaultRowHeight="11.25" customHeight="1"/>
  <cols>
    <col min="1" max="1" width="4.33203125" style="92" customWidth="1"/>
    <col min="2" max="2" width="33" style="92" customWidth="1"/>
    <col min="3" max="3" width="11" style="92" customWidth="1"/>
    <col min="4" max="4" width="14.1640625" style="92" customWidth="1"/>
    <col min="5" max="5" width="10.33203125" style="92" customWidth="1"/>
    <col min="6" max="6" width="11" style="92" customWidth="1"/>
    <col min="7" max="7" width="14.1640625" style="92" customWidth="1"/>
    <col min="8" max="8" width="10.33203125" style="92" customWidth="1"/>
    <col min="9" max="9" width="11" style="92" customWidth="1"/>
    <col min="10" max="10" width="14.1640625" style="92" customWidth="1"/>
    <col min="11" max="11" width="10.33203125" style="92" customWidth="1"/>
    <col min="12" max="14" width="9.33203125" style="92"/>
    <col min="15" max="15" width="11.6640625" style="92" bestFit="1" customWidth="1"/>
    <col min="16" max="16" width="9.33203125" style="92"/>
    <col min="17" max="17" width="12.6640625" style="92" bestFit="1" customWidth="1"/>
    <col min="18" max="30" width="9.33203125" style="92"/>
    <col min="31" max="31" width="12.1640625" style="92" bestFit="1" customWidth="1"/>
    <col min="32" max="32" width="9.33203125" style="90"/>
    <col min="33" max="16384" width="9.33203125" style="92"/>
  </cols>
  <sheetData>
    <row r="1" spans="1:32" ht="11.25" customHeight="1">
      <c r="A1" s="99" t="s">
        <v>142</v>
      </c>
      <c r="B1" s="99"/>
      <c r="C1" s="99"/>
      <c r="D1" s="99"/>
      <c r="E1" s="99"/>
      <c r="F1" s="99"/>
      <c r="G1" s="100"/>
    </row>
    <row r="2" spans="1:32" ht="18" customHeight="1">
      <c r="A2" s="101" t="s">
        <v>104</v>
      </c>
      <c r="B2" s="101" t="s">
        <v>105</v>
      </c>
      <c r="C2" s="104" t="s">
        <v>106</v>
      </c>
      <c r="D2" s="105"/>
      <c r="E2" s="105"/>
      <c r="F2" s="104" t="s">
        <v>42</v>
      </c>
      <c r="G2" s="105"/>
      <c r="H2" s="105"/>
      <c r="I2" s="104" t="s">
        <v>44</v>
      </c>
      <c r="J2" s="105"/>
      <c r="K2" s="106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8"/>
    </row>
    <row r="3" spans="1:32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  <c r="AF3" s="109"/>
    </row>
    <row r="4" spans="1:32" ht="36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AF4" s="109"/>
    </row>
    <row r="5" spans="1:32" ht="11.25" customHeight="1">
      <c r="A5" s="110" t="s">
        <v>110</v>
      </c>
      <c r="B5" s="110" t="s">
        <v>111</v>
      </c>
      <c r="C5" s="111">
        <v>16361</v>
      </c>
      <c r="D5" s="112">
        <v>54013.7</v>
      </c>
      <c r="E5" s="113">
        <v>3301.4</v>
      </c>
      <c r="F5" s="111">
        <v>4</v>
      </c>
      <c r="G5" s="112">
        <v>2.6</v>
      </c>
      <c r="H5" s="112">
        <v>642</v>
      </c>
      <c r="I5" s="111">
        <v>28</v>
      </c>
      <c r="J5" s="112">
        <v>24.2</v>
      </c>
      <c r="K5" s="112">
        <v>865.1</v>
      </c>
      <c r="AF5" s="114"/>
    </row>
    <row r="6" spans="1:32" ht="11.25" customHeight="1">
      <c r="A6" s="110" t="s">
        <v>112</v>
      </c>
      <c r="B6" s="110" t="s">
        <v>113</v>
      </c>
      <c r="C6" s="111">
        <v>3888</v>
      </c>
      <c r="D6" s="112">
        <v>11649.3</v>
      </c>
      <c r="E6" s="113">
        <v>2996.2</v>
      </c>
      <c r="F6" s="111">
        <v>4</v>
      </c>
      <c r="G6" s="112">
        <v>2.6</v>
      </c>
      <c r="H6" s="112">
        <v>642</v>
      </c>
      <c r="I6" s="111">
        <v>3</v>
      </c>
      <c r="J6" s="112">
        <v>2.6</v>
      </c>
      <c r="K6" s="112">
        <v>856</v>
      </c>
      <c r="AF6" s="114"/>
    </row>
    <row r="7" spans="1:32" ht="11.25" customHeight="1">
      <c r="A7" s="110" t="s">
        <v>114</v>
      </c>
      <c r="B7" s="110" t="s">
        <v>115</v>
      </c>
      <c r="C7" s="111">
        <v>4855</v>
      </c>
      <c r="D7" s="112">
        <v>17361.900000000001</v>
      </c>
      <c r="E7" s="113">
        <v>3576.1</v>
      </c>
      <c r="F7" s="111">
        <v>4</v>
      </c>
      <c r="G7" s="112">
        <v>2.6</v>
      </c>
      <c r="H7" s="112">
        <v>642</v>
      </c>
      <c r="I7" s="111">
        <v>9</v>
      </c>
      <c r="J7" s="112">
        <v>7.7</v>
      </c>
      <c r="K7" s="112">
        <v>856</v>
      </c>
      <c r="AF7" s="114"/>
    </row>
    <row r="8" spans="1:32" ht="11.25" customHeight="1">
      <c r="A8" s="110" t="s">
        <v>116</v>
      </c>
      <c r="B8" s="110" t="s">
        <v>117</v>
      </c>
      <c r="C8" s="111">
        <v>3563</v>
      </c>
      <c r="D8" s="112">
        <v>8962.5</v>
      </c>
      <c r="E8" s="113">
        <v>2515.4</v>
      </c>
      <c r="F8" s="111">
        <v>9</v>
      </c>
      <c r="G8" s="112">
        <v>6.4</v>
      </c>
      <c r="H8" s="112">
        <v>710.5</v>
      </c>
      <c r="I8" s="111">
        <v>3</v>
      </c>
      <c r="J8" s="112">
        <v>2.6</v>
      </c>
      <c r="K8" s="112">
        <v>856</v>
      </c>
      <c r="AF8" s="114"/>
    </row>
    <row r="9" spans="1:32" ht="11.25" customHeight="1">
      <c r="A9" s="110" t="s">
        <v>118</v>
      </c>
      <c r="B9" s="110" t="s">
        <v>119</v>
      </c>
      <c r="C9" s="111">
        <v>5529</v>
      </c>
      <c r="D9" s="112">
        <v>15131.5</v>
      </c>
      <c r="E9" s="113">
        <v>2736.8</v>
      </c>
      <c r="F9" s="111">
        <v>1</v>
      </c>
      <c r="G9" s="112">
        <v>0.6</v>
      </c>
      <c r="H9" s="112">
        <v>642</v>
      </c>
      <c r="I9" s="111">
        <v>3</v>
      </c>
      <c r="J9" s="112">
        <v>2.6</v>
      </c>
      <c r="K9" s="112">
        <v>856</v>
      </c>
      <c r="AF9" s="114"/>
    </row>
    <row r="10" spans="1:32" ht="11.25" customHeight="1">
      <c r="A10" s="110" t="s">
        <v>120</v>
      </c>
      <c r="B10" s="110" t="s">
        <v>121</v>
      </c>
      <c r="C10" s="111">
        <v>7084</v>
      </c>
      <c r="D10" s="112">
        <v>19851.3</v>
      </c>
      <c r="E10" s="113">
        <v>2802.3</v>
      </c>
      <c r="F10" s="111">
        <v>4</v>
      </c>
      <c r="G10" s="112">
        <v>2.6</v>
      </c>
      <c r="H10" s="112">
        <v>642</v>
      </c>
      <c r="I10" s="111">
        <v>5</v>
      </c>
      <c r="J10" s="112">
        <v>4.3</v>
      </c>
      <c r="K10" s="112">
        <v>856</v>
      </c>
      <c r="AF10" s="114"/>
    </row>
    <row r="11" spans="1:32" ht="11.25" customHeight="1">
      <c r="A11" s="110" t="s">
        <v>122</v>
      </c>
      <c r="B11" s="110" t="s">
        <v>123</v>
      </c>
      <c r="C11" s="111">
        <v>14255</v>
      </c>
      <c r="D11" s="112">
        <v>44690.400000000001</v>
      </c>
      <c r="E11" s="113">
        <v>3135.1</v>
      </c>
      <c r="F11" s="111">
        <v>5</v>
      </c>
      <c r="G11" s="112">
        <v>3.4</v>
      </c>
      <c r="H11" s="112">
        <v>685.5</v>
      </c>
      <c r="I11" s="111">
        <v>15</v>
      </c>
      <c r="J11" s="112">
        <v>13.1</v>
      </c>
      <c r="K11" s="112">
        <v>874.6</v>
      </c>
      <c r="AF11" s="114"/>
    </row>
    <row r="12" spans="1:32" ht="11.25" customHeight="1">
      <c r="A12" s="110" t="s">
        <v>124</v>
      </c>
      <c r="B12" s="110" t="s">
        <v>125</v>
      </c>
      <c r="C12" s="111">
        <v>8674</v>
      </c>
      <c r="D12" s="112">
        <v>22452</v>
      </c>
      <c r="E12" s="113">
        <v>2588.4</v>
      </c>
      <c r="F12" s="111">
        <v>0</v>
      </c>
      <c r="G12" s="112">
        <v>0</v>
      </c>
      <c r="H12" s="112">
        <v>0</v>
      </c>
      <c r="I12" s="111">
        <v>28</v>
      </c>
      <c r="J12" s="112">
        <v>24</v>
      </c>
      <c r="K12" s="112">
        <v>856</v>
      </c>
      <c r="AF12" s="114"/>
    </row>
    <row r="13" spans="1:32" ht="11.25" customHeight="1">
      <c r="A13" s="115" t="s">
        <v>126</v>
      </c>
      <c r="B13" s="116"/>
      <c r="C13" s="111">
        <v>64209</v>
      </c>
      <c r="D13" s="112">
        <v>194112.6</v>
      </c>
      <c r="E13" s="113">
        <v>3023.1</v>
      </c>
      <c r="F13" s="111">
        <v>31</v>
      </c>
      <c r="G13" s="112">
        <v>20.7</v>
      </c>
      <c r="H13" s="112">
        <v>668.9</v>
      </c>
      <c r="I13" s="111">
        <v>94</v>
      </c>
      <c r="J13" s="112">
        <v>81</v>
      </c>
      <c r="K13" s="112">
        <v>861.7</v>
      </c>
    </row>
    <row r="15" spans="1:32" ht="21" customHeight="1">
      <c r="A15" s="101" t="s">
        <v>104</v>
      </c>
      <c r="B15" s="101" t="s">
        <v>105</v>
      </c>
      <c r="C15" s="104" t="s">
        <v>46</v>
      </c>
      <c r="D15" s="105"/>
      <c r="E15" s="105"/>
      <c r="F15" s="104" t="s">
        <v>48</v>
      </c>
      <c r="G15" s="105"/>
      <c r="H15" s="105"/>
      <c r="I15" s="104" t="s">
        <v>50</v>
      </c>
      <c r="J15" s="105"/>
      <c r="K15" s="106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</row>
    <row r="16" spans="1:32" ht="12.75" customHeight="1">
      <c r="A16" s="103"/>
      <c r="B16" s="103"/>
      <c r="C16" s="101" t="s">
        <v>107</v>
      </c>
      <c r="D16" s="101" t="s">
        <v>108</v>
      </c>
      <c r="E16" s="101" t="s">
        <v>109</v>
      </c>
      <c r="F16" s="101" t="s">
        <v>107</v>
      </c>
      <c r="G16" s="101" t="s">
        <v>108</v>
      </c>
      <c r="H16" s="101" t="s">
        <v>109</v>
      </c>
      <c r="I16" s="101" t="s">
        <v>107</v>
      </c>
      <c r="J16" s="101" t="s">
        <v>108</v>
      </c>
      <c r="K16" s="101" t="s">
        <v>109</v>
      </c>
    </row>
    <row r="17" spans="1:28" ht="43.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28" ht="11.25" customHeight="1">
      <c r="A18" s="110" t="s">
        <v>110</v>
      </c>
      <c r="B18" s="110" t="s">
        <v>111</v>
      </c>
      <c r="C18" s="111">
        <v>87</v>
      </c>
      <c r="D18" s="112">
        <v>91</v>
      </c>
      <c r="E18" s="112">
        <v>1046.3</v>
      </c>
      <c r="F18" s="111">
        <v>3</v>
      </c>
      <c r="G18" s="112">
        <v>3.5</v>
      </c>
      <c r="H18" s="112">
        <v>1174.8</v>
      </c>
      <c r="I18" s="111">
        <v>7</v>
      </c>
      <c r="J18" s="112">
        <v>8.8000000000000007</v>
      </c>
      <c r="K18" s="112">
        <v>1250.5</v>
      </c>
    </row>
    <row r="19" spans="1:28" ht="11.25" customHeight="1">
      <c r="A19" s="110" t="s">
        <v>112</v>
      </c>
      <c r="B19" s="110" t="s">
        <v>113</v>
      </c>
      <c r="C19" s="111">
        <v>25</v>
      </c>
      <c r="D19" s="112">
        <v>26.2</v>
      </c>
      <c r="E19" s="112">
        <v>1046.7</v>
      </c>
      <c r="F19" s="111">
        <v>4</v>
      </c>
      <c r="G19" s="112">
        <v>4.5</v>
      </c>
      <c r="H19" s="112">
        <v>1128.5999999999999</v>
      </c>
      <c r="I19" s="111">
        <v>0</v>
      </c>
      <c r="J19" s="112">
        <v>0</v>
      </c>
      <c r="K19" s="112">
        <v>0</v>
      </c>
    </row>
    <row r="20" spans="1:28" ht="11.25" customHeight="1">
      <c r="A20" s="110" t="s">
        <v>114</v>
      </c>
      <c r="B20" s="110" t="s">
        <v>115</v>
      </c>
      <c r="C20" s="111">
        <v>34</v>
      </c>
      <c r="D20" s="112">
        <v>35.799999999999997</v>
      </c>
      <c r="E20" s="112">
        <v>1052.0999999999999</v>
      </c>
      <c r="F20" s="111">
        <v>5</v>
      </c>
      <c r="G20" s="112">
        <v>5.6</v>
      </c>
      <c r="H20" s="112">
        <v>1125.5999999999999</v>
      </c>
      <c r="I20" s="111">
        <v>0</v>
      </c>
      <c r="J20" s="112">
        <v>0</v>
      </c>
      <c r="K20" s="112">
        <v>0</v>
      </c>
    </row>
    <row r="21" spans="1:28" ht="11.25" customHeight="1">
      <c r="A21" s="110" t="s">
        <v>116</v>
      </c>
      <c r="B21" s="110" t="s">
        <v>117</v>
      </c>
      <c r="C21" s="111">
        <v>29</v>
      </c>
      <c r="D21" s="112">
        <v>30.2</v>
      </c>
      <c r="E21" s="112">
        <v>1041.4000000000001</v>
      </c>
      <c r="F21" s="111">
        <v>2</v>
      </c>
      <c r="G21" s="112">
        <v>2.2999999999999998</v>
      </c>
      <c r="H21" s="112">
        <v>1136</v>
      </c>
      <c r="I21" s="111">
        <v>0</v>
      </c>
      <c r="J21" s="112">
        <v>0</v>
      </c>
      <c r="K21" s="112">
        <v>0</v>
      </c>
    </row>
    <row r="22" spans="1:28" ht="11.25" customHeight="1">
      <c r="A22" s="110" t="s">
        <v>118</v>
      </c>
      <c r="B22" s="110" t="s">
        <v>119</v>
      </c>
      <c r="C22" s="111">
        <v>33</v>
      </c>
      <c r="D22" s="112">
        <v>34.299999999999997</v>
      </c>
      <c r="E22" s="112">
        <v>1037.9000000000001</v>
      </c>
      <c r="F22" s="111">
        <v>0</v>
      </c>
      <c r="G22" s="112">
        <v>0</v>
      </c>
      <c r="H22" s="112">
        <v>0</v>
      </c>
      <c r="I22" s="111">
        <v>2</v>
      </c>
      <c r="J22" s="112">
        <v>2.4</v>
      </c>
      <c r="K22" s="112">
        <v>1203.9000000000001</v>
      </c>
    </row>
    <row r="23" spans="1:28" ht="11.25" customHeight="1">
      <c r="A23" s="110" t="s">
        <v>120</v>
      </c>
      <c r="B23" s="110" t="s">
        <v>121</v>
      </c>
      <c r="C23" s="111">
        <v>29</v>
      </c>
      <c r="D23" s="112">
        <v>30.2</v>
      </c>
      <c r="E23" s="112">
        <v>1041.4000000000001</v>
      </c>
      <c r="F23" s="111">
        <v>5</v>
      </c>
      <c r="G23" s="112">
        <v>5.8</v>
      </c>
      <c r="H23" s="112">
        <v>1152.3</v>
      </c>
      <c r="I23" s="111">
        <v>4</v>
      </c>
      <c r="J23" s="112">
        <v>5</v>
      </c>
      <c r="K23" s="112">
        <v>1245.5</v>
      </c>
    </row>
    <row r="24" spans="1:28" ht="11.25" customHeight="1">
      <c r="A24" s="110" t="s">
        <v>122</v>
      </c>
      <c r="B24" s="110" t="s">
        <v>123</v>
      </c>
      <c r="C24" s="111">
        <v>75</v>
      </c>
      <c r="D24" s="112">
        <v>78.099999999999994</v>
      </c>
      <c r="E24" s="112">
        <v>1041.0999999999999</v>
      </c>
      <c r="F24" s="111">
        <v>3</v>
      </c>
      <c r="G24" s="112">
        <v>3.4</v>
      </c>
      <c r="H24" s="112">
        <v>1132.4000000000001</v>
      </c>
      <c r="I24" s="111">
        <v>5</v>
      </c>
      <c r="J24" s="112">
        <v>6.2</v>
      </c>
      <c r="K24" s="112">
        <v>1238.0999999999999</v>
      </c>
    </row>
    <row r="25" spans="1:28" ht="11.25" customHeight="1">
      <c r="A25" s="110" t="s">
        <v>124</v>
      </c>
      <c r="B25" s="110" t="s">
        <v>125</v>
      </c>
      <c r="C25" s="111">
        <v>56</v>
      </c>
      <c r="D25" s="112">
        <v>58.4</v>
      </c>
      <c r="E25" s="112">
        <v>1043</v>
      </c>
      <c r="F25" s="111">
        <v>3</v>
      </c>
      <c r="G25" s="112">
        <v>3.5</v>
      </c>
      <c r="H25" s="112">
        <v>1151.2</v>
      </c>
      <c r="I25" s="111">
        <v>2</v>
      </c>
      <c r="J25" s="112">
        <v>2.5</v>
      </c>
      <c r="K25" s="112">
        <v>1266.5</v>
      </c>
    </row>
    <row r="26" spans="1:28" ht="11.25" customHeight="1">
      <c r="A26" s="115" t="s">
        <v>126</v>
      </c>
      <c r="B26" s="116"/>
      <c r="C26" s="111">
        <v>368</v>
      </c>
      <c r="D26" s="112">
        <v>384.1</v>
      </c>
      <c r="E26" s="112">
        <v>1043.8</v>
      </c>
      <c r="F26" s="111">
        <v>25</v>
      </c>
      <c r="G26" s="112">
        <v>28.6</v>
      </c>
      <c r="H26" s="112">
        <v>1142</v>
      </c>
      <c r="I26" s="111">
        <v>20</v>
      </c>
      <c r="J26" s="112">
        <v>24.9</v>
      </c>
      <c r="K26" s="112">
        <v>1243.3</v>
      </c>
    </row>
    <row r="28" spans="1:28" ht="20.25" customHeight="1">
      <c r="A28" s="101" t="s">
        <v>104</v>
      </c>
      <c r="B28" s="101" t="s">
        <v>105</v>
      </c>
      <c r="C28" s="104" t="s">
        <v>52</v>
      </c>
      <c r="D28" s="105"/>
      <c r="E28" s="105"/>
      <c r="F28" s="104" t="s">
        <v>54</v>
      </c>
      <c r="G28" s="105"/>
      <c r="H28" s="105"/>
      <c r="I28" s="104" t="s">
        <v>56</v>
      </c>
      <c r="J28" s="105"/>
      <c r="K28" s="106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 ht="12.75" customHeight="1">
      <c r="A29" s="103"/>
      <c r="B29" s="103"/>
      <c r="C29" s="101" t="s">
        <v>107</v>
      </c>
      <c r="D29" s="101" t="s">
        <v>108</v>
      </c>
      <c r="E29" s="101" t="s">
        <v>109</v>
      </c>
      <c r="F29" s="101" t="s">
        <v>107</v>
      </c>
      <c r="G29" s="101" t="s">
        <v>108</v>
      </c>
      <c r="H29" s="101" t="s">
        <v>109</v>
      </c>
      <c r="I29" s="101" t="s">
        <v>107</v>
      </c>
      <c r="J29" s="101" t="s">
        <v>108</v>
      </c>
      <c r="K29" s="101" t="s">
        <v>109</v>
      </c>
    </row>
    <row r="30" spans="1:28" ht="43.5" customHeight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28" ht="11.25" customHeight="1">
      <c r="A31" s="110" t="s">
        <v>110</v>
      </c>
      <c r="B31" s="110" t="s">
        <v>111</v>
      </c>
      <c r="C31" s="111">
        <v>5</v>
      </c>
      <c r="D31" s="112">
        <v>6.7</v>
      </c>
      <c r="E31" s="112">
        <v>1336.6</v>
      </c>
      <c r="F31" s="111">
        <v>3</v>
      </c>
      <c r="G31" s="112">
        <v>4.4000000000000004</v>
      </c>
      <c r="H31" s="112">
        <v>1470.8</v>
      </c>
      <c r="I31" s="111">
        <v>1961</v>
      </c>
      <c r="J31" s="112">
        <v>3381.9</v>
      </c>
      <c r="K31" s="112">
        <v>1724.6</v>
      </c>
    </row>
    <row r="32" spans="1:28" ht="11.25" customHeight="1">
      <c r="A32" s="110" t="s">
        <v>112</v>
      </c>
      <c r="B32" s="110" t="s">
        <v>113</v>
      </c>
      <c r="C32" s="111">
        <v>2</v>
      </c>
      <c r="D32" s="112">
        <v>2.7</v>
      </c>
      <c r="E32" s="112">
        <v>1337.5</v>
      </c>
      <c r="F32" s="111">
        <v>2</v>
      </c>
      <c r="G32" s="112">
        <v>2.8</v>
      </c>
      <c r="H32" s="112">
        <v>1416.2</v>
      </c>
      <c r="I32" s="111">
        <v>922</v>
      </c>
      <c r="J32" s="112">
        <v>1587.7</v>
      </c>
      <c r="K32" s="112">
        <v>1722</v>
      </c>
    </row>
    <row r="33" spans="1:28" ht="11.25" customHeight="1">
      <c r="A33" s="110" t="s">
        <v>114</v>
      </c>
      <c r="B33" s="110" t="s">
        <v>115</v>
      </c>
      <c r="C33" s="111">
        <v>2</v>
      </c>
      <c r="D33" s="112">
        <v>2.7</v>
      </c>
      <c r="E33" s="112">
        <v>1350.4</v>
      </c>
      <c r="F33" s="111">
        <v>2</v>
      </c>
      <c r="G33" s="112">
        <v>2.9</v>
      </c>
      <c r="H33" s="112">
        <v>1430.4</v>
      </c>
      <c r="I33" s="111">
        <v>759</v>
      </c>
      <c r="J33" s="112">
        <v>1309.3</v>
      </c>
      <c r="K33" s="112">
        <v>1725.1</v>
      </c>
    </row>
    <row r="34" spans="1:28" ht="11.25" customHeight="1">
      <c r="A34" s="110" t="s">
        <v>116</v>
      </c>
      <c r="B34" s="110" t="s">
        <v>117</v>
      </c>
      <c r="C34" s="111">
        <v>0</v>
      </c>
      <c r="D34" s="112">
        <v>0</v>
      </c>
      <c r="E34" s="112">
        <v>0</v>
      </c>
      <c r="F34" s="111">
        <v>0</v>
      </c>
      <c r="G34" s="112">
        <v>0</v>
      </c>
      <c r="H34" s="112">
        <v>0</v>
      </c>
      <c r="I34" s="111">
        <v>780</v>
      </c>
      <c r="J34" s="112">
        <v>1338.3</v>
      </c>
      <c r="K34" s="112">
        <v>1715.8</v>
      </c>
    </row>
    <row r="35" spans="1:28" ht="11.25" customHeight="1">
      <c r="A35" s="110" t="s">
        <v>118</v>
      </c>
      <c r="B35" s="110" t="s">
        <v>119</v>
      </c>
      <c r="C35" s="111">
        <v>7</v>
      </c>
      <c r="D35" s="112">
        <v>9.3000000000000007</v>
      </c>
      <c r="E35" s="112">
        <v>1334.7</v>
      </c>
      <c r="F35" s="111">
        <v>5</v>
      </c>
      <c r="G35" s="112">
        <v>7.4</v>
      </c>
      <c r="H35" s="112">
        <v>1471.9</v>
      </c>
      <c r="I35" s="111">
        <v>909</v>
      </c>
      <c r="J35" s="112">
        <v>1561.8</v>
      </c>
      <c r="K35" s="112">
        <v>1718.2</v>
      </c>
    </row>
    <row r="36" spans="1:28" ht="11.25" customHeight="1">
      <c r="A36" s="110" t="s">
        <v>120</v>
      </c>
      <c r="B36" s="110" t="s">
        <v>121</v>
      </c>
      <c r="C36" s="111">
        <v>2</v>
      </c>
      <c r="D36" s="112">
        <v>2.8</v>
      </c>
      <c r="E36" s="112">
        <v>1376.3</v>
      </c>
      <c r="F36" s="111">
        <v>0</v>
      </c>
      <c r="G36" s="112">
        <v>0</v>
      </c>
      <c r="H36" s="112">
        <v>0</v>
      </c>
      <c r="I36" s="111">
        <v>1255</v>
      </c>
      <c r="J36" s="112">
        <v>2164.4</v>
      </c>
      <c r="K36" s="112">
        <v>1724.7</v>
      </c>
    </row>
    <row r="37" spans="1:28" ht="11.25" customHeight="1">
      <c r="A37" s="110" t="s">
        <v>122</v>
      </c>
      <c r="B37" s="110" t="s">
        <v>123</v>
      </c>
      <c r="C37" s="111">
        <v>4</v>
      </c>
      <c r="D37" s="112">
        <v>5.4</v>
      </c>
      <c r="E37" s="112">
        <v>1347.7</v>
      </c>
      <c r="F37" s="111">
        <v>5</v>
      </c>
      <c r="G37" s="112">
        <v>7.4</v>
      </c>
      <c r="H37" s="112">
        <v>1476.7</v>
      </c>
      <c r="I37" s="111">
        <v>2058</v>
      </c>
      <c r="J37" s="112">
        <v>3552.8</v>
      </c>
      <c r="K37" s="112">
        <v>1726.3</v>
      </c>
    </row>
    <row r="38" spans="1:28" ht="11.25" customHeight="1">
      <c r="A38" s="110" t="s">
        <v>124</v>
      </c>
      <c r="B38" s="110" t="s">
        <v>125</v>
      </c>
      <c r="C38" s="111">
        <v>3</v>
      </c>
      <c r="D38" s="112">
        <v>3.9</v>
      </c>
      <c r="E38" s="112">
        <v>1314.9</v>
      </c>
      <c r="F38" s="111">
        <v>0</v>
      </c>
      <c r="G38" s="112">
        <v>0</v>
      </c>
      <c r="H38" s="112">
        <v>0</v>
      </c>
      <c r="I38" s="111">
        <v>1752</v>
      </c>
      <c r="J38" s="112">
        <v>3016.6</v>
      </c>
      <c r="K38" s="112">
        <v>1721.8</v>
      </c>
    </row>
    <row r="39" spans="1:28" ht="11.25" customHeight="1">
      <c r="A39" s="115" t="s">
        <v>126</v>
      </c>
      <c r="B39" s="116"/>
      <c r="C39" s="111">
        <v>25</v>
      </c>
      <c r="D39" s="112">
        <v>33.5</v>
      </c>
      <c r="E39" s="112">
        <v>1339.6</v>
      </c>
      <c r="F39" s="111">
        <v>17</v>
      </c>
      <c r="G39" s="112">
        <v>24.8</v>
      </c>
      <c r="H39" s="112">
        <v>1461.7</v>
      </c>
      <c r="I39" s="111">
        <v>10396</v>
      </c>
      <c r="J39" s="112">
        <v>17912.900000000001</v>
      </c>
      <c r="K39" s="112">
        <v>1723.1</v>
      </c>
    </row>
    <row r="41" spans="1:28" ht="21" customHeight="1">
      <c r="A41" s="101" t="s">
        <v>104</v>
      </c>
      <c r="B41" s="101" t="s">
        <v>105</v>
      </c>
      <c r="C41" s="104" t="s">
        <v>58</v>
      </c>
      <c r="D41" s="105"/>
      <c r="E41" s="105"/>
      <c r="F41" s="104" t="s">
        <v>60</v>
      </c>
      <c r="G41" s="105"/>
      <c r="H41" s="105"/>
      <c r="I41" s="104" t="s">
        <v>62</v>
      </c>
      <c r="J41" s="105"/>
      <c r="K41" s="106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</row>
    <row r="42" spans="1:28" ht="12.75" customHeight="1">
      <c r="A42" s="103"/>
      <c r="B42" s="103"/>
      <c r="C42" s="101" t="s">
        <v>107</v>
      </c>
      <c r="D42" s="101" t="s">
        <v>108</v>
      </c>
      <c r="E42" s="101" t="s">
        <v>109</v>
      </c>
      <c r="F42" s="101" t="s">
        <v>107</v>
      </c>
      <c r="G42" s="101" t="s">
        <v>108</v>
      </c>
      <c r="H42" s="101" t="s">
        <v>109</v>
      </c>
      <c r="I42" s="101" t="s">
        <v>107</v>
      </c>
      <c r="J42" s="101" t="s">
        <v>108</v>
      </c>
      <c r="K42" s="101" t="s">
        <v>109</v>
      </c>
    </row>
    <row r="43" spans="1:28" ht="40.5" customHeight="1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</row>
    <row r="44" spans="1:28" ht="11.25" customHeight="1">
      <c r="A44" s="110" t="s">
        <v>110</v>
      </c>
      <c r="B44" s="110" t="s">
        <v>111</v>
      </c>
      <c r="C44" s="111">
        <v>8333</v>
      </c>
      <c r="D44" s="112">
        <v>18893.900000000001</v>
      </c>
      <c r="E44" s="112">
        <v>2267.4</v>
      </c>
      <c r="F44" s="111">
        <v>2270</v>
      </c>
      <c r="G44" s="112">
        <v>7855.6</v>
      </c>
      <c r="H44" s="112">
        <v>3460.6</v>
      </c>
      <c r="I44" s="111">
        <v>1364</v>
      </c>
      <c r="J44" s="112">
        <v>6072.2</v>
      </c>
      <c r="K44" s="112">
        <v>4451.8</v>
      </c>
    </row>
    <row r="45" spans="1:28" ht="11.25" customHeight="1">
      <c r="A45" s="110" t="s">
        <v>112</v>
      </c>
      <c r="B45" s="110" t="s">
        <v>113</v>
      </c>
      <c r="C45" s="111">
        <v>1715</v>
      </c>
      <c r="D45" s="112">
        <v>3852.4</v>
      </c>
      <c r="E45" s="112">
        <v>2246.3000000000002</v>
      </c>
      <c r="F45" s="111">
        <v>400</v>
      </c>
      <c r="G45" s="112">
        <v>1387.9</v>
      </c>
      <c r="H45" s="112">
        <v>3469.7</v>
      </c>
      <c r="I45" s="111">
        <v>309</v>
      </c>
      <c r="J45" s="112">
        <v>1382.2</v>
      </c>
      <c r="K45" s="112">
        <v>4473</v>
      </c>
    </row>
    <row r="46" spans="1:28" ht="11.25" customHeight="1">
      <c r="A46" s="110" t="s">
        <v>114</v>
      </c>
      <c r="B46" s="110" t="s">
        <v>115</v>
      </c>
      <c r="C46" s="111">
        <v>2050</v>
      </c>
      <c r="D46" s="112">
        <v>4649.7</v>
      </c>
      <c r="E46" s="112">
        <v>2268.1999999999998</v>
      </c>
      <c r="F46" s="111">
        <v>574</v>
      </c>
      <c r="G46" s="112">
        <v>1993.3</v>
      </c>
      <c r="H46" s="112">
        <v>3472.6</v>
      </c>
      <c r="I46" s="111">
        <v>498</v>
      </c>
      <c r="J46" s="112">
        <v>2238.8000000000002</v>
      </c>
      <c r="K46" s="112">
        <v>4495.5</v>
      </c>
    </row>
    <row r="47" spans="1:28" ht="11.25" customHeight="1">
      <c r="A47" s="110" t="s">
        <v>116</v>
      </c>
      <c r="B47" s="110" t="s">
        <v>117</v>
      </c>
      <c r="C47" s="111">
        <v>2021</v>
      </c>
      <c r="D47" s="112">
        <v>4500.5</v>
      </c>
      <c r="E47" s="112">
        <v>2226.9</v>
      </c>
      <c r="F47" s="111">
        <v>433</v>
      </c>
      <c r="G47" s="112">
        <v>1494.5</v>
      </c>
      <c r="H47" s="112">
        <v>3451.6</v>
      </c>
      <c r="I47" s="111">
        <v>147</v>
      </c>
      <c r="J47" s="112">
        <v>643.29999999999995</v>
      </c>
      <c r="K47" s="112">
        <v>4376.2</v>
      </c>
    </row>
    <row r="48" spans="1:28" ht="11.25" customHeight="1">
      <c r="A48" s="110" t="s">
        <v>118</v>
      </c>
      <c r="B48" s="110" t="s">
        <v>119</v>
      </c>
      <c r="C48" s="111">
        <v>3268</v>
      </c>
      <c r="D48" s="112">
        <v>7255.1</v>
      </c>
      <c r="E48" s="112">
        <v>2220.1</v>
      </c>
      <c r="F48" s="111">
        <v>615</v>
      </c>
      <c r="G48" s="112">
        <v>2120.6999999999998</v>
      </c>
      <c r="H48" s="112">
        <v>3448.2</v>
      </c>
      <c r="I48" s="111">
        <v>310</v>
      </c>
      <c r="J48" s="112">
        <v>1370.9</v>
      </c>
      <c r="K48" s="112">
        <v>4422.3999999999996</v>
      </c>
    </row>
    <row r="49" spans="1:28" ht="11.25" customHeight="1">
      <c r="A49" s="110" t="s">
        <v>120</v>
      </c>
      <c r="B49" s="110" t="s">
        <v>121</v>
      </c>
      <c r="C49" s="111">
        <v>4013</v>
      </c>
      <c r="D49" s="112">
        <v>8974.2000000000007</v>
      </c>
      <c r="E49" s="112">
        <v>2236.3000000000002</v>
      </c>
      <c r="F49" s="111">
        <v>760</v>
      </c>
      <c r="G49" s="112">
        <v>2621.9</v>
      </c>
      <c r="H49" s="112">
        <v>3449.9</v>
      </c>
      <c r="I49" s="111">
        <v>441</v>
      </c>
      <c r="J49" s="112">
        <v>1959.3</v>
      </c>
      <c r="K49" s="112">
        <v>4442.8</v>
      </c>
    </row>
    <row r="50" spans="1:28" ht="11.25" customHeight="1">
      <c r="A50" s="110" t="s">
        <v>122</v>
      </c>
      <c r="B50" s="110" t="s">
        <v>123</v>
      </c>
      <c r="C50" s="111">
        <v>7434</v>
      </c>
      <c r="D50" s="112">
        <v>16602.5</v>
      </c>
      <c r="E50" s="112">
        <v>2233.3000000000002</v>
      </c>
      <c r="F50" s="111">
        <v>1698</v>
      </c>
      <c r="G50" s="112">
        <v>5884.2</v>
      </c>
      <c r="H50" s="112">
        <v>3465.4</v>
      </c>
      <c r="I50" s="111">
        <v>1119</v>
      </c>
      <c r="J50" s="112">
        <v>5005.3</v>
      </c>
      <c r="K50" s="112">
        <v>4473</v>
      </c>
    </row>
    <row r="51" spans="1:28" ht="11.25" customHeight="1">
      <c r="A51" s="110" t="s">
        <v>124</v>
      </c>
      <c r="B51" s="110" t="s">
        <v>125</v>
      </c>
      <c r="C51" s="111">
        <v>5009</v>
      </c>
      <c r="D51" s="112">
        <v>11105.7</v>
      </c>
      <c r="E51" s="112">
        <v>2217.1</v>
      </c>
      <c r="F51" s="111">
        <v>907</v>
      </c>
      <c r="G51" s="112">
        <v>3133</v>
      </c>
      <c r="H51" s="112">
        <v>3454.2</v>
      </c>
      <c r="I51" s="111">
        <v>469</v>
      </c>
      <c r="J51" s="112">
        <v>2078.1</v>
      </c>
      <c r="K51" s="112">
        <v>4430.8999999999996</v>
      </c>
    </row>
    <row r="52" spans="1:28" ht="11.25" customHeight="1">
      <c r="A52" s="115" t="s">
        <v>126</v>
      </c>
      <c r="B52" s="116"/>
      <c r="C52" s="111">
        <v>33843</v>
      </c>
      <c r="D52" s="112">
        <v>75834</v>
      </c>
      <c r="E52" s="112">
        <v>2240.8000000000002</v>
      </c>
      <c r="F52" s="111">
        <v>7657</v>
      </c>
      <c r="G52" s="112">
        <v>26491.1</v>
      </c>
      <c r="H52" s="112">
        <v>3459.7</v>
      </c>
      <c r="I52" s="111">
        <v>4657</v>
      </c>
      <c r="J52" s="112">
        <v>20750.099999999999</v>
      </c>
      <c r="K52" s="112">
        <v>4455.7</v>
      </c>
    </row>
    <row r="54" spans="1:28" ht="19.5" customHeight="1">
      <c r="A54" s="101" t="s">
        <v>104</v>
      </c>
      <c r="B54" s="101" t="s">
        <v>105</v>
      </c>
      <c r="C54" s="104" t="s">
        <v>64</v>
      </c>
      <c r="D54" s="105"/>
      <c r="E54" s="105"/>
      <c r="F54" s="104" t="s">
        <v>66</v>
      </c>
      <c r="G54" s="105"/>
      <c r="H54" s="106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</row>
    <row r="55" spans="1:28" ht="12.75" customHeight="1">
      <c r="A55" s="103"/>
      <c r="B55" s="103"/>
      <c r="C55" s="101" t="s">
        <v>107</v>
      </c>
      <c r="D55" s="101" t="s">
        <v>108</v>
      </c>
      <c r="E55" s="101" t="s">
        <v>109</v>
      </c>
      <c r="F55" s="101" t="s">
        <v>107</v>
      </c>
      <c r="G55" s="101" t="s">
        <v>108</v>
      </c>
      <c r="H55" s="101" t="s">
        <v>109</v>
      </c>
    </row>
    <row r="56" spans="1:28" ht="48" customHeight="1">
      <c r="A56" s="102"/>
      <c r="B56" s="102"/>
      <c r="C56" s="102"/>
      <c r="D56" s="102"/>
      <c r="E56" s="102"/>
      <c r="F56" s="102"/>
      <c r="G56" s="102"/>
      <c r="H56" s="102"/>
    </row>
    <row r="57" spans="1:28" ht="11.25" customHeight="1">
      <c r="A57" s="110" t="s">
        <v>110</v>
      </c>
      <c r="B57" s="110" t="s">
        <v>111</v>
      </c>
      <c r="C57" s="111">
        <v>1948</v>
      </c>
      <c r="D57" s="112">
        <v>13096.6</v>
      </c>
      <c r="E57" s="112">
        <v>6723.1</v>
      </c>
      <c r="F57" s="111">
        <v>348</v>
      </c>
      <c r="G57" s="112">
        <v>4572.3</v>
      </c>
      <c r="H57" s="112">
        <v>13138.8</v>
      </c>
    </row>
    <row r="58" spans="1:28" ht="11.25" customHeight="1">
      <c r="A58" s="110" t="s">
        <v>112</v>
      </c>
      <c r="B58" s="110" t="s">
        <v>113</v>
      </c>
      <c r="C58" s="111">
        <v>472</v>
      </c>
      <c r="D58" s="112">
        <v>2991.5</v>
      </c>
      <c r="E58" s="112">
        <v>6337.9</v>
      </c>
      <c r="F58" s="111">
        <v>30</v>
      </c>
      <c r="G58" s="112">
        <v>406.2</v>
      </c>
      <c r="H58" s="112">
        <v>13541.6</v>
      </c>
    </row>
    <row r="59" spans="1:28" ht="11.25" customHeight="1">
      <c r="A59" s="110" t="s">
        <v>114</v>
      </c>
      <c r="B59" s="110" t="s">
        <v>115</v>
      </c>
      <c r="C59" s="111">
        <v>793</v>
      </c>
      <c r="D59" s="112">
        <v>5225.6000000000004</v>
      </c>
      <c r="E59" s="112">
        <v>6589.6</v>
      </c>
      <c r="F59" s="111">
        <v>125</v>
      </c>
      <c r="G59" s="112">
        <v>1888</v>
      </c>
      <c r="H59" s="112">
        <v>15103.9</v>
      </c>
    </row>
    <row r="60" spans="1:28" ht="11.25" customHeight="1">
      <c r="A60" s="110" t="s">
        <v>116</v>
      </c>
      <c r="B60" s="110" t="s">
        <v>117</v>
      </c>
      <c r="C60" s="111">
        <v>133</v>
      </c>
      <c r="D60" s="112">
        <v>873.4</v>
      </c>
      <c r="E60" s="112">
        <v>6567.2</v>
      </c>
      <c r="F60" s="111">
        <v>6</v>
      </c>
      <c r="G60" s="112">
        <v>71</v>
      </c>
      <c r="H60" s="112">
        <v>11837.8</v>
      </c>
    </row>
    <row r="61" spans="1:28" ht="11.25" customHeight="1">
      <c r="A61" s="110" t="s">
        <v>118</v>
      </c>
      <c r="B61" s="110" t="s">
        <v>119</v>
      </c>
      <c r="C61" s="111">
        <v>337</v>
      </c>
      <c r="D61" s="112">
        <v>2217.8000000000002</v>
      </c>
      <c r="E61" s="112">
        <v>6581.1</v>
      </c>
      <c r="F61" s="111">
        <v>39</v>
      </c>
      <c r="G61" s="112">
        <v>548.6</v>
      </c>
      <c r="H61" s="112">
        <v>14065.4</v>
      </c>
    </row>
    <row r="62" spans="1:28" ht="11.25" customHeight="1">
      <c r="A62" s="110" t="s">
        <v>120</v>
      </c>
      <c r="B62" s="110" t="s">
        <v>121</v>
      </c>
      <c r="C62" s="111">
        <v>499</v>
      </c>
      <c r="D62" s="112">
        <v>3245</v>
      </c>
      <c r="E62" s="112">
        <v>6503.1</v>
      </c>
      <c r="F62" s="111">
        <v>67</v>
      </c>
      <c r="G62" s="112">
        <v>835.9</v>
      </c>
      <c r="H62" s="112">
        <v>12476.8</v>
      </c>
    </row>
    <row r="63" spans="1:28" ht="11.25" customHeight="1">
      <c r="A63" s="110" t="s">
        <v>122</v>
      </c>
      <c r="B63" s="110" t="s">
        <v>123</v>
      </c>
      <c r="C63" s="111">
        <v>1606</v>
      </c>
      <c r="D63" s="112">
        <v>10601</v>
      </c>
      <c r="E63" s="112">
        <v>6600.8</v>
      </c>
      <c r="F63" s="111">
        <v>228</v>
      </c>
      <c r="G63" s="112">
        <v>2927.6</v>
      </c>
      <c r="H63" s="112">
        <v>12840.3</v>
      </c>
    </row>
    <row r="64" spans="1:28" ht="11.25" customHeight="1">
      <c r="A64" s="110" t="s">
        <v>124</v>
      </c>
      <c r="B64" s="110" t="s">
        <v>125</v>
      </c>
      <c r="C64" s="111">
        <v>417</v>
      </c>
      <c r="D64" s="112">
        <v>2679.7</v>
      </c>
      <c r="E64" s="112">
        <v>6426.2</v>
      </c>
      <c r="F64" s="111">
        <v>28</v>
      </c>
      <c r="G64" s="112">
        <v>346.6</v>
      </c>
      <c r="H64" s="112">
        <v>12378.9</v>
      </c>
    </row>
    <row r="65" spans="1:8" ht="11.25" customHeight="1">
      <c r="A65" s="115" t="s">
        <v>126</v>
      </c>
      <c r="B65" s="116"/>
      <c r="C65" s="111">
        <v>6205</v>
      </c>
      <c r="D65" s="112">
        <v>40930.6</v>
      </c>
      <c r="E65" s="112">
        <v>6596.4</v>
      </c>
      <c r="F65" s="111">
        <v>871</v>
      </c>
      <c r="G65" s="112">
        <v>11596.3</v>
      </c>
      <c r="H65" s="112">
        <v>13313.7</v>
      </c>
    </row>
  </sheetData>
  <mergeCells count="72">
    <mergeCell ref="F55:F56"/>
    <mergeCell ref="G55:G56"/>
    <mergeCell ref="H55:H56"/>
    <mergeCell ref="A65:B65"/>
    <mergeCell ref="J42:J43"/>
    <mergeCell ref="K42:K43"/>
    <mergeCell ref="A52:B52"/>
    <mergeCell ref="A54:A56"/>
    <mergeCell ref="B54:B56"/>
    <mergeCell ref="C54:E54"/>
    <mergeCell ref="F54:H54"/>
    <mergeCell ref="C55:C56"/>
    <mergeCell ref="D55:D56"/>
    <mergeCell ref="E55:E56"/>
    <mergeCell ref="D42:D43"/>
    <mergeCell ref="E42:E43"/>
    <mergeCell ref="F42:F43"/>
    <mergeCell ref="G42:G43"/>
    <mergeCell ref="H42:H43"/>
    <mergeCell ref="I42:I43"/>
    <mergeCell ref="I29:I30"/>
    <mergeCell ref="J29:J30"/>
    <mergeCell ref="K29:K30"/>
    <mergeCell ref="A39:B39"/>
    <mergeCell ref="A41:A43"/>
    <mergeCell ref="B41:B43"/>
    <mergeCell ref="C41:E41"/>
    <mergeCell ref="F41:H41"/>
    <mergeCell ref="I41:K41"/>
    <mergeCell ref="C42:C43"/>
    <mergeCell ref="C29:C30"/>
    <mergeCell ref="D29:D30"/>
    <mergeCell ref="E29:E30"/>
    <mergeCell ref="F29:F30"/>
    <mergeCell ref="G29:G30"/>
    <mergeCell ref="H29:H30"/>
    <mergeCell ref="H16:H17"/>
    <mergeCell ref="I16:I17"/>
    <mergeCell ref="J16:J17"/>
    <mergeCell ref="K16:K17"/>
    <mergeCell ref="A26:B26"/>
    <mergeCell ref="A28:A30"/>
    <mergeCell ref="B28:B30"/>
    <mergeCell ref="C28:E28"/>
    <mergeCell ref="F28:H28"/>
    <mergeCell ref="I28:K28"/>
    <mergeCell ref="A15:A17"/>
    <mergeCell ref="B15:B17"/>
    <mergeCell ref="C15:E15"/>
    <mergeCell ref="F15:H15"/>
    <mergeCell ref="I15:K15"/>
    <mergeCell ref="C16:C17"/>
    <mergeCell ref="D16:D17"/>
    <mergeCell ref="E16:E17"/>
    <mergeCell ref="F16:F17"/>
    <mergeCell ref="G16:G17"/>
    <mergeCell ref="G3:G4"/>
    <mergeCell ref="H3:H4"/>
    <mergeCell ref="I3:I4"/>
    <mergeCell ref="J3:J4"/>
    <mergeCell ref="K3:K4"/>
    <mergeCell ref="A13:B13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5" manualBreakCount="5">
    <brk id="14" max="16383" man="1"/>
    <brk id="27" max="16383" man="1"/>
    <brk id="40" max="16383" man="1"/>
    <brk id="53" max="16383" man="1"/>
    <brk id="6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F29" sqref="F29"/>
    </sheetView>
  </sheetViews>
  <sheetFormatPr defaultColWidth="9.33203125" defaultRowHeight="11.25" customHeight="1"/>
  <cols>
    <col min="1" max="1" width="3.6640625" style="92" customWidth="1"/>
    <col min="2" max="2" width="33" style="92" customWidth="1"/>
    <col min="3" max="3" width="11" style="92" customWidth="1"/>
    <col min="4" max="4" width="14.1640625" style="92" customWidth="1"/>
    <col min="5" max="5" width="10.33203125" style="92" customWidth="1"/>
    <col min="6" max="6" width="11" style="92" customWidth="1"/>
    <col min="7" max="7" width="14.1640625" style="92" customWidth="1"/>
    <col min="8" max="8" width="10.33203125" style="92" customWidth="1"/>
    <col min="9" max="9" width="11" style="92" customWidth="1"/>
    <col min="10" max="10" width="14.1640625" style="90" customWidth="1"/>
    <col min="11" max="11" width="10.33203125" style="117" customWidth="1"/>
    <col min="12" max="12" width="9.1640625" style="91" customWidth="1"/>
    <col min="13" max="13" width="31.33203125" style="118" customWidth="1"/>
    <col min="14" max="16384" width="9.33203125" style="92"/>
  </cols>
  <sheetData>
    <row r="1" spans="1:11" ht="11.25" customHeight="1">
      <c r="A1" s="99" t="s">
        <v>143</v>
      </c>
      <c r="B1" s="99"/>
      <c r="C1" s="99"/>
      <c r="D1" s="99"/>
      <c r="E1" s="99"/>
      <c r="F1" s="99"/>
      <c r="G1" s="100"/>
    </row>
    <row r="2" spans="1:11" ht="23.25" customHeight="1">
      <c r="A2" s="101" t="s">
        <v>104</v>
      </c>
      <c r="B2" s="101" t="s">
        <v>105</v>
      </c>
      <c r="C2" s="104" t="s">
        <v>106</v>
      </c>
      <c r="D2" s="105"/>
      <c r="E2" s="106"/>
      <c r="F2" s="104" t="s">
        <v>128</v>
      </c>
      <c r="G2" s="105"/>
      <c r="H2" s="106"/>
      <c r="I2" s="104" t="s">
        <v>129</v>
      </c>
      <c r="J2" s="105"/>
      <c r="K2" s="106"/>
    </row>
    <row r="3" spans="1:11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</row>
    <row r="4" spans="1:11" ht="21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2.75" customHeight="1">
      <c r="A5" s="110" t="s">
        <v>110</v>
      </c>
      <c r="B5" s="110" t="s">
        <v>111</v>
      </c>
      <c r="C5" s="119">
        <v>16361</v>
      </c>
      <c r="D5" s="120">
        <v>54013.7</v>
      </c>
      <c r="E5" s="121">
        <v>3301.4</v>
      </c>
      <c r="F5" s="119">
        <v>11692</v>
      </c>
      <c r="G5" s="120">
        <v>42323.3</v>
      </c>
      <c r="H5" s="120">
        <v>3619.9</v>
      </c>
      <c r="I5" s="119">
        <v>3526</v>
      </c>
      <c r="J5" s="120">
        <v>8838.2000000000007</v>
      </c>
      <c r="K5" s="120">
        <v>2506.6</v>
      </c>
    </row>
    <row r="6" spans="1:11" ht="12.75" customHeight="1">
      <c r="A6" s="110" t="s">
        <v>112</v>
      </c>
      <c r="B6" s="110" t="s">
        <v>113</v>
      </c>
      <c r="C6" s="119">
        <v>3888</v>
      </c>
      <c r="D6" s="120">
        <v>11649.3</v>
      </c>
      <c r="E6" s="121">
        <v>2996.2</v>
      </c>
      <c r="F6" s="119">
        <v>2477</v>
      </c>
      <c r="G6" s="120">
        <v>8457.1</v>
      </c>
      <c r="H6" s="120">
        <v>3414.3</v>
      </c>
      <c r="I6" s="119">
        <v>1127</v>
      </c>
      <c r="J6" s="120">
        <v>2582</v>
      </c>
      <c r="K6" s="120">
        <v>2291</v>
      </c>
    </row>
    <row r="7" spans="1:11" ht="12.75" customHeight="1">
      <c r="A7" s="110" t="s">
        <v>114</v>
      </c>
      <c r="B7" s="110" t="s">
        <v>115</v>
      </c>
      <c r="C7" s="119">
        <v>4855</v>
      </c>
      <c r="D7" s="120">
        <v>17361.900000000001</v>
      </c>
      <c r="E7" s="121">
        <v>3576.1</v>
      </c>
      <c r="F7" s="119">
        <v>3374</v>
      </c>
      <c r="G7" s="120">
        <v>13339.7</v>
      </c>
      <c r="H7" s="120">
        <v>3953.7</v>
      </c>
      <c r="I7" s="119">
        <v>1083</v>
      </c>
      <c r="J7" s="120">
        <v>2741.1</v>
      </c>
      <c r="K7" s="120">
        <v>2531.1</v>
      </c>
    </row>
    <row r="8" spans="1:11" ht="12.75" customHeight="1">
      <c r="A8" s="110" t="s">
        <v>116</v>
      </c>
      <c r="B8" s="110" t="s">
        <v>117</v>
      </c>
      <c r="C8" s="119">
        <v>3563</v>
      </c>
      <c r="D8" s="120">
        <v>8962.5</v>
      </c>
      <c r="E8" s="121">
        <v>2515.4</v>
      </c>
      <c r="F8" s="119">
        <v>2343</v>
      </c>
      <c r="G8" s="120">
        <v>6280.3</v>
      </c>
      <c r="H8" s="120">
        <v>2680.5</v>
      </c>
      <c r="I8" s="119">
        <v>977</v>
      </c>
      <c r="J8" s="120">
        <v>2248.9</v>
      </c>
      <c r="K8" s="120">
        <v>2301.9</v>
      </c>
    </row>
    <row r="9" spans="1:11" ht="12.75" customHeight="1">
      <c r="A9" s="110" t="s">
        <v>118</v>
      </c>
      <c r="B9" s="110" t="s">
        <v>119</v>
      </c>
      <c r="C9" s="119">
        <v>5529</v>
      </c>
      <c r="D9" s="120">
        <v>15131.5</v>
      </c>
      <c r="E9" s="121">
        <v>2736.8</v>
      </c>
      <c r="F9" s="119">
        <v>3405</v>
      </c>
      <c r="G9" s="120">
        <v>10404.700000000001</v>
      </c>
      <c r="H9" s="120">
        <v>3055.7</v>
      </c>
      <c r="I9" s="119">
        <v>1724</v>
      </c>
      <c r="J9" s="120">
        <v>3820.8</v>
      </c>
      <c r="K9" s="120">
        <v>2216.3000000000002</v>
      </c>
    </row>
    <row r="10" spans="1:11" ht="12.75" customHeight="1">
      <c r="A10" s="110" t="s">
        <v>120</v>
      </c>
      <c r="B10" s="110" t="s">
        <v>121</v>
      </c>
      <c r="C10" s="119">
        <v>7084</v>
      </c>
      <c r="D10" s="120">
        <v>19851.3</v>
      </c>
      <c r="E10" s="121">
        <v>2802.3</v>
      </c>
      <c r="F10" s="119">
        <v>4640</v>
      </c>
      <c r="G10" s="120">
        <v>14502.7</v>
      </c>
      <c r="H10" s="120">
        <v>3125.6</v>
      </c>
      <c r="I10" s="119">
        <v>1980</v>
      </c>
      <c r="J10" s="120">
        <v>4389.8999999999996</v>
      </c>
      <c r="K10" s="120">
        <v>2217.1</v>
      </c>
    </row>
    <row r="11" spans="1:11" ht="12.75" customHeight="1">
      <c r="A11" s="110" t="s">
        <v>122</v>
      </c>
      <c r="B11" s="110" t="s">
        <v>123</v>
      </c>
      <c r="C11" s="119">
        <v>14255</v>
      </c>
      <c r="D11" s="120">
        <v>44690.400000000001</v>
      </c>
      <c r="E11" s="121">
        <v>3135.1</v>
      </c>
      <c r="F11" s="119">
        <v>8303</v>
      </c>
      <c r="G11" s="120">
        <v>30566.1</v>
      </c>
      <c r="H11" s="120">
        <v>3681.3</v>
      </c>
      <c r="I11" s="119">
        <v>4981</v>
      </c>
      <c r="J11" s="120">
        <v>11865</v>
      </c>
      <c r="K11" s="120">
        <v>2382.1</v>
      </c>
    </row>
    <row r="12" spans="1:11" ht="12.75" customHeight="1">
      <c r="A12" s="110" t="s">
        <v>124</v>
      </c>
      <c r="B12" s="110" t="s">
        <v>125</v>
      </c>
      <c r="C12" s="119">
        <v>8674</v>
      </c>
      <c r="D12" s="120">
        <v>22452</v>
      </c>
      <c r="E12" s="121">
        <v>2588.4</v>
      </c>
      <c r="F12" s="119">
        <v>5368</v>
      </c>
      <c r="G12" s="120">
        <v>15299.4</v>
      </c>
      <c r="H12" s="120">
        <v>2850.1</v>
      </c>
      <c r="I12" s="119">
        <v>2600</v>
      </c>
      <c r="J12" s="120">
        <v>5727.9</v>
      </c>
      <c r="K12" s="120">
        <v>2203.1</v>
      </c>
    </row>
    <row r="13" spans="1:11" ht="11.25" customHeight="1">
      <c r="A13" s="115" t="s">
        <v>126</v>
      </c>
      <c r="B13" s="116"/>
      <c r="C13" s="119">
        <v>64209</v>
      </c>
      <c r="D13" s="120">
        <v>194112.6</v>
      </c>
      <c r="E13" s="121">
        <v>3023.14</v>
      </c>
      <c r="F13" s="119">
        <v>41602</v>
      </c>
      <c r="G13" s="120">
        <v>141173.29999999999</v>
      </c>
      <c r="H13" s="120">
        <v>3393.4</v>
      </c>
      <c r="I13" s="119">
        <v>17998</v>
      </c>
      <c r="J13" s="120">
        <v>42214</v>
      </c>
      <c r="K13" s="120">
        <v>2345.5</v>
      </c>
    </row>
    <row r="15" spans="1:11" ht="24" customHeight="1">
      <c r="A15" s="101" t="s">
        <v>104</v>
      </c>
      <c r="B15" s="101" t="s">
        <v>105</v>
      </c>
      <c r="C15" s="104" t="s">
        <v>130</v>
      </c>
      <c r="D15" s="105"/>
      <c r="E15" s="106"/>
      <c r="F15" s="104" t="s">
        <v>131</v>
      </c>
      <c r="G15" s="105"/>
      <c r="H15" s="106"/>
      <c r="I15" s="104" t="s">
        <v>132</v>
      </c>
      <c r="J15" s="105"/>
      <c r="K15" s="106"/>
    </row>
    <row r="16" spans="1:11" ht="12.75" customHeight="1">
      <c r="A16" s="103"/>
      <c r="B16" s="103"/>
      <c r="C16" s="101" t="s">
        <v>107</v>
      </c>
      <c r="D16" s="101" t="s">
        <v>108</v>
      </c>
      <c r="E16" s="101" t="s">
        <v>109</v>
      </c>
      <c r="F16" s="101" t="s">
        <v>107</v>
      </c>
      <c r="G16" s="101" t="s">
        <v>108</v>
      </c>
      <c r="H16" s="101" t="s">
        <v>109</v>
      </c>
      <c r="I16" s="101" t="s">
        <v>107</v>
      </c>
      <c r="J16" s="101" t="s">
        <v>108</v>
      </c>
      <c r="K16" s="101" t="s">
        <v>109</v>
      </c>
    </row>
    <row r="17" spans="1:13" ht="43.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3" ht="11.25" customHeight="1">
      <c r="A18" s="110" t="s">
        <v>110</v>
      </c>
      <c r="B18" s="110" t="s">
        <v>111</v>
      </c>
      <c r="C18" s="119">
        <v>719</v>
      </c>
      <c r="D18" s="120">
        <v>1484.4</v>
      </c>
      <c r="E18" s="120">
        <v>2064.5</v>
      </c>
      <c r="F18" s="119">
        <v>210</v>
      </c>
      <c r="G18" s="120">
        <v>770.9</v>
      </c>
      <c r="H18" s="120">
        <v>3671.2</v>
      </c>
      <c r="I18" s="119">
        <v>210</v>
      </c>
      <c r="J18" s="120">
        <v>364</v>
      </c>
      <c r="K18" s="120">
        <v>1733.2</v>
      </c>
    </row>
    <row r="19" spans="1:13" ht="11.25" customHeight="1">
      <c r="A19" s="110" t="s">
        <v>112</v>
      </c>
      <c r="B19" s="110" t="s">
        <v>113</v>
      </c>
      <c r="C19" s="119">
        <v>148</v>
      </c>
      <c r="D19" s="120">
        <v>257.8</v>
      </c>
      <c r="E19" s="120">
        <v>1741.9</v>
      </c>
      <c r="F19" s="119">
        <v>77</v>
      </c>
      <c r="G19" s="120">
        <v>204.8</v>
      </c>
      <c r="H19" s="120">
        <v>2659.4</v>
      </c>
      <c r="I19" s="119">
        <v>58</v>
      </c>
      <c r="J19" s="120">
        <v>99.3</v>
      </c>
      <c r="K19" s="120">
        <v>1712</v>
      </c>
    </row>
    <row r="20" spans="1:13" ht="11.25" customHeight="1">
      <c r="A20" s="110" t="s">
        <v>114</v>
      </c>
      <c r="B20" s="110" t="s">
        <v>115</v>
      </c>
      <c r="C20" s="119">
        <v>218</v>
      </c>
      <c r="D20" s="120">
        <v>456.7</v>
      </c>
      <c r="E20" s="120">
        <v>2095</v>
      </c>
      <c r="F20" s="119">
        <v>135</v>
      </c>
      <c r="G20" s="120">
        <v>425.2</v>
      </c>
      <c r="H20" s="120">
        <v>3149.8</v>
      </c>
      <c r="I20" s="119">
        <v>39</v>
      </c>
      <c r="J20" s="120">
        <v>66.8</v>
      </c>
      <c r="K20" s="120">
        <v>1712</v>
      </c>
    </row>
    <row r="21" spans="1:13" ht="11.25" customHeight="1">
      <c r="A21" s="110" t="s">
        <v>116</v>
      </c>
      <c r="B21" s="110" t="s">
        <v>117</v>
      </c>
      <c r="C21" s="119">
        <v>136</v>
      </c>
      <c r="D21" s="120">
        <v>223.6</v>
      </c>
      <c r="E21" s="120">
        <v>1643.9</v>
      </c>
      <c r="F21" s="119">
        <v>66</v>
      </c>
      <c r="G21" s="120">
        <v>139.5</v>
      </c>
      <c r="H21" s="120">
        <v>2113.9</v>
      </c>
      <c r="I21" s="119">
        <v>41</v>
      </c>
      <c r="J21" s="120">
        <v>70.2</v>
      </c>
      <c r="K21" s="120">
        <v>1712</v>
      </c>
    </row>
    <row r="22" spans="1:13" ht="11.25" customHeight="1">
      <c r="A22" s="110" t="s">
        <v>118</v>
      </c>
      <c r="B22" s="110" t="s">
        <v>119</v>
      </c>
      <c r="C22" s="119">
        <v>238</v>
      </c>
      <c r="D22" s="120">
        <v>471.6</v>
      </c>
      <c r="E22" s="120">
        <v>1981.7</v>
      </c>
      <c r="F22" s="119">
        <v>85</v>
      </c>
      <c r="G22" s="120">
        <v>207.4</v>
      </c>
      <c r="H22" s="120">
        <v>2439.9</v>
      </c>
      <c r="I22" s="119">
        <v>75</v>
      </c>
      <c r="J22" s="120">
        <v>128.4</v>
      </c>
      <c r="K22" s="120">
        <v>1712</v>
      </c>
    </row>
    <row r="23" spans="1:13" ht="11.25" customHeight="1">
      <c r="A23" s="110" t="s">
        <v>120</v>
      </c>
      <c r="B23" s="110" t="s">
        <v>121</v>
      </c>
      <c r="C23" s="119">
        <v>271</v>
      </c>
      <c r="D23" s="120">
        <v>534.79999999999995</v>
      </c>
      <c r="E23" s="120">
        <v>1973.4</v>
      </c>
      <c r="F23" s="119">
        <v>112</v>
      </c>
      <c r="G23" s="120">
        <v>285.2</v>
      </c>
      <c r="H23" s="120">
        <v>2546.6999999999998</v>
      </c>
      <c r="I23" s="119">
        <v>81</v>
      </c>
      <c r="J23" s="120">
        <v>138.69999999999999</v>
      </c>
      <c r="K23" s="120">
        <v>1712</v>
      </c>
    </row>
    <row r="24" spans="1:13" ht="11.25" customHeight="1">
      <c r="A24" s="110" t="s">
        <v>122</v>
      </c>
      <c r="B24" s="110" t="s">
        <v>123</v>
      </c>
      <c r="C24" s="119">
        <v>598</v>
      </c>
      <c r="D24" s="120">
        <v>1246.7</v>
      </c>
      <c r="E24" s="120">
        <v>2084.8000000000002</v>
      </c>
      <c r="F24" s="119">
        <v>216</v>
      </c>
      <c r="G24" s="120">
        <v>650.70000000000005</v>
      </c>
      <c r="H24" s="120">
        <v>3012.5</v>
      </c>
      <c r="I24" s="119">
        <v>155</v>
      </c>
      <c r="J24" s="120">
        <v>265.39999999999998</v>
      </c>
      <c r="K24" s="120">
        <v>1712</v>
      </c>
    </row>
    <row r="25" spans="1:13" ht="11.25" customHeight="1">
      <c r="A25" s="110" t="s">
        <v>124</v>
      </c>
      <c r="B25" s="110" t="s">
        <v>125</v>
      </c>
      <c r="C25" s="119">
        <v>401</v>
      </c>
      <c r="D25" s="120">
        <v>728.6</v>
      </c>
      <c r="E25" s="120">
        <v>1817</v>
      </c>
      <c r="F25" s="119">
        <v>184</v>
      </c>
      <c r="G25" s="120">
        <v>488.9</v>
      </c>
      <c r="H25" s="120">
        <v>2657.2</v>
      </c>
      <c r="I25" s="119">
        <v>121</v>
      </c>
      <c r="J25" s="120">
        <v>207.2</v>
      </c>
      <c r="K25" s="120">
        <v>1712</v>
      </c>
    </row>
    <row r="26" spans="1:13" ht="11.25" customHeight="1">
      <c r="A26" s="115" t="s">
        <v>126</v>
      </c>
      <c r="B26" s="116"/>
      <c r="C26" s="119">
        <v>2729</v>
      </c>
      <c r="D26" s="120">
        <v>5404.2</v>
      </c>
      <c r="E26" s="120">
        <v>1980.3</v>
      </c>
      <c r="F26" s="119">
        <v>1085</v>
      </c>
      <c r="G26" s="120">
        <v>3172.7</v>
      </c>
      <c r="H26" s="120">
        <v>2924.2</v>
      </c>
      <c r="I26" s="119">
        <v>780</v>
      </c>
      <c r="J26" s="120">
        <v>1339.8</v>
      </c>
      <c r="K26" s="120">
        <v>1717.7</v>
      </c>
    </row>
    <row r="28" spans="1:13" ht="21" customHeight="1">
      <c r="A28" s="101" t="s">
        <v>104</v>
      </c>
      <c r="B28" s="101" t="s">
        <v>105</v>
      </c>
      <c r="C28" s="104" t="s">
        <v>133</v>
      </c>
      <c r="D28" s="105"/>
      <c r="E28" s="106"/>
      <c r="F28" s="107"/>
      <c r="G28" s="107"/>
      <c r="H28" s="107"/>
      <c r="I28" s="90"/>
      <c r="J28" s="117"/>
      <c r="K28" s="91"/>
      <c r="L28" s="92"/>
      <c r="M28" s="92"/>
    </row>
    <row r="29" spans="1:13" ht="11.25" customHeight="1">
      <c r="A29" s="103"/>
      <c r="B29" s="103"/>
      <c r="C29" s="101" t="s">
        <v>107</v>
      </c>
      <c r="D29" s="101" t="s">
        <v>108</v>
      </c>
      <c r="E29" s="101" t="s">
        <v>109</v>
      </c>
      <c r="I29" s="90"/>
      <c r="J29" s="117"/>
      <c r="K29" s="91"/>
      <c r="L29" s="92"/>
      <c r="M29" s="92"/>
    </row>
    <row r="30" spans="1:13" ht="41.25" customHeight="1">
      <c r="A30" s="102"/>
      <c r="B30" s="102"/>
      <c r="C30" s="102"/>
      <c r="D30" s="102"/>
      <c r="E30" s="102"/>
      <c r="I30" s="90"/>
      <c r="J30" s="117"/>
      <c r="K30" s="91"/>
      <c r="L30" s="118"/>
      <c r="M30" s="92"/>
    </row>
    <row r="31" spans="1:13" ht="11.25" customHeight="1">
      <c r="A31" s="110" t="s">
        <v>110</v>
      </c>
      <c r="B31" s="110" t="s">
        <v>111</v>
      </c>
      <c r="C31" s="119">
        <v>4</v>
      </c>
      <c r="D31" s="120">
        <v>232.9</v>
      </c>
      <c r="E31" s="120">
        <v>58229.599999999999</v>
      </c>
      <c r="I31" s="90"/>
      <c r="J31" s="117"/>
      <c r="K31" s="91"/>
      <c r="L31" s="118"/>
      <c r="M31" s="92"/>
    </row>
    <row r="32" spans="1:13" ht="11.25" customHeight="1">
      <c r="A32" s="110" t="s">
        <v>112</v>
      </c>
      <c r="B32" s="110" t="s">
        <v>113</v>
      </c>
      <c r="C32" s="119">
        <v>1</v>
      </c>
      <c r="D32" s="120">
        <v>48.2</v>
      </c>
      <c r="E32" s="120">
        <v>48240.9</v>
      </c>
      <c r="I32" s="90"/>
      <c r="J32" s="117"/>
      <c r="K32" s="91"/>
      <c r="L32" s="118"/>
      <c r="M32" s="92"/>
    </row>
    <row r="33" spans="1:13" ht="11.25" customHeight="1">
      <c r="A33" s="110" t="s">
        <v>114</v>
      </c>
      <c r="B33" s="110" t="s">
        <v>115</v>
      </c>
      <c r="C33" s="119">
        <v>6</v>
      </c>
      <c r="D33" s="120">
        <v>332.4</v>
      </c>
      <c r="E33" s="120">
        <v>55391.9</v>
      </c>
      <c r="I33" s="90"/>
      <c r="J33" s="117"/>
      <c r="K33" s="91"/>
      <c r="L33" s="118"/>
      <c r="M33" s="92"/>
    </row>
    <row r="34" spans="1:13" ht="11.25" customHeight="1">
      <c r="A34" s="110" t="s">
        <v>116</v>
      </c>
      <c r="B34" s="110" t="s">
        <v>117</v>
      </c>
      <c r="C34" s="119">
        <v>0</v>
      </c>
      <c r="D34" s="120">
        <v>0</v>
      </c>
      <c r="E34" s="120">
        <v>0</v>
      </c>
      <c r="I34" s="90"/>
      <c r="J34" s="117"/>
      <c r="K34" s="91"/>
      <c r="L34" s="118"/>
      <c r="M34" s="92"/>
    </row>
    <row r="35" spans="1:13" ht="11.25" customHeight="1">
      <c r="A35" s="110" t="s">
        <v>118</v>
      </c>
      <c r="B35" s="110" t="s">
        <v>119</v>
      </c>
      <c r="C35" s="119">
        <v>2</v>
      </c>
      <c r="D35" s="120">
        <v>98.6</v>
      </c>
      <c r="E35" s="120">
        <v>49306.2</v>
      </c>
      <c r="I35" s="90"/>
      <c r="J35" s="117"/>
      <c r="K35" s="91"/>
      <c r="L35" s="118"/>
      <c r="M35" s="92"/>
    </row>
    <row r="36" spans="1:13" ht="11.25" customHeight="1">
      <c r="A36" s="110" t="s">
        <v>120</v>
      </c>
      <c r="B36" s="110" t="s">
        <v>121</v>
      </c>
      <c r="C36" s="119">
        <v>0</v>
      </c>
      <c r="D36" s="120">
        <v>0</v>
      </c>
      <c r="E36" s="120">
        <v>0</v>
      </c>
      <c r="I36" s="90"/>
      <c r="J36" s="117"/>
      <c r="K36" s="91"/>
      <c r="L36" s="118"/>
      <c r="M36" s="92"/>
    </row>
    <row r="37" spans="1:13" ht="11.25" customHeight="1">
      <c r="A37" s="110" t="s">
        <v>122</v>
      </c>
      <c r="B37" s="110" t="s">
        <v>123</v>
      </c>
      <c r="C37" s="119">
        <v>2</v>
      </c>
      <c r="D37" s="120">
        <v>96.5</v>
      </c>
      <c r="E37" s="120">
        <v>48240.9</v>
      </c>
      <c r="I37" s="90"/>
      <c r="J37" s="117"/>
      <c r="K37" s="91"/>
      <c r="L37" s="118"/>
      <c r="M37" s="92"/>
    </row>
    <row r="38" spans="1:13" ht="11.25" customHeight="1">
      <c r="A38" s="110" t="s">
        <v>124</v>
      </c>
      <c r="B38" s="110" t="s">
        <v>125</v>
      </c>
      <c r="C38" s="119">
        <v>0</v>
      </c>
      <c r="D38" s="120">
        <v>0</v>
      </c>
      <c r="E38" s="120">
        <v>0</v>
      </c>
      <c r="I38" s="90"/>
      <c r="J38" s="117"/>
      <c r="K38" s="91"/>
      <c r="L38" s="118"/>
      <c r="M38" s="92"/>
    </row>
    <row r="39" spans="1:13" ht="11.25" customHeight="1">
      <c r="A39" s="115" t="s">
        <v>126</v>
      </c>
      <c r="B39" s="116"/>
      <c r="C39" s="119">
        <v>15</v>
      </c>
      <c r="D39" s="120">
        <v>808.6</v>
      </c>
      <c r="E39" s="120">
        <v>53907</v>
      </c>
    </row>
  </sheetData>
  <mergeCells count="38">
    <mergeCell ref="E29:E30"/>
    <mergeCell ref="A39:B39"/>
    <mergeCell ref="H16:H17"/>
    <mergeCell ref="I16:I17"/>
    <mergeCell ref="J16:J17"/>
    <mergeCell ref="K16:K17"/>
    <mergeCell ref="A26:B26"/>
    <mergeCell ref="A28:A30"/>
    <mergeCell ref="B28:B30"/>
    <mergeCell ref="C28:E28"/>
    <mergeCell ref="C29:C30"/>
    <mergeCell ref="D29:D30"/>
    <mergeCell ref="A15:A17"/>
    <mergeCell ref="B15:B17"/>
    <mergeCell ref="C15:E15"/>
    <mergeCell ref="F15:H15"/>
    <mergeCell ref="I15:K15"/>
    <mergeCell ref="C16:C17"/>
    <mergeCell ref="D16:D17"/>
    <mergeCell ref="E16:E17"/>
    <mergeCell ref="F16:F17"/>
    <mergeCell ref="G16:G17"/>
    <mergeCell ref="G3:G4"/>
    <mergeCell ref="H3:H4"/>
    <mergeCell ref="I3:I4"/>
    <mergeCell ref="J3:J4"/>
    <mergeCell ref="K3:K4"/>
    <mergeCell ref="A13:B13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3" manualBreakCount="3">
    <brk id="14" max="16383" man="1"/>
    <brk id="27" max="16383" man="1"/>
    <brk id="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I31" sqref="I31"/>
    </sheetView>
  </sheetViews>
  <sheetFormatPr defaultColWidth="9.33203125" defaultRowHeight="12.75"/>
  <cols>
    <col min="1" max="1" width="4" style="122" customWidth="1"/>
    <col min="2" max="2" width="33" style="122" customWidth="1"/>
    <col min="3" max="3" width="11" style="122" customWidth="1"/>
    <col min="4" max="4" width="14.1640625" style="122" customWidth="1"/>
    <col min="5" max="5" width="10.33203125" style="122" customWidth="1"/>
    <col min="6" max="6" width="11" style="122" customWidth="1"/>
    <col min="7" max="7" width="14.1640625" style="122" customWidth="1"/>
    <col min="8" max="8" width="10.33203125" style="122" customWidth="1"/>
    <col min="9" max="9" width="11" style="122" customWidth="1"/>
    <col min="10" max="10" width="14.1640625" style="122" customWidth="1"/>
    <col min="11" max="11" width="10.33203125" style="122" customWidth="1"/>
    <col min="12" max="12" width="9.33203125" style="122" hidden="1" customWidth="1"/>
    <col min="13" max="13" width="9.33203125" style="123" hidden="1" customWidth="1"/>
    <col min="14" max="14" width="9.33203125" style="122" hidden="1" customWidth="1"/>
    <col min="15" max="15" width="9.33203125" style="123" hidden="1" customWidth="1"/>
    <col min="16" max="16" width="9.33203125" style="122"/>
    <col min="17" max="17" width="13.1640625" style="122" customWidth="1"/>
    <col min="18" max="16384" width="9.33203125" style="122"/>
  </cols>
  <sheetData>
    <row r="1" spans="1:11">
      <c r="A1" s="99" t="s">
        <v>144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3.25" customHeight="1">
      <c r="A2" s="101" t="s">
        <v>104</v>
      </c>
      <c r="B2" s="101" t="s">
        <v>105</v>
      </c>
      <c r="C2" s="104" t="s">
        <v>106</v>
      </c>
      <c r="D2" s="105"/>
      <c r="E2" s="105"/>
      <c r="F2" s="104" t="s">
        <v>135</v>
      </c>
      <c r="G2" s="105"/>
      <c r="H2" s="106"/>
      <c r="I2" s="104" t="s">
        <v>136</v>
      </c>
      <c r="J2" s="105"/>
      <c r="K2" s="106"/>
    </row>
    <row r="3" spans="1:11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</row>
    <row r="4" spans="1:11" ht="21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>
      <c r="A5" s="110" t="s">
        <v>110</v>
      </c>
      <c r="B5" s="110" t="s">
        <v>111</v>
      </c>
      <c r="C5" s="119">
        <v>16361</v>
      </c>
      <c r="D5" s="124">
        <v>54013.71</v>
      </c>
      <c r="E5" s="124">
        <v>3301.4</v>
      </c>
      <c r="F5" s="119">
        <v>147</v>
      </c>
      <c r="G5" s="124">
        <v>157.4</v>
      </c>
      <c r="H5" s="124">
        <v>1070.9000000000001</v>
      </c>
      <c r="I5" s="119">
        <v>1690</v>
      </c>
      <c r="J5" s="124">
        <v>2893.3</v>
      </c>
      <c r="K5" s="124">
        <v>1712</v>
      </c>
    </row>
    <row r="6" spans="1:11">
      <c r="A6" s="110" t="s">
        <v>112</v>
      </c>
      <c r="B6" s="110" t="s">
        <v>113</v>
      </c>
      <c r="C6" s="119">
        <v>3888</v>
      </c>
      <c r="D6" s="124">
        <v>11649.25</v>
      </c>
      <c r="E6" s="124">
        <v>2996.2</v>
      </c>
      <c r="F6" s="119">
        <v>42</v>
      </c>
      <c r="G6" s="124">
        <v>44.4</v>
      </c>
      <c r="H6" s="124">
        <v>1057.0999999999999</v>
      </c>
      <c r="I6" s="119">
        <v>826</v>
      </c>
      <c r="J6" s="124">
        <v>1414.1</v>
      </c>
      <c r="K6" s="124">
        <v>1712</v>
      </c>
    </row>
    <row r="7" spans="1:11">
      <c r="A7" s="110" t="s">
        <v>114</v>
      </c>
      <c r="B7" s="110" t="s">
        <v>115</v>
      </c>
      <c r="C7" s="119">
        <v>4855</v>
      </c>
      <c r="D7" s="124">
        <v>17361.900000000001</v>
      </c>
      <c r="E7" s="124">
        <v>3576.1</v>
      </c>
      <c r="F7" s="119">
        <v>58</v>
      </c>
      <c r="G7" s="124">
        <v>60.5</v>
      </c>
      <c r="H7" s="124">
        <v>1043.7</v>
      </c>
      <c r="I7" s="119">
        <v>672</v>
      </c>
      <c r="J7" s="124">
        <v>1150.5</v>
      </c>
      <c r="K7" s="124">
        <v>1712</v>
      </c>
    </row>
    <row r="8" spans="1:11">
      <c r="A8" s="110" t="s">
        <v>116</v>
      </c>
      <c r="B8" s="110" t="s">
        <v>117</v>
      </c>
      <c r="C8" s="119">
        <v>3563</v>
      </c>
      <c r="D8" s="124">
        <v>8962.5400000000009</v>
      </c>
      <c r="E8" s="124">
        <v>2515.4</v>
      </c>
      <c r="F8" s="119">
        <v>45</v>
      </c>
      <c r="G8" s="124">
        <v>44.5</v>
      </c>
      <c r="H8" s="124">
        <v>989.8</v>
      </c>
      <c r="I8" s="119">
        <v>731</v>
      </c>
      <c r="J8" s="124">
        <v>1251.5</v>
      </c>
      <c r="K8" s="124">
        <v>1712</v>
      </c>
    </row>
    <row r="9" spans="1:11">
      <c r="A9" s="110" t="s">
        <v>118</v>
      </c>
      <c r="B9" s="110" t="s">
        <v>119</v>
      </c>
      <c r="C9" s="119">
        <v>5529</v>
      </c>
      <c r="D9" s="124">
        <v>15131.54</v>
      </c>
      <c r="E9" s="124">
        <v>2736.8</v>
      </c>
      <c r="F9" s="119">
        <v>51</v>
      </c>
      <c r="G9" s="124">
        <v>56.6</v>
      </c>
      <c r="H9" s="124">
        <v>1109.2</v>
      </c>
      <c r="I9" s="119">
        <v>844</v>
      </c>
      <c r="J9" s="124">
        <v>1444.9</v>
      </c>
      <c r="K9" s="124">
        <v>1712</v>
      </c>
    </row>
    <row r="10" spans="1:11">
      <c r="A10" s="110" t="s">
        <v>120</v>
      </c>
      <c r="B10" s="110" t="s">
        <v>121</v>
      </c>
      <c r="C10" s="119">
        <v>7084</v>
      </c>
      <c r="D10" s="124">
        <v>19851.330000000002</v>
      </c>
      <c r="E10" s="124">
        <v>2802.3</v>
      </c>
      <c r="F10" s="119">
        <v>56</v>
      </c>
      <c r="G10" s="124">
        <v>61.6</v>
      </c>
      <c r="H10" s="124">
        <v>1100.2</v>
      </c>
      <c r="I10" s="119">
        <v>1100</v>
      </c>
      <c r="J10" s="124">
        <v>1883.2</v>
      </c>
      <c r="K10" s="124">
        <v>1712</v>
      </c>
    </row>
    <row r="11" spans="1:11">
      <c r="A11" s="110" t="s">
        <v>122</v>
      </c>
      <c r="B11" s="110" t="s">
        <v>123</v>
      </c>
      <c r="C11" s="119">
        <v>14255</v>
      </c>
      <c r="D11" s="124">
        <v>44690.35</v>
      </c>
      <c r="E11" s="124">
        <v>3135.1</v>
      </c>
      <c r="F11" s="119">
        <v>124</v>
      </c>
      <c r="G11" s="124">
        <v>136.1</v>
      </c>
      <c r="H11" s="124">
        <v>1097.8</v>
      </c>
      <c r="I11" s="119">
        <v>1793</v>
      </c>
      <c r="J11" s="124">
        <v>3069.6</v>
      </c>
      <c r="K11" s="124">
        <v>1712</v>
      </c>
    </row>
    <row r="12" spans="1:11">
      <c r="A12" s="110" t="s">
        <v>124</v>
      </c>
      <c r="B12" s="110" t="s">
        <v>125</v>
      </c>
      <c r="C12" s="119">
        <v>8674</v>
      </c>
      <c r="D12" s="124">
        <v>22451.97</v>
      </c>
      <c r="E12" s="124">
        <v>2588.4</v>
      </c>
      <c r="F12" s="119">
        <v>92</v>
      </c>
      <c r="G12" s="124">
        <v>92.3</v>
      </c>
      <c r="H12" s="124">
        <v>1003.3</v>
      </c>
      <c r="I12" s="119">
        <v>1583</v>
      </c>
      <c r="J12" s="124">
        <v>2710.1</v>
      </c>
      <c r="K12" s="124">
        <v>1712</v>
      </c>
    </row>
    <row r="13" spans="1:11">
      <c r="A13" s="115" t="s">
        <v>126</v>
      </c>
      <c r="B13" s="116"/>
      <c r="C13" s="119">
        <v>64209</v>
      </c>
      <c r="D13" s="124">
        <v>194112.6</v>
      </c>
      <c r="E13" s="124">
        <v>3023.1</v>
      </c>
      <c r="F13" s="119">
        <v>615</v>
      </c>
      <c r="G13" s="124">
        <v>653.5</v>
      </c>
      <c r="H13" s="124">
        <v>1062.5999999999999</v>
      </c>
      <c r="I13" s="119">
        <v>9239</v>
      </c>
      <c r="J13" s="124">
        <v>15817.2</v>
      </c>
      <c r="K13" s="124">
        <v>1712</v>
      </c>
    </row>
    <row r="14" spans="1:1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</row>
    <row r="15" spans="1:11" ht="22.5" customHeight="1">
      <c r="A15" s="101" t="s">
        <v>104</v>
      </c>
      <c r="B15" s="101" t="s">
        <v>105</v>
      </c>
      <c r="C15" s="104" t="s">
        <v>137</v>
      </c>
      <c r="D15" s="105"/>
      <c r="E15" s="106"/>
      <c r="F15" s="104" t="s">
        <v>145</v>
      </c>
      <c r="G15" s="105"/>
      <c r="H15" s="106"/>
      <c r="I15" s="104" t="s">
        <v>88</v>
      </c>
      <c r="J15" s="105"/>
      <c r="K15" s="106"/>
    </row>
    <row r="16" spans="1:11" ht="12.75" customHeight="1">
      <c r="A16" s="103"/>
      <c r="B16" s="103"/>
      <c r="C16" s="101" t="s">
        <v>107</v>
      </c>
      <c r="D16" s="101" t="s">
        <v>108</v>
      </c>
      <c r="E16" s="101" t="s">
        <v>109</v>
      </c>
      <c r="F16" s="101" t="s">
        <v>107</v>
      </c>
      <c r="G16" s="101" t="s">
        <v>108</v>
      </c>
      <c r="H16" s="101" t="s">
        <v>109</v>
      </c>
      <c r="I16" s="101" t="s">
        <v>107</v>
      </c>
      <c r="J16" s="101" t="s">
        <v>108</v>
      </c>
      <c r="K16" s="101" t="s">
        <v>109</v>
      </c>
    </row>
    <row r="17" spans="1:11" ht="39.7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>
      <c r="A18" s="110" t="s">
        <v>110</v>
      </c>
      <c r="B18" s="110" t="s">
        <v>111</v>
      </c>
      <c r="C18" s="119">
        <v>14524</v>
      </c>
      <c r="D18" s="124">
        <v>50963</v>
      </c>
      <c r="E18" s="124">
        <v>3508.9</v>
      </c>
      <c r="F18" s="119">
        <v>0</v>
      </c>
      <c r="G18" s="124">
        <v>0</v>
      </c>
      <c r="H18" s="124">
        <v>0</v>
      </c>
      <c r="I18" s="119">
        <v>0</v>
      </c>
      <c r="J18" s="124">
        <v>0</v>
      </c>
      <c r="K18" s="124">
        <v>0</v>
      </c>
    </row>
    <row r="19" spans="1:11">
      <c r="A19" s="110" t="s">
        <v>112</v>
      </c>
      <c r="B19" s="110" t="s">
        <v>113</v>
      </c>
      <c r="C19" s="119">
        <v>3020</v>
      </c>
      <c r="D19" s="124">
        <v>10190.700000000001</v>
      </c>
      <c r="E19" s="124">
        <v>3374.4</v>
      </c>
      <c r="F19" s="119">
        <v>0</v>
      </c>
      <c r="G19" s="124">
        <v>0</v>
      </c>
      <c r="H19" s="124">
        <v>0</v>
      </c>
      <c r="I19" s="119">
        <v>0</v>
      </c>
      <c r="J19" s="124">
        <v>0</v>
      </c>
      <c r="K19" s="124">
        <v>0</v>
      </c>
    </row>
    <row r="20" spans="1:11">
      <c r="A20" s="110" t="s">
        <v>114</v>
      </c>
      <c r="B20" s="110" t="s">
        <v>115</v>
      </c>
      <c r="C20" s="119">
        <v>4125</v>
      </c>
      <c r="D20" s="124">
        <v>16150.9</v>
      </c>
      <c r="E20" s="124">
        <v>3915.4</v>
      </c>
      <c r="F20" s="119">
        <v>0</v>
      </c>
      <c r="G20" s="124">
        <v>0</v>
      </c>
      <c r="H20" s="124">
        <v>0</v>
      </c>
      <c r="I20" s="119">
        <v>0</v>
      </c>
      <c r="J20" s="124">
        <v>0</v>
      </c>
      <c r="K20" s="124">
        <v>0</v>
      </c>
    </row>
    <row r="21" spans="1:11">
      <c r="A21" s="110" t="s">
        <v>116</v>
      </c>
      <c r="B21" s="110" t="s">
        <v>117</v>
      </c>
      <c r="C21" s="119">
        <v>2787</v>
      </c>
      <c r="D21" s="124">
        <v>7666.5</v>
      </c>
      <c r="E21" s="124">
        <v>2750.8</v>
      </c>
      <c r="F21" s="119">
        <v>0</v>
      </c>
      <c r="G21" s="124">
        <v>0</v>
      </c>
      <c r="H21" s="124">
        <v>0</v>
      </c>
      <c r="I21" s="119">
        <v>0</v>
      </c>
      <c r="J21" s="124">
        <v>0</v>
      </c>
      <c r="K21" s="124">
        <v>0</v>
      </c>
    </row>
    <row r="22" spans="1:11">
      <c r="A22" s="110" t="s">
        <v>118</v>
      </c>
      <c r="B22" s="110" t="s">
        <v>119</v>
      </c>
      <c r="C22" s="119">
        <v>4634</v>
      </c>
      <c r="D22" s="124">
        <v>13630</v>
      </c>
      <c r="E22" s="124">
        <v>2941.3</v>
      </c>
      <c r="F22" s="119">
        <v>0</v>
      </c>
      <c r="G22" s="124">
        <v>0</v>
      </c>
      <c r="H22" s="124">
        <v>0</v>
      </c>
      <c r="I22" s="119">
        <v>0</v>
      </c>
      <c r="J22" s="124">
        <v>0</v>
      </c>
      <c r="K22" s="124">
        <v>0</v>
      </c>
    </row>
    <row r="23" spans="1:11">
      <c r="A23" s="110" t="s">
        <v>120</v>
      </c>
      <c r="B23" s="110" t="s">
        <v>121</v>
      </c>
      <c r="C23" s="119">
        <v>5928</v>
      </c>
      <c r="D23" s="124">
        <v>17906.5</v>
      </c>
      <c r="E23" s="124">
        <v>3020.7</v>
      </c>
      <c r="F23" s="119">
        <v>0</v>
      </c>
      <c r="G23" s="124">
        <v>0</v>
      </c>
      <c r="H23" s="124">
        <v>0</v>
      </c>
      <c r="I23" s="119">
        <v>0</v>
      </c>
      <c r="J23" s="124">
        <v>0</v>
      </c>
      <c r="K23" s="124">
        <v>0</v>
      </c>
    </row>
    <row r="24" spans="1:11">
      <c r="A24" s="110" t="s">
        <v>122</v>
      </c>
      <c r="B24" s="110" t="s">
        <v>123</v>
      </c>
      <c r="C24" s="119">
        <v>12338</v>
      </c>
      <c r="D24" s="124">
        <v>41484.6</v>
      </c>
      <c r="E24" s="124">
        <v>3362.3</v>
      </c>
      <c r="F24" s="119">
        <v>0</v>
      </c>
      <c r="G24" s="124">
        <v>0</v>
      </c>
      <c r="H24" s="124">
        <v>0</v>
      </c>
      <c r="I24" s="119">
        <v>0</v>
      </c>
      <c r="J24" s="124">
        <v>0</v>
      </c>
      <c r="K24" s="124">
        <v>0</v>
      </c>
    </row>
    <row r="25" spans="1:11">
      <c r="A25" s="110" t="s">
        <v>124</v>
      </c>
      <c r="B25" s="110" t="s">
        <v>125</v>
      </c>
      <c r="C25" s="119">
        <v>6999</v>
      </c>
      <c r="D25" s="124">
        <v>19649.599999999999</v>
      </c>
      <c r="E25" s="124">
        <v>2807.5</v>
      </c>
      <c r="F25" s="119">
        <v>0</v>
      </c>
      <c r="G25" s="124">
        <v>0</v>
      </c>
      <c r="H25" s="124">
        <v>0</v>
      </c>
      <c r="I25" s="119">
        <v>0</v>
      </c>
      <c r="J25" s="124">
        <v>0</v>
      </c>
      <c r="K25" s="124">
        <v>0</v>
      </c>
    </row>
    <row r="26" spans="1:11">
      <c r="A26" s="115" t="s">
        <v>126</v>
      </c>
      <c r="B26" s="116"/>
      <c r="C26" s="119">
        <v>54355</v>
      </c>
      <c r="D26" s="124">
        <v>177641.9</v>
      </c>
      <c r="E26" s="124">
        <v>3268.2</v>
      </c>
      <c r="F26" s="119">
        <v>0</v>
      </c>
      <c r="G26" s="124">
        <v>0</v>
      </c>
      <c r="H26" s="124">
        <v>0</v>
      </c>
      <c r="I26" s="119">
        <v>0</v>
      </c>
      <c r="J26" s="124">
        <v>0</v>
      </c>
      <c r="K26" s="124">
        <v>0</v>
      </c>
    </row>
    <row r="27" spans="1:11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</row>
    <row r="28" spans="1:11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1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</row>
    <row r="30" spans="1:1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</row>
    <row r="31" spans="1:11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</row>
    <row r="32" spans="1:11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</row>
  </sheetData>
  <mergeCells count="31">
    <mergeCell ref="H16:H17"/>
    <mergeCell ref="I16:I17"/>
    <mergeCell ref="J16:J17"/>
    <mergeCell ref="K16:K17"/>
    <mergeCell ref="A26:B26"/>
    <mergeCell ref="A15:A17"/>
    <mergeCell ref="B15:B17"/>
    <mergeCell ref="C15:E15"/>
    <mergeCell ref="F15:H15"/>
    <mergeCell ref="I15:K15"/>
    <mergeCell ref="C16:C17"/>
    <mergeCell ref="D16:D17"/>
    <mergeCell ref="E16:E17"/>
    <mergeCell ref="F16:F17"/>
    <mergeCell ref="G16:G17"/>
    <mergeCell ref="G3:G4"/>
    <mergeCell ref="H3:H4"/>
    <mergeCell ref="I3:I4"/>
    <mergeCell ref="J3:J4"/>
    <mergeCell ref="K3:K4"/>
    <mergeCell ref="A13:B13"/>
    <mergeCell ref="A1:K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2" manualBreakCount="2">
    <brk id="14" max="16383" man="1"/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J34"/>
  <sheetViews>
    <sheetView workbookViewId="0">
      <selection activeCell="Q19" sqref="Q19"/>
    </sheetView>
  </sheetViews>
  <sheetFormatPr defaultColWidth="9.33203125" defaultRowHeight="11.25" customHeight="1"/>
  <cols>
    <col min="1" max="1" width="42" style="67" customWidth="1"/>
    <col min="2" max="2" width="6.33203125" style="68" customWidth="1"/>
    <col min="3" max="3" width="10.5" style="69" customWidth="1"/>
    <col min="4" max="4" width="19.1640625" style="70" customWidth="1"/>
    <col min="5" max="5" width="20.83203125" style="70" customWidth="1"/>
    <col min="6" max="7" width="9.33203125" style="66" hidden="1" customWidth="1"/>
    <col min="8" max="9" width="9.33203125" style="71" hidden="1" customWidth="1"/>
    <col min="10" max="10" width="9.6640625" style="66" bestFit="1" customWidth="1"/>
    <col min="11" max="16384" width="9.33203125" style="66"/>
  </cols>
  <sheetData>
    <row r="2" spans="1:10" s="72" customFormat="1" ht="67.5" customHeight="1">
      <c r="A2" s="73" t="s">
        <v>33</v>
      </c>
      <c r="B2" s="74" t="s">
        <v>34</v>
      </c>
      <c r="C2" s="75" t="s">
        <v>35</v>
      </c>
      <c r="D2" s="76" t="s">
        <v>36</v>
      </c>
      <c r="E2" s="77" t="s">
        <v>37</v>
      </c>
      <c r="H2" s="78"/>
      <c r="I2" s="78"/>
    </row>
    <row r="3" spans="1:10" s="79" customFormat="1" ht="11.25" customHeight="1">
      <c r="A3" s="80" t="s">
        <v>38</v>
      </c>
      <c r="B3" s="81" t="s">
        <v>39</v>
      </c>
      <c r="C3" s="82">
        <v>1</v>
      </c>
      <c r="D3" s="82">
        <v>2</v>
      </c>
      <c r="E3" s="82">
        <v>3</v>
      </c>
      <c r="H3" s="83"/>
      <c r="I3" s="83"/>
    </row>
    <row r="4" spans="1:10" ht="55.5" customHeight="1">
      <c r="A4" s="84" t="s">
        <v>40</v>
      </c>
      <c r="B4" s="81" t="s">
        <v>41</v>
      </c>
      <c r="C4" s="85">
        <v>335708</v>
      </c>
      <c r="D4" s="86">
        <v>955636.4</v>
      </c>
      <c r="E4" s="86">
        <v>2846.6298092389816</v>
      </c>
      <c r="F4" s="69">
        <f>SUM(C5:C16)</f>
        <v>332416</v>
      </c>
      <c r="G4" s="70">
        <f>SUM(D5:D16)</f>
        <v>910723.69999999984</v>
      </c>
      <c r="H4" s="87">
        <f>F4-C4</f>
        <v>-3292</v>
      </c>
      <c r="I4" s="88">
        <f>G4-D4</f>
        <v>-44912.700000000186</v>
      </c>
      <c r="J4" s="125"/>
    </row>
    <row r="5" spans="1:10" ht="12.75" customHeight="1">
      <c r="A5" s="84" t="s">
        <v>42</v>
      </c>
      <c r="B5" s="81" t="s">
        <v>43</v>
      </c>
      <c r="C5" s="85">
        <v>290</v>
      </c>
      <c r="D5" s="86">
        <v>176.2</v>
      </c>
      <c r="E5" s="86">
        <v>607.58620689655174</v>
      </c>
      <c r="J5" s="125"/>
    </row>
    <row r="6" spans="1:10" ht="12.75" customHeight="1">
      <c r="A6" s="84" t="s">
        <v>44</v>
      </c>
      <c r="B6" s="81" t="s">
        <v>45</v>
      </c>
      <c r="C6" s="85">
        <v>523</v>
      </c>
      <c r="D6" s="86">
        <v>451.7</v>
      </c>
      <c r="E6" s="86">
        <v>863.67112810707454</v>
      </c>
      <c r="J6" s="125"/>
    </row>
    <row r="7" spans="1:10" ht="12.75" customHeight="1">
      <c r="A7" s="84" t="s">
        <v>46</v>
      </c>
      <c r="B7" s="81" t="s">
        <v>47</v>
      </c>
      <c r="C7" s="85">
        <v>1434</v>
      </c>
      <c r="D7" s="86">
        <v>1494.2</v>
      </c>
      <c r="E7" s="86">
        <v>1041.9804741980474</v>
      </c>
      <c r="J7" s="125"/>
    </row>
    <row r="8" spans="1:10" ht="12.75" customHeight="1">
      <c r="A8" s="84" t="s">
        <v>48</v>
      </c>
      <c r="B8" s="81" t="s">
        <v>49</v>
      </c>
      <c r="C8" s="85">
        <v>85</v>
      </c>
      <c r="D8" s="86">
        <v>96.7</v>
      </c>
      <c r="E8" s="86">
        <v>1137.6470588235295</v>
      </c>
      <c r="J8" s="125"/>
    </row>
    <row r="9" spans="1:10" ht="12.75" customHeight="1">
      <c r="A9" s="84" t="s">
        <v>50</v>
      </c>
      <c r="B9" s="81" t="s">
        <v>51</v>
      </c>
      <c r="C9" s="85">
        <v>74</v>
      </c>
      <c r="D9" s="86">
        <v>91.8</v>
      </c>
      <c r="E9" s="86">
        <v>1240.5405405405406</v>
      </c>
      <c r="J9" s="125"/>
    </row>
    <row r="10" spans="1:10" ht="12.75" customHeight="1">
      <c r="A10" s="84" t="s">
        <v>52</v>
      </c>
      <c r="B10" s="81" t="s">
        <v>53</v>
      </c>
      <c r="C10" s="85">
        <v>65</v>
      </c>
      <c r="D10" s="86">
        <v>87.6</v>
      </c>
      <c r="E10" s="86">
        <v>1347.6923076923076</v>
      </c>
      <c r="J10" s="125"/>
    </row>
    <row r="11" spans="1:10" ht="12.75" customHeight="1">
      <c r="A11" s="84" t="s">
        <v>54</v>
      </c>
      <c r="B11" s="81" t="s">
        <v>55</v>
      </c>
      <c r="C11" s="85">
        <v>50</v>
      </c>
      <c r="D11" s="86">
        <v>72.599999999999994</v>
      </c>
      <c r="E11" s="86">
        <v>1452</v>
      </c>
      <c r="J11" s="125"/>
    </row>
    <row r="12" spans="1:10" ht="12.75" customHeight="1">
      <c r="A12" s="84" t="s">
        <v>56</v>
      </c>
      <c r="B12" s="81" t="s">
        <v>57</v>
      </c>
      <c r="C12" s="85">
        <v>76476</v>
      </c>
      <c r="D12" s="86">
        <v>133485.70000000001</v>
      </c>
      <c r="E12" s="86">
        <v>1745.458705999268</v>
      </c>
      <c r="J12" s="125"/>
    </row>
    <row r="13" spans="1:10" ht="12.75" customHeight="1">
      <c r="A13" s="84" t="s">
        <v>58</v>
      </c>
      <c r="B13" s="81" t="s">
        <v>59</v>
      </c>
      <c r="C13" s="85">
        <v>172095</v>
      </c>
      <c r="D13" s="86">
        <v>405225.2</v>
      </c>
      <c r="E13" s="86">
        <v>2354.6599262035506</v>
      </c>
      <c r="J13" s="125"/>
    </row>
    <row r="14" spans="1:10" ht="12.75" customHeight="1">
      <c r="A14" s="84" t="s">
        <v>60</v>
      </c>
      <c r="B14" s="81" t="s">
        <v>61</v>
      </c>
      <c r="C14" s="85">
        <v>40641</v>
      </c>
      <c r="D14" s="86">
        <v>139031.20000000001</v>
      </c>
      <c r="E14" s="86">
        <v>3420.9591299426688</v>
      </c>
      <c r="J14" s="125"/>
    </row>
    <row r="15" spans="1:10" ht="12.75" customHeight="1">
      <c r="A15" s="84" t="s">
        <v>62</v>
      </c>
      <c r="B15" s="81" t="s">
        <v>63</v>
      </c>
      <c r="C15" s="85">
        <v>17858</v>
      </c>
      <c r="D15" s="86">
        <v>79407.7</v>
      </c>
      <c r="E15" s="86">
        <v>4446.6177623474068</v>
      </c>
      <c r="J15" s="125"/>
    </row>
    <row r="16" spans="1:10" ht="12.75" customHeight="1">
      <c r="A16" s="84" t="s">
        <v>64</v>
      </c>
      <c r="B16" s="81" t="s">
        <v>65</v>
      </c>
      <c r="C16" s="85">
        <v>22825</v>
      </c>
      <c r="D16" s="86">
        <v>151103.1</v>
      </c>
      <c r="E16" s="86">
        <v>6620.0700985761223</v>
      </c>
      <c r="J16" s="125"/>
    </row>
    <row r="17" spans="1:10" ht="12.75" customHeight="1">
      <c r="A17" s="84" t="s">
        <v>66</v>
      </c>
      <c r="B17" s="89" t="s">
        <v>67</v>
      </c>
      <c r="C17" s="85">
        <v>3292</v>
      </c>
      <c r="D17" s="86">
        <v>44912.7</v>
      </c>
      <c r="E17" s="86">
        <v>13642.982989064398</v>
      </c>
      <c r="J17" s="125"/>
    </row>
    <row r="18" spans="1:10" ht="45.75" customHeight="1">
      <c r="A18" s="84" t="s">
        <v>68</v>
      </c>
      <c r="B18" s="89" t="s">
        <v>69</v>
      </c>
      <c r="C18" s="85">
        <v>251901</v>
      </c>
      <c r="D18" s="86">
        <v>753116</v>
      </c>
      <c r="E18" s="86">
        <v>2989.730092377561</v>
      </c>
      <c r="F18" s="69">
        <f>SUM(C18:C23)</f>
        <v>335708</v>
      </c>
      <c r="G18" s="70">
        <f>SUM(D18:D23)</f>
        <v>955636.39999999991</v>
      </c>
      <c r="H18" s="87">
        <f>F18-C4</f>
        <v>0</v>
      </c>
      <c r="I18" s="88">
        <f>G18-D4</f>
        <v>0</v>
      </c>
      <c r="J18" s="125"/>
    </row>
    <row r="19" spans="1:10" ht="14.25" customHeight="1">
      <c r="A19" s="84" t="s">
        <v>70</v>
      </c>
      <c r="B19" s="89" t="s">
        <v>71</v>
      </c>
      <c r="C19" s="85">
        <v>58366</v>
      </c>
      <c r="D19" s="86">
        <v>136564.70000000001</v>
      </c>
      <c r="E19" s="86">
        <v>2339.7988554980639</v>
      </c>
      <c r="J19" s="125"/>
    </row>
    <row r="20" spans="1:10" ht="14.25" customHeight="1">
      <c r="A20" s="84" t="s">
        <v>72</v>
      </c>
      <c r="B20" s="89" t="s">
        <v>73</v>
      </c>
      <c r="C20" s="85">
        <v>15005</v>
      </c>
      <c r="D20" s="86">
        <v>36239.199999999997</v>
      </c>
      <c r="E20" s="86">
        <v>2415.1416194601798</v>
      </c>
      <c r="J20" s="125"/>
    </row>
    <row r="21" spans="1:10" ht="14.25" customHeight="1">
      <c r="A21" s="84" t="s">
        <v>74</v>
      </c>
      <c r="B21" s="89" t="s">
        <v>75</v>
      </c>
      <c r="C21" s="85">
        <v>6619</v>
      </c>
      <c r="D21" s="86">
        <v>18163</v>
      </c>
      <c r="E21" s="86">
        <v>2744.0701012237496</v>
      </c>
      <c r="J21" s="125"/>
    </row>
    <row r="22" spans="1:10" ht="14.25" customHeight="1">
      <c r="A22" s="84" t="s">
        <v>76</v>
      </c>
      <c r="B22" s="89" t="s">
        <v>77</v>
      </c>
      <c r="C22" s="85">
        <v>3723</v>
      </c>
      <c r="D22" s="86">
        <v>6584.3</v>
      </c>
      <c r="E22" s="86">
        <v>1768.5468708031158</v>
      </c>
      <c r="J22" s="125"/>
    </row>
    <row r="23" spans="1:10" ht="14.25" customHeight="1">
      <c r="A23" s="84" t="s">
        <v>78</v>
      </c>
      <c r="B23" s="89" t="s">
        <v>79</v>
      </c>
      <c r="C23" s="85">
        <v>94</v>
      </c>
      <c r="D23" s="86">
        <v>4969.2</v>
      </c>
      <c r="E23" s="86">
        <v>52863.829787234041</v>
      </c>
      <c r="J23" s="125"/>
    </row>
    <row r="24" spans="1:10" ht="42.75" customHeight="1">
      <c r="A24" s="84" t="s">
        <v>80</v>
      </c>
      <c r="B24" s="89" t="s">
        <v>81</v>
      </c>
      <c r="C24" s="85">
        <v>2606</v>
      </c>
      <c r="D24" s="86">
        <v>2606.6</v>
      </c>
      <c r="E24" s="86">
        <v>1000.2302379125097</v>
      </c>
      <c r="F24" s="69">
        <f>SUM(C24:C26)</f>
        <v>335708</v>
      </c>
      <c r="G24" s="70">
        <f>SUM(D24:D26)</f>
        <v>955636.4</v>
      </c>
      <c r="H24" s="87">
        <f>F24-C4</f>
        <v>0</v>
      </c>
      <c r="I24" s="88">
        <f>G24-D4</f>
        <v>0</v>
      </c>
      <c r="J24" s="125"/>
    </row>
    <row r="25" spans="1:10" ht="11.25" customHeight="1">
      <c r="A25" s="84" t="s">
        <v>82</v>
      </c>
      <c r="B25" s="89" t="s">
        <v>83</v>
      </c>
      <c r="C25" s="85">
        <v>52028</v>
      </c>
      <c r="D25" s="86">
        <v>89071.9</v>
      </c>
      <c r="E25" s="86">
        <v>1711.9993080648881</v>
      </c>
      <c r="J25" s="125"/>
    </row>
    <row r="26" spans="1:10" ht="11.25" customHeight="1">
      <c r="A26" s="84" t="s">
        <v>84</v>
      </c>
      <c r="B26" s="89" t="s">
        <v>85</v>
      </c>
      <c r="C26" s="85">
        <v>281074</v>
      </c>
      <c r="D26" s="86">
        <v>863957.9</v>
      </c>
      <c r="E26" s="86">
        <v>3073.7738104556097</v>
      </c>
      <c r="J26" s="125"/>
    </row>
    <row r="27" spans="1:10" ht="22.5" customHeight="1">
      <c r="A27" s="84" t="s">
        <v>86</v>
      </c>
      <c r="B27" s="89" t="s">
        <v>87</v>
      </c>
      <c r="C27" s="85">
        <v>64209</v>
      </c>
      <c r="D27" s="86">
        <v>194112.6</v>
      </c>
      <c r="E27" s="86">
        <v>3023.136943419147</v>
      </c>
      <c r="J27" s="125"/>
    </row>
    <row r="28" spans="1:10" s="92" customFormat="1" ht="22.5" customHeight="1">
      <c r="A28" s="84" t="s">
        <v>88</v>
      </c>
      <c r="B28" s="89" t="s">
        <v>89</v>
      </c>
      <c r="C28" s="85">
        <v>0</v>
      </c>
      <c r="D28" s="86">
        <v>0</v>
      </c>
      <c r="E28" s="86">
        <v>0</v>
      </c>
    </row>
    <row r="29" spans="1:10" s="92" customFormat="1" ht="6.75" customHeight="1">
      <c r="A29" s="93"/>
      <c r="B29" s="94"/>
      <c r="C29" s="95"/>
      <c r="D29" s="96"/>
      <c r="E29" s="96"/>
    </row>
    <row r="30" spans="1:10" ht="11.25" customHeight="1">
      <c r="A30" s="97" t="s">
        <v>90</v>
      </c>
      <c r="B30" s="97"/>
      <c r="C30" s="97"/>
      <c r="D30" s="97"/>
      <c r="E30" s="97"/>
    </row>
    <row r="31" spans="1:10" ht="11.25" customHeight="1">
      <c r="A31" s="97"/>
      <c r="B31" s="97"/>
      <c r="C31" s="97"/>
      <c r="D31" s="97"/>
      <c r="E31" s="97"/>
    </row>
    <row r="32" spans="1:10" ht="40.5" customHeight="1">
      <c r="A32" s="98" t="s">
        <v>91</v>
      </c>
      <c r="B32" s="98"/>
      <c r="C32" s="98"/>
      <c r="D32" s="98" t="s">
        <v>92</v>
      </c>
      <c r="E32" s="98"/>
      <c r="F32" s="98"/>
      <c r="G32" s="98"/>
    </row>
    <row r="34" spans="1:3" ht="22.5" customHeight="1">
      <c r="A34" s="98" t="s">
        <v>93</v>
      </c>
      <c r="B34" s="98"/>
      <c r="C34" s="98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/>
  <headerFooter>
    <oddFooter>&amp;R&amp;6&amp;P/&amp;N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G13"/>
  <sheetViews>
    <sheetView workbookViewId="0">
      <selection activeCell="F9" sqref="F9"/>
    </sheetView>
  </sheetViews>
  <sheetFormatPr defaultColWidth="9.33203125" defaultRowHeight="12.75"/>
  <cols>
    <col min="3" max="3" width="10.1640625" bestFit="1" customWidth="1"/>
    <col min="6" max="6" width="10.1640625" bestFit="1" customWidth="1"/>
    <col min="7" max="7" width="12.6640625" customWidth="1"/>
  </cols>
  <sheetData>
    <row r="2" spans="2:7">
      <c r="B2" s="2" t="s">
        <v>94</v>
      </c>
      <c r="G2" s="2" t="s">
        <v>95</v>
      </c>
    </row>
    <row r="3" spans="2:7">
      <c r="B3" s="2" t="s">
        <v>41</v>
      </c>
      <c r="C3" s="85">
        <f>'5pf'!C4</f>
        <v>335708</v>
      </c>
      <c r="D3" s="2" t="s">
        <v>96</v>
      </c>
      <c r="E3" s="2" t="s">
        <v>97</v>
      </c>
      <c r="F3" s="85">
        <f>SUM('5pf'!C5:C17)</f>
        <v>335708</v>
      </c>
      <c r="G3" t="str">
        <f>IF(F3=C3,"+","-")</f>
        <v>+</v>
      </c>
    </row>
    <row r="4" spans="2:7">
      <c r="B4" s="2" t="s">
        <v>41</v>
      </c>
      <c r="C4" s="85">
        <f>'5pf'!C4</f>
        <v>335708</v>
      </c>
      <c r="D4" s="2" t="s">
        <v>96</v>
      </c>
      <c r="E4" s="2" t="s">
        <v>98</v>
      </c>
      <c r="F4" s="85">
        <f>SUM('5pf'!C18:C23)</f>
        <v>335708</v>
      </c>
      <c r="G4" t="str">
        <f>IF(F4=C4,"+","-")</f>
        <v>+</v>
      </c>
    </row>
    <row r="5" spans="2:7">
      <c r="B5" s="2" t="s">
        <v>41</v>
      </c>
      <c r="C5" s="85">
        <f>'5pf'!C4</f>
        <v>335708</v>
      </c>
      <c r="D5" s="2" t="s">
        <v>96</v>
      </c>
      <c r="E5" s="2" t="s">
        <v>99</v>
      </c>
      <c r="F5" s="85">
        <f>SUM('5pf'!C24:C26)</f>
        <v>335708</v>
      </c>
      <c r="G5" t="str">
        <f>IF(F5=C5,"+","-")</f>
        <v>+</v>
      </c>
    </row>
    <row r="6" spans="2:7">
      <c r="B6" s="2" t="s">
        <v>41</v>
      </c>
      <c r="C6" s="85">
        <f>'5pf'!C4</f>
        <v>335708</v>
      </c>
      <c r="D6" s="2" t="s">
        <v>100</v>
      </c>
      <c r="E6" s="2" t="s">
        <v>87</v>
      </c>
      <c r="F6" s="85">
        <f>'5pf'!C27</f>
        <v>64209</v>
      </c>
      <c r="G6" t="str">
        <f>IF(F6&lt;=C6,"+","-")</f>
        <v>+</v>
      </c>
    </row>
    <row r="7" spans="2:7">
      <c r="B7" s="2" t="s">
        <v>89</v>
      </c>
      <c r="C7" s="85">
        <f>'5pf'!C28</f>
        <v>0</v>
      </c>
      <c r="D7" s="2" t="s">
        <v>96</v>
      </c>
      <c r="E7" s="2" t="s">
        <v>101</v>
      </c>
      <c r="F7" s="85">
        <f>'5pf (раб)'!C28</f>
        <v>0</v>
      </c>
      <c r="G7" t="str">
        <f>IF(F7=C7,"+","-")</f>
        <v>+</v>
      </c>
    </row>
    <row r="8" spans="2:7">
      <c r="B8" s="2" t="s">
        <v>102</v>
      </c>
    </row>
    <row r="9" spans="2:7">
      <c r="B9" s="2" t="s">
        <v>41</v>
      </c>
      <c r="C9" s="86">
        <f>'5pf'!D4</f>
        <v>955636.4</v>
      </c>
      <c r="D9" s="2" t="s">
        <v>96</v>
      </c>
      <c r="E9" s="2" t="s">
        <v>97</v>
      </c>
      <c r="F9" s="86">
        <f>SUM('5pf'!D5:D17)</f>
        <v>955636.39999999979</v>
      </c>
      <c r="G9" t="str">
        <f>IF(F9=C9,"+","-")</f>
        <v>+</v>
      </c>
    </row>
    <row r="10" spans="2:7">
      <c r="B10" s="2" t="s">
        <v>41</v>
      </c>
      <c r="C10" s="86">
        <f>'5pf'!D4</f>
        <v>955636.4</v>
      </c>
      <c r="D10" s="2" t="s">
        <v>96</v>
      </c>
      <c r="E10" s="2" t="s">
        <v>98</v>
      </c>
      <c r="F10" s="86">
        <f>SUM('5pf'!D18:D23)</f>
        <v>955636.39999999991</v>
      </c>
      <c r="G10" t="str">
        <f>IF(F10=C10,"+","-")</f>
        <v>+</v>
      </c>
    </row>
    <row r="11" spans="2:7">
      <c r="B11" s="2" t="s">
        <v>41</v>
      </c>
      <c r="C11" s="86">
        <f>'5pf'!D4</f>
        <v>955636.4</v>
      </c>
      <c r="D11" s="2" t="s">
        <v>96</v>
      </c>
      <c r="E11" s="2" t="s">
        <v>99</v>
      </c>
      <c r="F11" s="86">
        <f>SUM('5pf'!D24:D26)</f>
        <v>955636.4</v>
      </c>
      <c r="G11" t="str">
        <f>IF(F11=C11,"+","-")</f>
        <v>+</v>
      </c>
    </row>
    <row r="12" spans="2:7">
      <c r="B12" s="2" t="s">
        <v>41</v>
      </c>
      <c r="C12" s="86">
        <f>'5pf'!D4</f>
        <v>955636.4</v>
      </c>
      <c r="D12" s="2" t="s">
        <v>100</v>
      </c>
      <c r="E12" s="2" t="s">
        <v>87</v>
      </c>
      <c r="F12" s="86">
        <f>'5pf'!D27</f>
        <v>194112.6</v>
      </c>
      <c r="G12" t="str">
        <f>IF(F12&lt;=C12,"+","-")</f>
        <v>+</v>
      </c>
    </row>
    <row r="13" spans="2:7">
      <c r="B13" s="2" t="s">
        <v>89</v>
      </c>
      <c r="C13" s="86">
        <f>'5pf'!D28</f>
        <v>0</v>
      </c>
      <c r="D13" s="2" t="s">
        <v>96</v>
      </c>
      <c r="E13" s="2" t="s">
        <v>101</v>
      </c>
      <c r="F13" s="86">
        <f>'5pf (раб)'!D28</f>
        <v>0</v>
      </c>
      <c r="G13" t="str">
        <f>IF(F13=C13,"+","-")</f>
        <v>+</v>
      </c>
    </row>
  </sheetData>
  <conditionalFormatting sqref="G3:G13">
    <cfRule type="cellIs" dxfId="3" priority="0" operator="equal">
      <formula>"+"</formula>
    </cfRule>
    <cfRule type="cellIs" dxfId="2" priority="0" operator="equal">
      <formula>"-"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65"/>
  <sheetViews>
    <sheetView workbookViewId="0">
      <selection activeCell="F24" sqref="F24"/>
    </sheetView>
  </sheetViews>
  <sheetFormatPr defaultColWidth="9.33203125" defaultRowHeight="11.25" customHeight="1"/>
  <cols>
    <col min="1" max="1" width="4.33203125" style="92" customWidth="1"/>
    <col min="2" max="2" width="33" style="92" customWidth="1"/>
    <col min="3" max="3" width="11" style="92" customWidth="1"/>
    <col min="4" max="4" width="14.1640625" style="92" customWidth="1"/>
    <col min="5" max="5" width="10.33203125" style="92" customWidth="1"/>
    <col min="6" max="6" width="11" style="92" customWidth="1"/>
    <col min="7" max="7" width="14.1640625" style="92" customWidth="1"/>
    <col min="8" max="8" width="10.33203125" style="92" customWidth="1"/>
    <col min="9" max="9" width="11" style="92" customWidth="1"/>
    <col min="10" max="10" width="14.1640625" style="92" customWidth="1"/>
    <col min="11" max="11" width="10.33203125" style="92" customWidth="1"/>
    <col min="12" max="14" width="9.33203125" style="92"/>
    <col min="15" max="15" width="11.6640625" style="92" bestFit="1" customWidth="1"/>
    <col min="16" max="16" width="9.33203125" style="92"/>
    <col min="17" max="17" width="12.6640625" style="92" bestFit="1" customWidth="1"/>
    <col min="18" max="30" width="9.33203125" style="92"/>
    <col min="31" max="31" width="12.1640625" style="92" bestFit="1" customWidth="1"/>
    <col min="32" max="32" width="9.33203125" style="90"/>
    <col min="33" max="16384" width="9.33203125" style="92"/>
  </cols>
  <sheetData>
    <row r="1" spans="1:32" ht="11.25" customHeight="1">
      <c r="A1" s="99" t="s">
        <v>103</v>
      </c>
      <c r="B1" s="99"/>
      <c r="C1" s="99"/>
      <c r="D1" s="99"/>
      <c r="E1" s="99"/>
      <c r="F1" s="99"/>
      <c r="G1" s="100"/>
    </row>
    <row r="2" spans="1:32" ht="18" customHeight="1">
      <c r="A2" s="101" t="s">
        <v>104</v>
      </c>
      <c r="B2" s="101" t="s">
        <v>105</v>
      </c>
      <c r="C2" s="104" t="s">
        <v>106</v>
      </c>
      <c r="D2" s="105"/>
      <c r="E2" s="105"/>
      <c r="F2" s="104" t="s">
        <v>42</v>
      </c>
      <c r="G2" s="105"/>
      <c r="H2" s="105"/>
      <c r="I2" s="104" t="s">
        <v>44</v>
      </c>
      <c r="J2" s="105"/>
      <c r="K2" s="106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8"/>
    </row>
    <row r="3" spans="1:32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  <c r="AF3" s="109"/>
    </row>
    <row r="4" spans="1:32" ht="36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AF4" s="109"/>
    </row>
    <row r="5" spans="1:32" ht="11.25" customHeight="1">
      <c r="A5" s="110" t="s">
        <v>110</v>
      </c>
      <c r="B5" s="110" t="s">
        <v>111</v>
      </c>
      <c r="C5" s="111">
        <v>55043</v>
      </c>
      <c r="D5" s="112">
        <v>175914.8</v>
      </c>
      <c r="E5" s="113">
        <v>3196</v>
      </c>
      <c r="F5" s="111">
        <v>10</v>
      </c>
      <c r="G5" s="112">
        <v>6.5</v>
      </c>
      <c r="H5" s="112">
        <v>651.6</v>
      </c>
      <c r="I5" s="111">
        <v>76</v>
      </c>
      <c r="J5" s="112">
        <v>65.900000000000006</v>
      </c>
      <c r="K5" s="112">
        <v>867.8</v>
      </c>
      <c r="AF5" s="114"/>
    </row>
    <row r="6" spans="1:32" ht="11.25" customHeight="1">
      <c r="A6" s="110" t="s">
        <v>112</v>
      </c>
      <c r="B6" s="110" t="s">
        <v>113</v>
      </c>
      <c r="C6" s="111">
        <v>26891</v>
      </c>
      <c r="D6" s="112">
        <v>69570.399999999994</v>
      </c>
      <c r="E6" s="113">
        <v>2587.1</v>
      </c>
      <c r="F6" s="111">
        <v>27</v>
      </c>
      <c r="G6" s="112">
        <v>16.899999999999999</v>
      </c>
      <c r="H6" s="112">
        <v>624.6</v>
      </c>
      <c r="I6" s="111">
        <v>35</v>
      </c>
      <c r="J6" s="112">
        <v>30.6</v>
      </c>
      <c r="K6" s="112">
        <v>875.2</v>
      </c>
      <c r="AF6" s="114"/>
    </row>
    <row r="7" spans="1:32" ht="11.25" customHeight="1">
      <c r="A7" s="110" t="s">
        <v>114</v>
      </c>
      <c r="B7" s="110" t="s">
        <v>115</v>
      </c>
      <c r="C7" s="111">
        <v>29711</v>
      </c>
      <c r="D7" s="112">
        <v>95767.6</v>
      </c>
      <c r="E7" s="113">
        <v>3223.3</v>
      </c>
      <c r="F7" s="111">
        <v>29</v>
      </c>
      <c r="G7" s="112">
        <v>17.100000000000001</v>
      </c>
      <c r="H7" s="112">
        <v>588.5</v>
      </c>
      <c r="I7" s="111">
        <v>64</v>
      </c>
      <c r="J7" s="112">
        <v>55.1</v>
      </c>
      <c r="K7" s="112">
        <v>861</v>
      </c>
      <c r="AF7" s="114"/>
    </row>
    <row r="8" spans="1:32" ht="11.25" customHeight="1">
      <c r="A8" s="110" t="s">
        <v>116</v>
      </c>
      <c r="B8" s="110" t="s">
        <v>117</v>
      </c>
      <c r="C8" s="111">
        <v>26383</v>
      </c>
      <c r="D8" s="112">
        <v>63472.6</v>
      </c>
      <c r="E8" s="113">
        <v>2405.8000000000002</v>
      </c>
      <c r="F8" s="111">
        <v>45</v>
      </c>
      <c r="G8" s="112">
        <v>28.2</v>
      </c>
      <c r="H8" s="112">
        <v>627.70000000000005</v>
      </c>
      <c r="I8" s="111">
        <v>36</v>
      </c>
      <c r="J8" s="112">
        <v>30.8</v>
      </c>
      <c r="K8" s="112">
        <v>856</v>
      </c>
      <c r="AF8" s="114"/>
    </row>
    <row r="9" spans="1:32" ht="11.25" customHeight="1">
      <c r="A9" s="110" t="s">
        <v>118</v>
      </c>
      <c r="B9" s="110" t="s">
        <v>119</v>
      </c>
      <c r="C9" s="111">
        <v>28812</v>
      </c>
      <c r="D9" s="112">
        <v>78365.899999999994</v>
      </c>
      <c r="E9" s="113">
        <v>2719.9</v>
      </c>
      <c r="F9" s="111">
        <v>13</v>
      </c>
      <c r="G9" s="112">
        <v>7.7</v>
      </c>
      <c r="H9" s="112">
        <v>592.6</v>
      </c>
      <c r="I9" s="111">
        <v>42</v>
      </c>
      <c r="J9" s="112">
        <v>36</v>
      </c>
      <c r="K9" s="112">
        <v>856</v>
      </c>
      <c r="AF9" s="114"/>
    </row>
    <row r="10" spans="1:32" ht="11.25" customHeight="1">
      <c r="A10" s="110" t="s">
        <v>120</v>
      </c>
      <c r="B10" s="110" t="s">
        <v>121</v>
      </c>
      <c r="C10" s="111">
        <v>37189</v>
      </c>
      <c r="D10" s="112">
        <v>100585.9</v>
      </c>
      <c r="E10" s="113">
        <v>2704.7</v>
      </c>
      <c r="F10" s="111">
        <v>57</v>
      </c>
      <c r="G10" s="112">
        <v>35.700000000000003</v>
      </c>
      <c r="H10" s="112">
        <v>625.9</v>
      </c>
      <c r="I10" s="111">
        <v>48</v>
      </c>
      <c r="J10" s="112">
        <v>41.2</v>
      </c>
      <c r="K10" s="112">
        <v>857.6</v>
      </c>
      <c r="AF10" s="114"/>
    </row>
    <row r="11" spans="1:32" ht="11.25" customHeight="1">
      <c r="A11" s="110" t="s">
        <v>122</v>
      </c>
      <c r="B11" s="110" t="s">
        <v>123</v>
      </c>
      <c r="C11" s="111">
        <v>77345</v>
      </c>
      <c r="D11" s="112">
        <v>237371.3</v>
      </c>
      <c r="E11" s="113">
        <v>3069</v>
      </c>
      <c r="F11" s="111">
        <v>63</v>
      </c>
      <c r="G11" s="112">
        <v>36.1</v>
      </c>
      <c r="H11" s="112">
        <v>572.5</v>
      </c>
      <c r="I11" s="111">
        <v>115</v>
      </c>
      <c r="J11" s="112">
        <v>99.6</v>
      </c>
      <c r="K11" s="112">
        <v>865.7</v>
      </c>
      <c r="AF11" s="114"/>
    </row>
    <row r="12" spans="1:32" ht="11.25" customHeight="1">
      <c r="A12" s="110" t="s">
        <v>124</v>
      </c>
      <c r="B12" s="110" t="s">
        <v>125</v>
      </c>
      <c r="C12" s="111">
        <v>54334</v>
      </c>
      <c r="D12" s="112">
        <v>134587.79999999999</v>
      </c>
      <c r="E12" s="113">
        <v>2477</v>
      </c>
      <c r="F12" s="111">
        <v>46</v>
      </c>
      <c r="G12" s="112">
        <v>28</v>
      </c>
      <c r="H12" s="112">
        <v>609.20000000000005</v>
      </c>
      <c r="I12" s="111">
        <v>107</v>
      </c>
      <c r="J12" s="112">
        <v>92.5</v>
      </c>
      <c r="K12" s="112">
        <v>864.7</v>
      </c>
      <c r="AF12" s="114"/>
    </row>
    <row r="13" spans="1:32" ht="11.25" customHeight="1">
      <c r="A13" s="115" t="s">
        <v>126</v>
      </c>
      <c r="B13" s="116"/>
      <c r="C13" s="111">
        <v>335708</v>
      </c>
      <c r="D13" s="112">
        <v>955636.4</v>
      </c>
      <c r="E13" s="113">
        <v>2846.6</v>
      </c>
      <c r="F13" s="111">
        <v>290</v>
      </c>
      <c r="G13" s="112">
        <v>176.2</v>
      </c>
      <c r="H13" s="112">
        <v>607.5</v>
      </c>
      <c r="I13" s="111">
        <v>523</v>
      </c>
      <c r="J13" s="112">
        <v>451.7</v>
      </c>
      <c r="K13" s="112">
        <v>863.7</v>
      </c>
    </row>
    <row r="15" spans="1:32" ht="21" customHeight="1">
      <c r="A15" s="101" t="s">
        <v>104</v>
      </c>
      <c r="B15" s="101" t="s">
        <v>105</v>
      </c>
      <c r="C15" s="104" t="s">
        <v>46</v>
      </c>
      <c r="D15" s="105"/>
      <c r="E15" s="105"/>
      <c r="F15" s="104" t="s">
        <v>48</v>
      </c>
      <c r="G15" s="105"/>
      <c r="H15" s="105"/>
      <c r="I15" s="104" t="s">
        <v>50</v>
      </c>
      <c r="J15" s="105"/>
      <c r="K15" s="106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</row>
    <row r="16" spans="1:32" ht="12.75" customHeight="1">
      <c r="A16" s="103"/>
      <c r="B16" s="103"/>
      <c r="C16" s="101" t="s">
        <v>107</v>
      </c>
      <c r="D16" s="101" t="s">
        <v>108</v>
      </c>
      <c r="E16" s="101" t="s">
        <v>109</v>
      </c>
      <c r="F16" s="101" t="s">
        <v>107</v>
      </c>
      <c r="G16" s="101" t="s">
        <v>108</v>
      </c>
      <c r="H16" s="101" t="s">
        <v>109</v>
      </c>
      <c r="I16" s="101" t="s">
        <v>107</v>
      </c>
      <c r="J16" s="101" t="s">
        <v>108</v>
      </c>
      <c r="K16" s="101" t="s">
        <v>109</v>
      </c>
    </row>
    <row r="17" spans="1:28" ht="43.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28" ht="11.25" customHeight="1">
      <c r="A18" s="110" t="s">
        <v>110</v>
      </c>
      <c r="B18" s="110" t="s">
        <v>111</v>
      </c>
      <c r="C18" s="111">
        <v>215</v>
      </c>
      <c r="D18" s="112">
        <v>224.2</v>
      </c>
      <c r="E18" s="112">
        <v>1042.9000000000001</v>
      </c>
      <c r="F18" s="111">
        <v>11</v>
      </c>
      <c r="G18" s="112">
        <v>12.6</v>
      </c>
      <c r="H18" s="112">
        <v>1145.2</v>
      </c>
      <c r="I18" s="111">
        <v>10</v>
      </c>
      <c r="J18" s="112">
        <v>12.5</v>
      </c>
      <c r="K18" s="112">
        <v>1252.5999999999999</v>
      </c>
    </row>
    <row r="19" spans="1:28" ht="11.25" customHeight="1">
      <c r="A19" s="110" t="s">
        <v>112</v>
      </c>
      <c r="B19" s="110" t="s">
        <v>113</v>
      </c>
      <c r="C19" s="111">
        <v>143</v>
      </c>
      <c r="D19" s="112">
        <v>149.1</v>
      </c>
      <c r="E19" s="112">
        <v>1042.5</v>
      </c>
      <c r="F19" s="111">
        <v>17</v>
      </c>
      <c r="G19" s="112">
        <v>19.2</v>
      </c>
      <c r="H19" s="112">
        <v>1131.5</v>
      </c>
      <c r="I19" s="111">
        <v>8</v>
      </c>
      <c r="J19" s="112">
        <v>9.9</v>
      </c>
      <c r="K19" s="112">
        <v>1240.0999999999999</v>
      </c>
    </row>
    <row r="20" spans="1:28" ht="11.25" customHeight="1">
      <c r="A20" s="110" t="s">
        <v>114</v>
      </c>
      <c r="B20" s="110" t="s">
        <v>115</v>
      </c>
      <c r="C20" s="111">
        <v>136</v>
      </c>
      <c r="D20" s="112">
        <v>142</v>
      </c>
      <c r="E20" s="112">
        <v>1044</v>
      </c>
      <c r="F20" s="111">
        <v>14</v>
      </c>
      <c r="G20" s="112">
        <v>16</v>
      </c>
      <c r="H20" s="112">
        <v>1141.5999999999999</v>
      </c>
      <c r="I20" s="111">
        <v>13</v>
      </c>
      <c r="J20" s="112">
        <v>16.100000000000001</v>
      </c>
      <c r="K20" s="112">
        <v>1239.7</v>
      </c>
    </row>
    <row r="21" spans="1:28" ht="11.25" customHeight="1">
      <c r="A21" s="110" t="s">
        <v>116</v>
      </c>
      <c r="B21" s="110" t="s">
        <v>117</v>
      </c>
      <c r="C21" s="111">
        <v>128</v>
      </c>
      <c r="D21" s="112">
        <v>133.1</v>
      </c>
      <c r="E21" s="112">
        <v>1039.5</v>
      </c>
      <c r="F21" s="111">
        <v>6</v>
      </c>
      <c r="G21" s="112">
        <v>6.8</v>
      </c>
      <c r="H21" s="112">
        <v>1127</v>
      </c>
      <c r="I21" s="111">
        <v>1</v>
      </c>
      <c r="J21" s="112">
        <v>1.3</v>
      </c>
      <c r="K21" s="112">
        <v>1251.7</v>
      </c>
    </row>
    <row r="22" spans="1:28" ht="11.25" customHeight="1">
      <c r="A22" s="110" t="s">
        <v>118</v>
      </c>
      <c r="B22" s="110" t="s">
        <v>119</v>
      </c>
      <c r="C22" s="111">
        <v>111</v>
      </c>
      <c r="D22" s="112">
        <v>115.4</v>
      </c>
      <c r="E22" s="112">
        <v>1039.5</v>
      </c>
      <c r="F22" s="111">
        <v>2</v>
      </c>
      <c r="G22" s="112">
        <v>2.2000000000000002</v>
      </c>
      <c r="H22" s="112">
        <v>1107.0999999999999</v>
      </c>
      <c r="I22" s="111">
        <v>2</v>
      </c>
      <c r="J22" s="112">
        <v>2.4</v>
      </c>
      <c r="K22" s="112">
        <v>1203.9000000000001</v>
      </c>
    </row>
    <row r="23" spans="1:28" ht="11.25" customHeight="1">
      <c r="A23" s="110" t="s">
        <v>120</v>
      </c>
      <c r="B23" s="110" t="s">
        <v>121</v>
      </c>
      <c r="C23" s="111">
        <v>170</v>
      </c>
      <c r="D23" s="112">
        <v>177.4</v>
      </c>
      <c r="E23" s="112">
        <v>1043.5999999999999</v>
      </c>
      <c r="F23" s="111">
        <v>11</v>
      </c>
      <c r="G23" s="112">
        <v>12.6</v>
      </c>
      <c r="H23" s="112">
        <v>1149.9000000000001</v>
      </c>
      <c r="I23" s="111">
        <v>10</v>
      </c>
      <c r="J23" s="112">
        <v>12.3</v>
      </c>
      <c r="K23" s="112">
        <v>1233.3</v>
      </c>
    </row>
    <row r="24" spans="1:28" ht="11.25" customHeight="1">
      <c r="A24" s="110" t="s">
        <v>122</v>
      </c>
      <c r="B24" s="110" t="s">
        <v>123</v>
      </c>
      <c r="C24" s="111">
        <v>293</v>
      </c>
      <c r="D24" s="112">
        <v>305.2</v>
      </c>
      <c r="E24" s="112">
        <v>1041.5</v>
      </c>
      <c r="F24" s="111">
        <v>15</v>
      </c>
      <c r="G24" s="112">
        <v>16.899999999999999</v>
      </c>
      <c r="H24" s="112">
        <v>1128.3</v>
      </c>
      <c r="I24" s="111">
        <v>19</v>
      </c>
      <c r="J24" s="112">
        <v>23.5</v>
      </c>
      <c r="K24" s="112">
        <v>1236.5999999999999</v>
      </c>
    </row>
    <row r="25" spans="1:28" ht="11.25" customHeight="1">
      <c r="A25" s="110" t="s">
        <v>124</v>
      </c>
      <c r="B25" s="110" t="s">
        <v>125</v>
      </c>
      <c r="C25" s="111">
        <v>238</v>
      </c>
      <c r="D25" s="112">
        <v>247.9</v>
      </c>
      <c r="E25" s="112">
        <v>1041.5</v>
      </c>
      <c r="F25" s="111">
        <v>9</v>
      </c>
      <c r="G25" s="112">
        <v>10.4</v>
      </c>
      <c r="H25" s="112">
        <v>1152.5999999999999</v>
      </c>
      <c r="I25" s="111">
        <v>11</v>
      </c>
      <c r="J25" s="112">
        <v>13.7</v>
      </c>
      <c r="K25" s="112">
        <v>1247.0999999999999</v>
      </c>
    </row>
    <row r="26" spans="1:28" ht="11.25" customHeight="1">
      <c r="A26" s="115" t="s">
        <v>126</v>
      </c>
      <c r="B26" s="116"/>
      <c r="C26" s="111">
        <v>1434</v>
      </c>
      <c r="D26" s="112">
        <v>1494.2</v>
      </c>
      <c r="E26" s="112">
        <v>1042</v>
      </c>
      <c r="F26" s="111">
        <v>85</v>
      </c>
      <c r="G26" s="112">
        <v>96.7</v>
      </c>
      <c r="H26" s="112">
        <v>1138.0999999999999</v>
      </c>
      <c r="I26" s="111">
        <v>74</v>
      </c>
      <c r="J26" s="112">
        <v>91.8</v>
      </c>
      <c r="K26" s="112">
        <v>1240.0999999999999</v>
      </c>
    </row>
    <row r="28" spans="1:28" ht="20.25" customHeight="1">
      <c r="A28" s="101" t="s">
        <v>104</v>
      </c>
      <c r="B28" s="101" t="s">
        <v>105</v>
      </c>
      <c r="C28" s="104" t="s">
        <v>52</v>
      </c>
      <c r="D28" s="105"/>
      <c r="E28" s="105"/>
      <c r="F28" s="104" t="s">
        <v>54</v>
      </c>
      <c r="G28" s="105"/>
      <c r="H28" s="105"/>
      <c r="I28" s="104" t="s">
        <v>56</v>
      </c>
      <c r="J28" s="105"/>
      <c r="K28" s="106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 ht="12.75" customHeight="1">
      <c r="A29" s="103"/>
      <c r="B29" s="103"/>
      <c r="C29" s="101" t="s">
        <v>107</v>
      </c>
      <c r="D29" s="101" t="s">
        <v>108</v>
      </c>
      <c r="E29" s="101" t="s">
        <v>109</v>
      </c>
      <c r="F29" s="101" t="s">
        <v>107</v>
      </c>
      <c r="G29" s="101" t="s">
        <v>108</v>
      </c>
      <c r="H29" s="101" t="s">
        <v>109</v>
      </c>
      <c r="I29" s="101" t="s">
        <v>107</v>
      </c>
      <c r="J29" s="101" t="s">
        <v>108</v>
      </c>
      <c r="K29" s="101" t="s">
        <v>109</v>
      </c>
    </row>
    <row r="30" spans="1:28" ht="43.5" customHeight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28" ht="11.25" customHeight="1">
      <c r="A31" s="110" t="s">
        <v>110</v>
      </c>
      <c r="B31" s="110" t="s">
        <v>111</v>
      </c>
      <c r="C31" s="111">
        <v>9</v>
      </c>
      <c r="D31" s="112">
        <v>12.2</v>
      </c>
      <c r="E31" s="112">
        <v>1359.2</v>
      </c>
      <c r="F31" s="111">
        <v>7</v>
      </c>
      <c r="G31" s="112">
        <v>10.199999999999999</v>
      </c>
      <c r="H31" s="112">
        <v>1453.6</v>
      </c>
      <c r="I31" s="111">
        <v>9399</v>
      </c>
      <c r="J31" s="112">
        <v>16436.5</v>
      </c>
      <c r="K31" s="112">
        <v>1748.8</v>
      </c>
    </row>
    <row r="32" spans="1:28" ht="11.25" customHeight="1">
      <c r="A32" s="110" t="s">
        <v>112</v>
      </c>
      <c r="B32" s="110" t="s">
        <v>113</v>
      </c>
      <c r="C32" s="111">
        <v>2</v>
      </c>
      <c r="D32" s="112">
        <v>2.7</v>
      </c>
      <c r="E32" s="112">
        <v>1337.5</v>
      </c>
      <c r="F32" s="111">
        <v>4</v>
      </c>
      <c r="G32" s="112">
        <v>5.7</v>
      </c>
      <c r="H32" s="112">
        <v>1425.2</v>
      </c>
      <c r="I32" s="111">
        <v>8173</v>
      </c>
      <c r="J32" s="112">
        <v>14216.3</v>
      </c>
      <c r="K32" s="112">
        <v>1739.4</v>
      </c>
    </row>
    <row r="33" spans="1:28" ht="11.25" customHeight="1">
      <c r="A33" s="110" t="s">
        <v>114</v>
      </c>
      <c r="B33" s="110" t="s">
        <v>115</v>
      </c>
      <c r="C33" s="111">
        <v>7</v>
      </c>
      <c r="D33" s="112">
        <v>9.4</v>
      </c>
      <c r="E33" s="112">
        <v>1336.5</v>
      </c>
      <c r="F33" s="111">
        <v>13</v>
      </c>
      <c r="G33" s="112">
        <v>18.8</v>
      </c>
      <c r="H33" s="112">
        <v>1442.8</v>
      </c>
      <c r="I33" s="111">
        <v>5893</v>
      </c>
      <c r="J33" s="112">
        <v>10275.9</v>
      </c>
      <c r="K33" s="112">
        <v>1743.7</v>
      </c>
    </row>
    <row r="34" spans="1:28" ht="11.25" customHeight="1">
      <c r="A34" s="110" t="s">
        <v>116</v>
      </c>
      <c r="B34" s="110" t="s">
        <v>117</v>
      </c>
      <c r="C34" s="111">
        <v>0</v>
      </c>
      <c r="D34" s="112">
        <v>0</v>
      </c>
      <c r="E34" s="112">
        <v>0</v>
      </c>
      <c r="F34" s="111">
        <v>0</v>
      </c>
      <c r="G34" s="112">
        <v>0</v>
      </c>
      <c r="H34" s="112">
        <v>0</v>
      </c>
      <c r="I34" s="111">
        <v>7949</v>
      </c>
      <c r="J34" s="112">
        <v>13871.4</v>
      </c>
      <c r="K34" s="112">
        <v>1745</v>
      </c>
    </row>
    <row r="35" spans="1:28" ht="11.25" customHeight="1">
      <c r="A35" s="110" t="s">
        <v>118</v>
      </c>
      <c r="B35" s="110" t="s">
        <v>119</v>
      </c>
      <c r="C35" s="111">
        <v>13</v>
      </c>
      <c r="D35" s="112">
        <v>17.5</v>
      </c>
      <c r="E35" s="112">
        <v>1345.8</v>
      </c>
      <c r="F35" s="111">
        <v>7</v>
      </c>
      <c r="G35" s="112">
        <v>10.3</v>
      </c>
      <c r="H35" s="112">
        <v>1477.9</v>
      </c>
      <c r="I35" s="111">
        <v>6122</v>
      </c>
      <c r="J35" s="112">
        <v>10694.1</v>
      </c>
      <c r="K35" s="112">
        <v>1746.8</v>
      </c>
    </row>
    <row r="36" spans="1:28" ht="11.25" customHeight="1">
      <c r="A36" s="110" t="s">
        <v>120</v>
      </c>
      <c r="B36" s="110" t="s">
        <v>121</v>
      </c>
      <c r="C36" s="111">
        <v>12</v>
      </c>
      <c r="D36" s="112">
        <v>16.3</v>
      </c>
      <c r="E36" s="112">
        <v>1357.9</v>
      </c>
      <c r="F36" s="111">
        <v>4</v>
      </c>
      <c r="G36" s="112">
        <v>5.9</v>
      </c>
      <c r="H36" s="112">
        <v>1469.8</v>
      </c>
      <c r="I36" s="111">
        <v>8579</v>
      </c>
      <c r="J36" s="112">
        <v>14982</v>
      </c>
      <c r="K36" s="112">
        <v>1746.4</v>
      </c>
    </row>
    <row r="37" spans="1:28" ht="11.25" customHeight="1">
      <c r="A37" s="110" t="s">
        <v>122</v>
      </c>
      <c r="B37" s="110" t="s">
        <v>123</v>
      </c>
      <c r="C37" s="111">
        <v>12</v>
      </c>
      <c r="D37" s="112">
        <v>16.2</v>
      </c>
      <c r="E37" s="112">
        <v>1347</v>
      </c>
      <c r="F37" s="111">
        <v>14</v>
      </c>
      <c r="G37" s="112">
        <v>20.399999999999999</v>
      </c>
      <c r="H37" s="112">
        <v>1454.9</v>
      </c>
      <c r="I37" s="111">
        <v>14213</v>
      </c>
      <c r="J37" s="112">
        <v>24812</v>
      </c>
      <c r="K37" s="112">
        <v>1745.7</v>
      </c>
    </row>
    <row r="38" spans="1:28" ht="11.25" customHeight="1">
      <c r="A38" s="110" t="s">
        <v>124</v>
      </c>
      <c r="B38" s="110" t="s">
        <v>125</v>
      </c>
      <c r="C38" s="111">
        <v>10</v>
      </c>
      <c r="D38" s="112">
        <v>13.3</v>
      </c>
      <c r="E38" s="112">
        <v>1334.9</v>
      </c>
      <c r="F38" s="111">
        <v>1</v>
      </c>
      <c r="G38" s="112">
        <v>1.4</v>
      </c>
      <c r="H38" s="112">
        <v>1405.9</v>
      </c>
      <c r="I38" s="111">
        <v>16148</v>
      </c>
      <c r="J38" s="112">
        <v>28197.599999999999</v>
      </c>
      <c r="K38" s="112">
        <v>1746.2</v>
      </c>
    </row>
    <row r="39" spans="1:28" ht="11.25" customHeight="1">
      <c r="A39" s="115" t="s">
        <v>126</v>
      </c>
      <c r="B39" s="116"/>
      <c r="C39" s="111">
        <v>65</v>
      </c>
      <c r="D39" s="112">
        <v>87.6</v>
      </c>
      <c r="E39" s="112">
        <v>1347.2</v>
      </c>
      <c r="F39" s="111">
        <v>50</v>
      </c>
      <c r="G39" s="112">
        <v>72.599999999999994</v>
      </c>
      <c r="H39" s="112">
        <v>1452.6</v>
      </c>
      <c r="I39" s="111">
        <v>76476</v>
      </c>
      <c r="J39" s="112">
        <v>133485.70000000001</v>
      </c>
      <c r="K39" s="112">
        <v>1745.5</v>
      </c>
    </row>
    <row r="41" spans="1:28" ht="21" customHeight="1">
      <c r="A41" s="101" t="s">
        <v>104</v>
      </c>
      <c r="B41" s="101" t="s">
        <v>105</v>
      </c>
      <c r="C41" s="104" t="s">
        <v>58</v>
      </c>
      <c r="D41" s="105"/>
      <c r="E41" s="105"/>
      <c r="F41" s="104" t="s">
        <v>60</v>
      </c>
      <c r="G41" s="105"/>
      <c r="H41" s="105"/>
      <c r="I41" s="104" t="s">
        <v>62</v>
      </c>
      <c r="J41" s="105"/>
      <c r="K41" s="106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</row>
    <row r="42" spans="1:28" ht="12.75" customHeight="1">
      <c r="A42" s="103"/>
      <c r="B42" s="103"/>
      <c r="C42" s="101" t="s">
        <v>107</v>
      </c>
      <c r="D42" s="101" t="s">
        <v>108</v>
      </c>
      <c r="E42" s="101" t="s">
        <v>109</v>
      </c>
      <c r="F42" s="101" t="s">
        <v>107</v>
      </c>
      <c r="G42" s="101" t="s">
        <v>108</v>
      </c>
      <c r="H42" s="101" t="s">
        <v>109</v>
      </c>
      <c r="I42" s="101" t="s">
        <v>107</v>
      </c>
      <c r="J42" s="101" t="s">
        <v>108</v>
      </c>
      <c r="K42" s="101" t="s">
        <v>109</v>
      </c>
    </row>
    <row r="43" spans="1:28" ht="40.5" customHeight="1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</row>
    <row r="44" spans="1:28" ht="11.25" customHeight="1">
      <c r="A44" s="110" t="s">
        <v>110</v>
      </c>
      <c r="B44" s="110" t="s">
        <v>111</v>
      </c>
      <c r="C44" s="111">
        <v>26376</v>
      </c>
      <c r="D44" s="112">
        <v>61527.7</v>
      </c>
      <c r="E44" s="112">
        <v>2332.6999999999998</v>
      </c>
      <c r="F44" s="111">
        <v>8060</v>
      </c>
      <c r="G44" s="112">
        <v>27722.6</v>
      </c>
      <c r="H44" s="112">
        <v>3439.5</v>
      </c>
      <c r="I44" s="111">
        <v>4313</v>
      </c>
      <c r="J44" s="112">
        <v>19169.8</v>
      </c>
      <c r="K44" s="112">
        <v>4444.7</v>
      </c>
    </row>
    <row r="45" spans="1:28" ht="11.25" customHeight="1">
      <c r="A45" s="110" t="s">
        <v>112</v>
      </c>
      <c r="B45" s="110" t="s">
        <v>113</v>
      </c>
      <c r="C45" s="111">
        <v>13382</v>
      </c>
      <c r="D45" s="112">
        <v>31585.8</v>
      </c>
      <c r="E45" s="112">
        <v>2360.3000000000002</v>
      </c>
      <c r="F45" s="111">
        <v>2743</v>
      </c>
      <c r="G45" s="112">
        <v>9350.2999999999993</v>
      </c>
      <c r="H45" s="112">
        <v>3408.8</v>
      </c>
      <c r="I45" s="111">
        <v>1040</v>
      </c>
      <c r="J45" s="112">
        <v>4615.5</v>
      </c>
      <c r="K45" s="112">
        <v>4438</v>
      </c>
    </row>
    <row r="46" spans="1:28" ht="11.25" customHeight="1">
      <c r="A46" s="110" t="s">
        <v>114</v>
      </c>
      <c r="B46" s="110" t="s">
        <v>115</v>
      </c>
      <c r="C46" s="111">
        <v>13514</v>
      </c>
      <c r="D46" s="112">
        <v>32281</v>
      </c>
      <c r="E46" s="112">
        <v>2388.6999999999998</v>
      </c>
      <c r="F46" s="111">
        <v>4064</v>
      </c>
      <c r="G46" s="112">
        <v>13914.1</v>
      </c>
      <c r="H46" s="112">
        <v>3423.8</v>
      </c>
      <c r="I46" s="111">
        <v>2115</v>
      </c>
      <c r="J46" s="112">
        <v>9444.7000000000007</v>
      </c>
      <c r="K46" s="112">
        <v>4465.6000000000004</v>
      </c>
    </row>
    <row r="47" spans="1:28" ht="11.25" customHeight="1">
      <c r="A47" s="110" t="s">
        <v>116</v>
      </c>
      <c r="B47" s="110" t="s">
        <v>117</v>
      </c>
      <c r="C47" s="111">
        <v>14806</v>
      </c>
      <c r="D47" s="112">
        <v>35006.699999999997</v>
      </c>
      <c r="E47" s="112">
        <v>2364.4</v>
      </c>
      <c r="F47" s="111">
        <v>2277</v>
      </c>
      <c r="G47" s="112">
        <v>7718.9</v>
      </c>
      <c r="H47" s="112">
        <v>3389.9</v>
      </c>
      <c r="I47" s="111">
        <v>601</v>
      </c>
      <c r="J47" s="112">
        <v>2652.9</v>
      </c>
      <c r="K47" s="112">
        <v>4414.2</v>
      </c>
    </row>
    <row r="48" spans="1:28" ht="11.25" customHeight="1">
      <c r="A48" s="110" t="s">
        <v>118</v>
      </c>
      <c r="B48" s="110" t="s">
        <v>119</v>
      </c>
      <c r="C48" s="111">
        <v>16182</v>
      </c>
      <c r="D48" s="112">
        <v>38131.599999999999</v>
      </c>
      <c r="E48" s="112">
        <v>2356.4</v>
      </c>
      <c r="F48" s="111">
        <v>3279</v>
      </c>
      <c r="G48" s="112">
        <v>11182.6</v>
      </c>
      <c r="H48" s="112">
        <v>3410.4</v>
      </c>
      <c r="I48" s="111">
        <v>1335</v>
      </c>
      <c r="J48" s="112">
        <v>5927.3</v>
      </c>
      <c r="K48" s="112">
        <v>4439.8999999999996</v>
      </c>
    </row>
    <row r="49" spans="1:28" ht="11.25" customHeight="1">
      <c r="A49" s="110" t="s">
        <v>120</v>
      </c>
      <c r="B49" s="110" t="s">
        <v>121</v>
      </c>
      <c r="C49" s="111">
        <v>20291</v>
      </c>
      <c r="D49" s="112">
        <v>47796.1</v>
      </c>
      <c r="E49" s="112">
        <v>2355.5</v>
      </c>
      <c r="F49" s="111">
        <v>4238</v>
      </c>
      <c r="G49" s="112">
        <v>14455.4</v>
      </c>
      <c r="H49" s="112">
        <v>3410.9</v>
      </c>
      <c r="I49" s="111">
        <v>1625</v>
      </c>
      <c r="J49" s="112">
        <v>7209.3</v>
      </c>
      <c r="K49" s="112">
        <v>4436.5</v>
      </c>
    </row>
    <row r="50" spans="1:28" ht="11.25" customHeight="1">
      <c r="A50" s="110" t="s">
        <v>122</v>
      </c>
      <c r="B50" s="110" t="s">
        <v>123</v>
      </c>
      <c r="C50" s="111">
        <v>38510</v>
      </c>
      <c r="D50" s="112">
        <v>90997.7</v>
      </c>
      <c r="E50" s="112">
        <v>2363</v>
      </c>
      <c r="F50" s="111">
        <v>10753</v>
      </c>
      <c r="G50" s="112">
        <v>36917.800000000003</v>
      </c>
      <c r="H50" s="112">
        <v>3433.3</v>
      </c>
      <c r="I50" s="111">
        <v>4988</v>
      </c>
      <c r="J50" s="112">
        <v>22222.7</v>
      </c>
      <c r="K50" s="112">
        <v>4455.2</v>
      </c>
    </row>
    <row r="51" spans="1:28" ht="11.25" customHeight="1">
      <c r="A51" s="110" t="s">
        <v>124</v>
      </c>
      <c r="B51" s="110" t="s">
        <v>125</v>
      </c>
      <c r="C51" s="111">
        <v>29034</v>
      </c>
      <c r="D51" s="112">
        <v>67898.600000000006</v>
      </c>
      <c r="E51" s="112">
        <v>2338.6</v>
      </c>
      <c r="F51" s="111">
        <v>5227</v>
      </c>
      <c r="G51" s="112">
        <v>17769.400000000001</v>
      </c>
      <c r="H51" s="112">
        <v>3399.5</v>
      </c>
      <c r="I51" s="111">
        <v>1841</v>
      </c>
      <c r="J51" s="112">
        <v>8165.4</v>
      </c>
      <c r="K51" s="112">
        <v>4435.3</v>
      </c>
    </row>
    <row r="52" spans="1:28" ht="11.25" customHeight="1">
      <c r="A52" s="115" t="s">
        <v>126</v>
      </c>
      <c r="B52" s="116"/>
      <c r="C52" s="111">
        <v>172095</v>
      </c>
      <c r="D52" s="112">
        <v>405225.1</v>
      </c>
      <c r="E52" s="112">
        <v>2354.6999999999998</v>
      </c>
      <c r="F52" s="111">
        <v>40641</v>
      </c>
      <c r="G52" s="112">
        <v>139031.20000000001</v>
      </c>
      <c r="H52" s="112">
        <v>3421</v>
      </c>
      <c r="I52" s="111">
        <v>17858</v>
      </c>
      <c r="J52" s="112">
        <v>79407.7</v>
      </c>
      <c r="K52" s="112">
        <v>4446.6000000000004</v>
      </c>
    </row>
    <row r="54" spans="1:28" ht="19.5" customHeight="1">
      <c r="A54" s="101" t="s">
        <v>104</v>
      </c>
      <c r="B54" s="101" t="s">
        <v>105</v>
      </c>
      <c r="C54" s="104" t="s">
        <v>64</v>
      </c>
      <c r="D54" s="105"/>
      <c r="E54" s="105"/>
      <c r="F54" s="104" t="s">
        <v>66</v>
      </c>
      <c r="G54" s="105"/>
      <c r="H54" s="106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</row>
    <row r="55" spans="1:28" ht="12.75" customHeight="1">
      <c r="A55" s="103"/>
      <c r="B55" s="103"/>
      <c r="C55" s="101" t="s">
        <v>107</v>
      </c>
      <c r="D55" s="101" t="s">
        <v>108</v>
      </c>
      <c r="E55" s="101" t="s">
        <v>109</v>
      </c>
      <c r="F55" s="101" t="s">
        <v>107</v>
      </c>
      <c r="G55" s="101" t="s">
        <v>108</v>
      </c>
      <c r="H55" s="101" t="s">
        <v>109</v>
      </c>
    </row>
    <row r="56" spans="1:28" ht="48" customHeight="1">
      <c r="A56" s="102"/>
      <c r="B56" s="102"/>
      <c r="C56" s="102"/>
      <c r="D56" s="102"/>
      <c r="E56" s="102"/>
      <c r="F56" s="102"/>
      <c r="G56" s="102"/>
      <c r="H56" s="102"/>
    </row>
    <row r="57" spans="1:28" ht="11.25" customHeight="1">
      <c r="A57" s="110" t="s">
        <v>110</v>
      </c>
      <c r="B57" s="110" t="s">
        <v>111</v>
      </c>
      <c r="C57" s="111">
        <v>5659</v>
      </c>
      <c r="D57" s="112">
        <v>37688.199999999997</v>
      </c>
      <c r="E57" s="112">
        <v>6659.9</v>
      </c>
      <c r="F57" s="111">
        <v>898</v>
      </c>
      <c r="G57" s="112">
        <v>13025.7</v>
      </c>
      <c r="H57" s="112">
        <v>14505.3</v>
      </c>
    </row>
    <row r="58" spans="1:28" ht="11.25" customHeight="1">
      <c r="A58" s="110" t="s">
        <v>112</v>
      </c>
      <c r="B58" s="110" t="s">
        <v>113</v>
      </c>
      <c r="C58" s="111">
        <v>1190</v>
      </c>
      <c r="D58" s="112">
        <v>7661.3</v>
      </c>
      <c r="E58" s="112">
        <v>6438.1</v>
      </c>
      <c r="F58" s="111">
        <v>127</v>
      </c>
      <c r="G58" s="112">
        <v>1907.1</v>
      </c>
      <c r="H58" s="112">
        <v>15016.9</v>
      </c>
    </row>
    <row r="59" spans="1:28" ht="11.25" customHeight="1">
      <c r="A59" s="110" t="s">
        <v>114</v>
      </c>
      <c r="B59" s="110" t="s">
        <v>115</v>
      </c>
      <c r="C59" s="111">
        <v>3326</v>
      </c>
      <c r="D59" s="112">
        <v>22201.5</v>
      </c>
      <c r="E59" s="112">
        <v>6675.1</v>
      </c>
      <c r="F59" s="111">
        <v>523</v>
      </c>
      <c r="G59" s="112">
        <v>7376</v>
      </c>
      <c r="H59" s="112">
        <v>14103.3</v>
      </c>
    </row>
    <row r="60" spans="1:28" ht="11.25" customHeight="1">
      <c r="A60" s="110" t="s">
        <v>116</v>
      </c>
      <c r="B60" s="110" t="s">
        <v>117</v>
      </c>
      <c r="C60" s="111">
        <v>467</v>
      </c>
      <c r="D60" s="112">
        <v>3016.5</v>
      </c>
      <c r="E60" s="112">
        <v>6459.3</v>
      </c>
      <c r="F60" s="111">
        <v>67</v>
      </c>
      <c r="G60" s="112">
        <v>1006.2</v>
      </c>
      <c r="H60" s="112">
        <v>15017.2</v>
      </c>
    </row>
    <row r="61" spans="1:28" ht="11.25" customHeight="1">
      <c r="A61" s="110" t="s">
        <v>118</v>
      </c>
      <c r="B61" s="110" t="s">
        <v>119</v>
      </c>
      <c r="C61" s="111">
        <v>1548</v>
      </c>
      <c r="D61" s="112">
        <v>10255.200000000001</v>
      </c>
      <c r="E61" s="112">
        <v>6624.8</v>
      </c>
      <c r="F61" s="111">
        <v>156</v>
      </c>
      <c r="G61" s="112">
        <v>1983.6</v>
      </c>
      <c r="H61" s="112">
        <v>12715.1</v>
      </c>
    </row>
    <row r="62" spans="1:28" ht="11.25" customHeight="1">
      <c r="A62" s="110" t="s">
        <v>120</v>
      </c>
      <c r="B62" s="110" t="s">
        <v>121</v>
      </c>
      <c r="C62" s="111">
        <v>1866</v>
      </c>
      <c r="D62" s="112">
        <v>12236</v>
      </c>
      <c r="E62" s="112">
        <v>6557.3</v>
      </c>
      <c r="F62" s="111">
        <v>278</v>
      </c>
      <c r="G62" s="112">
        <v>3605.7</v>
      </c>
      <c r="H62" s="112">
        <v>12970.3</v>
      </c>
    </row>
    <row r="63" spans="1:28" ht="11.25" customHeight="1">
      <c r="A63" s="110" t="s">
        <v>122</v>
      </c>
      <c r="B63" s="110" t="s">
        <v>123</v>
      </c>
      <c r="C63" s="111">
        <v>7290</v>
      </c>
      <c r="D63" s="112">
        <v>48463.3</v>
      </c>
      <c r="E63" s="112">
        <v>6647.9</v>
      </c>
      <c r="F63" s="111">
        <v>1060</v>
      </c>
      <c r="G63" s="112">
        <v>13440</v>
      </c>
      <c r="H63" s="112">
        <v>12679.3</v>
      </c>
    </row>
    <row r="64" spans="1:28" ht="11.25" customHeight="1">
      <c r="A64" s="110" t="s">
        <v>124</v>
      </c>
      <c r="B64" s="110" t="s">
        <v>125</v>
      </c>
      <c r="C64" s="111">
        <v>1479</v>
      </c>
      <c r="D64" s="112">
        <v>9581.1</v>
      </c>
      <c r="E64" s="112">
        <v>6478.1</v>
      </c>
      <c r="F64" s="111">
        <v>183</v>
      </c>
      <c r="G64" s="112">
        <v>2568.4</v>
      </c>
      <c r="H64" s="112">
        <v>14034.9</v>
      </c>
    </row>
    <row r="65" spans="1:8" ht="11.25" customHeight="1">
      <c r="A65" s="115" t="s">
        <v>126</v>
      </c>
      <c r="B65" s="116"/>
      <c r="C65" s="111">
        <v>22825</v>
      </c>
      <c r="D65" s="112">
        <v>151103.1</v>
      </c>
      <c r="E65" s="112">
        <v>6620.1</v>
      </c>
      <c r="F65" s="111">
        <v>3292</v>
      </c>
      <c r="G65" s="112">
        <v>44912.7</v>
      </c>
      <c r="H65" s="112">
        <v>13643</v>
      </c>
    </row>
  </sheetData>
  <mergeCells count="72">
    <mergeCell ref="F55:F56"/>
    <mergeCell ref="G55:G56"/>
    <mergeCell ref="H55:H56"/>
    <mergeCell ref="A65:B65"/>
    <mergeCell ref="J42:J43"/>
    <mergeCell ref="K42:K43"/>
    <mergeCell ref="A52:B52"/>
    <mergeCell ref="A54:A56"/>
    <mergeCell ref="B54:B56"/>
    <mergeCell ref="C54:E54"/>
    <mergeCell ref="F54:H54"/>
    <mergeCell ref="C55:C56"/>
    <mergeCell ref="D55:D56"/>
    <mergeCell ref="E55:E56"/>
    <mergeCell ref="D42:D43"/>
    <mergeCell ref="E42:E43"/>
    <mergeCell ref="F42:F43"/>
    <mergeCell ref="G42:G43"/>
    <mergeCell ref="H42:H43"/>
    <mergeCell ref="I42:I43"/>
    <mergeCell ref="I29:I30"/>
    <mergeCell ref="J29:J30"/>
    <mergeCell ref="K29:K30"/>
    <mergeCell ref="A39:B39"/>
    <mergeCell ref="A41:A43"/>
    <mergeCell ref="B41:B43"/>
    <mergeCell ref="C41:E41"/>
    <mergeCell ref="F41:H41"/>
    <mergeCell ref="I41:K41"/>
    <mergeCell ref="C42:C43"/>
    <mergeCell ref="C29:C30"/>
    <mergeCell ref="D29:D30"/>
    <mergeCell ref="E29:E30"/>
    <mergeCell ref="F29:F30"/>
    <mergeCell ref="G29:G30"/>
    <mergeCell ref="H29:H30"/>
    <mergeCell ref="H16:H17"/>
    <mergeCell ref="I16:I17"/>
    <mergeCell ref="J16:J17"/>
    <mergeCell ref="K16:K17"/>
    <mergeCell ref="A26:B26"/>
    <mergeCell ref="A28:A30"/>
    <mergeCell ref="B28:B30"/>
    <mergeCell ref="C28:E28"/>
    <mergeCell ref="F28:H28"/>
    <mergeCell ref="I28:K28"/>
    <mergeCell ref="A15:A17"/>
    <mergeCell ref="B15:B17"/>
    <mergeCell ref="C15:E15"/>
    <mergeCell ref="F15:H15"/>
    <mergeCell ref="I15:K15"/>
    <mergeCell ref="C16:C17"/>
    <mergeCell ref="D16:D17"/>
    <mergeCell ref="E16:E17"/>
    <mergeCell ref="F16:F17"/>
    <mergeCell ref="G16:G17"/>
    <mergeCell ref="G3:G4"/>
    <mergeCell ref="H3:H4"/>
    <mergeCell ref="I3:I4"/>
    <mergeCell ref="J3:J4"/>
    <mergeCell ref="K3:K4"/>
    <mergeCell ref="A13:B13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5" manualBreakCount="5">
    <brk id="14" max="16383" man="1"/>
    <brk id="27" max="16383" man="1"/>
    <brk id="40" max="16383" man="1"/>
    <brk id="53" max="16383" man="1"/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F29" sqref="F29"/>
    </sheetView>
  </sheetViews>
  <sheetFormatPr defaultColWidth="9.33203125" defaultRowHeight="11.25" customHeight="1"/>
  <cols>
    <col min="1" max="1" width="3.6640625" style="92" customWidth="1"/>
    <col min="2" max="2" width="33" style="92" customWidth="1"/>
    <col min="3" max="3" width="11" style="92" customWidth="1"/>
    <col min="4" max="4" width="14.1640625" style="92" customWidth="1"/>
    <col min="5" max="5" width="10.33203125" style="92" customWidth="1"/>
    <col min="6" max="6" width="11" style="92" customWidth="1"/>
    <col min="7" max="7" width="14.1640625" style="92" customWidth="1"/>
    <col min="8" max="8" width="10.33203125" style="92" customWidth="1"/>
    <col min="9" max="9" width="11" style="92" customWidth="1"/>
    <col min="10" max="10" width="14.1640625" style="90" customWidth="1"/>
    <col min="11" max="11" width="10.33203125" style="117" customWidth="1"/>
    <col min="12" max="12" width="9.1640625" style="91" customWidth="1"/>
    <col min="13" max="13" width="31.33203125" style="118" customWidth="1"/>
    <col min="14" max="16384" width="9.33203125" style="92"/>
  </cols>
  <sheetData>
    <row r="1" spans="1:11" ht="11.25" customHeight="1">
      <c r="A1" s="99" t="s">
        <v>127</v>
      </c>
      <c r="B1" s="99"/>
      <c r="C1" s="99"/>
      <c r="D1" s="99"/>
      <c r="E1" s="99"/>
      <c r="F1" s="99"/>
      <c r="G1" s="100"/>
    </row>
    <row r="2" spans="1:11" ht="23.25" customHeight="1">
      <c r="A2" s="101" t="s">
        <v>104</v>
      </c>
      <c r="B2" s="101" t="s">
        <v>105</v>
      </c>
      <c r="C2" s="104" t="s">
        <v>106</v>
      </c>
      <c r="D2" s="105"/>
      <c r="E2" s="106"/>
      <c r="F2" s="104" t="s">
        <v>128</v>
      </c>
      <c r="G2" s="105"/>
      <c r="H2" s="106"/>
      <c r="I2" s="104" t="s">
        <v>129</v>
      </c>
      <c r="J2" s="105"/>
      <c r="K2" s="106"/>
    </row>
    <row r="3" spans="1:11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</row>
    <row r="4" spans="1:11" ht="21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2.75" customHeight="1">
      <c r="A5" s="110" t="s">
        <v>110</v>
      </c>
      <c r="B5" s="110" t="s">
        <v>111</v>
      </c>
      <c r="C5" s="119">
        <v>55043</v>
      </c>
      <c r="D5" s="120">
        <v>175914.8</v>
      </c>
      <c r="E5" s="121">
        <v>3196</v>
      </c>
      <c r="F5" s="119">
        <v>43127</v>
      </c>
      <c r="G5" s="120">
        <v>143130.79999999999</v>
      </c>
      <c r="H5" s="120">
        <v>3318.8</v>
      </c>
      <c r="I5" s="119">
        <v>8210</v>
      </c>
      <c r="J5" s="120">
        <v>20822.7</v>
      </c>
      <c r="K5" s="120">
        <v>2536.3000000000002</v>
      </c>
    </row>
    <row r="6" spans="1:11" ht="12.75" customHeight="1">
      <c r="A6" s="110" t="s">
        <v>112</v>
      </c>
      <c r="B6" s="110" t="s">
        <v>113</v>
      </c>
      <c r="C6" s="119">
        <v>26891</v>
      </c>
      <c r="D6" s="120">
        <v>69570.399999999994</v>
      </c>
      <c r="E6" s="121">
        <v>2587.1</v>
      </c>
      <c r="F6" s="119">
        <v>19661</v>
      </c>
      <c r="G6" s="120">
        <v>53111.3</v>
      </c>
      <c r="H6" s="120">
        <v>2701.4</v>
      </c>
      <c r="I6" s="119">
        <v>4961</v>
      </c>
      <c r="J6" s="120">
        <v>11131.1</v>
      </c>
      <c r="K6" s="120">
        <v>2243.6999999999998</v>
      </c>
    </row>
    <row r="7" spans="1:11" ht="12.75" customHeight="1">
      <c r="A7" s="110" t="s">
        <v>114</v>
      </c>
      <c r="B7" s="110" t="s">
        <v>115</v>
      </c>
      <c r="C7" s="119">
        <v>29711</v>
      </c>
      <c r="D7" s="120">
        <v>95767.6</v>
      </c>
      <c r="E7" s="121">
        <v>3223.3</v>
      </c>
      <c r="F7" s="119">
        <v>22955</v>
      </c>
      <c r="G7" s="120">
        <v>77619</v>
      </c>
      <c r="H7" s="120">
        <v>3381.4</v>
      </c>
      <c r="I7" s="119">
        <v>3921</v>
      </c>
      <c r="J7" s="120">
        <v>9870.6</v>
      </c>
      <c r="K7" s="120">
        <v>2517.4</v>
      </c>
    </row>
    <row r="8" spans="1:11" ht="12.75" customHeight="1">
      <c r="A8" s="110" t="s">
        <v>116</v>
      </c>
      <c r="B8" s="110" t="s">
        <v>117</v>
      </c>
      <c r="C8" s="119">
        <v>26383</v>
      </c>
      <c r="D8" s="120">
        <v>63472.6</v>
      </c>
      <c r="E8" s="121">
        <v>2405.8000000000002</v>
      </c>
      <c r="F8" s="119">
        <v>20566</v>
      </c>
      <c r="G8" s="120">
        <v>50696.800000000003</v>
      </c>
      <c r="H8" s="120">
        <v>2465.1</v>
      </c>
      <c r="I8" s="119">
        <v>4145</v>
      </c>
      <c r="J8" s="120">
        <v>9102.9</v>
      </c>
      <c r="K8" s="120">
        <v>2196.1</v>
      </c>
    </row>
    <row r="9" spans="1:11" ht="12.75" customHeight="1">
      <c r="A9" s="110" t="s">
        <v>118</v>
      </c>
      <c r="B9" s="110" t="s">
        <v>119</v>
      </c>
      <c r="C9" s="119">
        <v>28812</v>
      </c>
      <c r="D9" s="120">
        <v>78365.899999999994</v>
      </c>
      <c r="E9" s="121">
        <v>2719.9</v>
      </c>
      <c r="F9" s="119">
        <v>21794</v>
      </c>
      <c r="G9" s="120">
        <v>62315.6</v>
      </c>
      <c r="H9" s="120">
        <v>2859.3</v>
      </c>
      <c r="I9" s="119">
        <v>5063</v>
      </c>
      <c r="J9" s="120">
        <v>11471.4</v>
      </c>
      <c r="K9" s="120">
        <v>2265.6999999999998</v>
      </c>
    </row>
    <row r="10" spans="1:11" ht="12.75" customHeight="1">
      <c r="A10" s="110" t="s">
        <v>120</v>
      </c>
      <c r="B10" s="110" t="s">
        <v>121</v>
      </c>
      <c r="C10" s="119">
        <v>37189</v>
      </c>
      <c r="D10" s="120">
        <v>100585.9</v>
      </c>
      <c r="E10" s="121">
        <v>2704.7</v>
      </c>
      <c r="F10" s="119">
        <v>28036</v>
      </c>
      <c r="G10" s="120">
        <v>79732.5</v>
      </c>
      <c r="H10" s="120">
        <v>2843.9</v>
      </c>
      <c r="I10" s="119">
        <v>6520</v>
      </c>
      <c r="J10" s="120">
        <v>14716.2</v>
      </c>
      <c r="K10" s="120">
        <v>2257.1</v>
      </c>
    </row>
    <row r="11" spans="1:11" ht="12.75" customHeight="1">
      <c r="A11" s="110" t="s">
        <v>122</v>
      </c>
      <c r="B11" s="110" t="s">
        <v>123</v>
      </c>
      <c r="C11" s="119">
        <v>77345</v>
      </c>
      <c r="D11" s="120">
        <v>237371.3</v>
      </c>
      <c r="E11" s="121">
        <v>3069</v>
      </c>
      <c r="F11" s="119">
        <v>55520</v>
      </c>
      <c r="G11" s="120">
        <v>183528.8</v>
      </c>
      <c r="H11" s="120">
        <v>3305.6</v>
      </c>
      <c r="I11" s="119">
        <v>15624</v>
      </c>
      <c r="J11" s="120">
        <v>37371.699999999997</v>
      </c>
      <c r="K11" s="120">
        <v>2391.9</v>
      </c>
    </row>
    <row r="12" spans="1:11" ht="12.75" customHeight="1">
      <c r="A12" s="110" t="s">
        <v>124</v>
      </c>
      <c r="B12" s="110" t="s">
        <v>125</v>
      </c>
      <c r="C12" s="119">
        <v>54334</v>
      </c>
      <c r="D12" s="120">
        <v>134587.79999999999</v>
      </c>
      <c r="E12" s="121">
        <v>2477</v>
      </c>
      <c r="F12" s="119">
        <v>40242</v>
      </c>
      <c r="G12" s="120">
        <v>102981.1</v>
      </c>
      <c r="H12" s="120">
        <v>2559</v>
      </c>
      <c r="I12" s="119">
        <v>9922</v>
      </c>
      <c r="J12" s="120">
        <v>22078</v>
      </c>
      <c r="K12" s="120">
        <v>2225.1999999999998</v>
      </c>
    </row>
    <row r="13" spans="1:11" ht="11.25" customHeight="1">
      <c r="A13" s="115" t="s">
        <v>126</v>
      </c>
      <c r="B13" s="116"/>
      <c r="C13" s="119">
        <v>335708</v>
      </c>
      <c r="D13" s="120">
        <v>955636.4</v>
      </c>
      <c r="E13" s="121">
        <v>2846.6</v>
      </c>
      <c r="F13" s="119">
        <v>251901</v>
      </c>
      <c r="G13" s="120">
        <v>753115.9</v>
      </c>
      <c r="H13" s="120">
        <v>2989.7</v>
      </c>
      <c r="I13" s="119">
        <v>58366</v>
      </c>
      <c r="J13" s="120">
        <v>136564.70000000001</v>
      </c>
      <c r="K13" s="120">
        <v>2339.8000000000002</v>
      </c>
    </row>
    <row r="15" spans="1:11" ht="24" customHeight="1">
      <c r="A15" s="101" t="s">
        <v>104</v>
      </c>
      <c r="B15" s="101" t="s">
        <v>105</v>
      </c>
      <c r="C15" s="104" t="s">
        <v>130</v>
      </c>
      <c r="D15" s="105"/>
      <c r="E15" s="106"/>
      <c r="F15" s="104" t="s">
        <v>131</v>
      </c>
      <c r="G15" s="105"/>
      <c r="H15" s="106"/>
      <c r="I15" s="104" t="s">
        <v>132</v>
      </c>
      <c r="J15" s="105"/>
      <c r="K15" s="106"/>
    </row>
    <row r="16" spans="1:11" ht="12.75" customHeight="1">
      <c r="A16" s="103"/>
      <c r="B16" s="103"/>
      <c r="C16" s="101" t="s">
        <v>107</v>
      </c>
      <c r="D16" s="101" t="s">
        <v>108</v>
      </c>
      <c r="E16" s="101" t="s">
        <v>109</v>
      </c>
      <c r="F16" s="101" t="s">
        <v>107</v>
      </c>
      <c r="G16" s="101" t="s">
        <v>108</v>
      </c>
      <c r="H16" s="101" t="s">
        <v>109</v>
      </c>
      <c r="I16" s="101" t="s">
        <v>107</v>
      </c>
      <c r="J16" s="101" t="s">
        <v>108</v>
      </c>
      <c r="K16" s="101" t="s">
        <v>109</v>
      </c>
    </row>
    <row r="17" spans="1:13" ht="43.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3" ht="11.25" customHeight="1">
      <c r="A18" s="110" t="s">
        <v>110</v>
      </c>
      <c r="B18" s="110" t="s">
        <v>111</v>
      </c>
      <c r="C18" s="119">
        <v>2324</v>
      </c>
      <c r="D18" s="120">
        <v>5937.2</v>
      </c>
      <c r="E18" s="120">
        <v>2554.6999999999998</v>
      </c>
      <c r="F18" s="119">
        <v>887</v>
      </c>
      <c r="G18" s="120">
        <v>3360.2</v>
      </c>
      <c r="H18" s="120">
        <v>3788.3</v>
      </c>
      <c r="I18" s="119">
        <v>459</v>
      </c>
      <c r="J18" s="120">
        <v>791.8</v>
      </c>
      <c r="K18" s="120">
        <v>1725</v>
      </c>
    </row>
    <row r="19" spans="1:13" ht="11.25" customHeight="1">
      <c r="A19" s="110" t="s">
        <v>112</v>
      </c>
      <c r="B19" s="110" t="s">
        <v>113</v>
      </c>
      <c r="C19" s="119">
        <v>1004</v>
      </c>
      <c r="D19" s="120">
        <v>2036.5</v>
      </c>
      <c r="E19" s="120">
        <v>2028.4</v>
      </c>
      <c r="F19" s="119">
        <v>757</v>
      </c>
      <c r="G19" s="120">
        <v>2020.4</v>
      </c>
      <c r="H19" s="120">
        <v>2668.9</v>
      </c>
      <c r="I19" s="119">
        <v>501</v>
      </c>
      <c r="J19" s="120">
        <v>897.6</v>
      </c>
      <c r="K19" s="120">
        <v>1791.7</v>
      </c>
    </row>
    <row r="20" spans="1:13" ht="11.25" customHeight="1">
      <c r="A20" s="110" t="s">
        <v>114</v>
      </c>
      <c r="B20" s="110" t="s">
        <v>115</v>
      </c>
      <c r="C20" s="119">
        <v>1497</v>
      </c>
      <c r="D20" s="120">
        <v>3807.7</v>
      </c>
      <c r="E20" s="120">
        <v>2543.6</v>
      </c>
      <c r="F20" s="119">
        <v>907</v>
      </c>
      <c r="G20" s="120">
        <v>2708.9</v>
      </c>
      <c r="H20" s="120">
        <v>2986.7</v>
      </c>
      <c r="I20" s="119">
        <v>413</v>
      </c>
      <c r="J20" s="120">
        <v>762.6</v>
      </c>
      <c r="K20" s="120">
        <v>1846.5</v>
      </c>
    </row>
    <row r="21" spans="1:13" ht="11.25" customHeight="1">
      <c r="A21" s="110" t="s">
        <v>116</v>
      </c>
      <c r="B21" s="110" t="s">
        <v>117</v>
      </c>
      <c r="C21" s="119">
        <v>978</v>
      </c>
      <c r="D21" s="120">
        <v>2008</v>
      </c>
      <c r="E21" s="120">
        <v>2053.1999999999998</v>
      </c>
      <c r="F21" s="119">
        <v>452</v>
      </c>
      <c r="G21" s="120">
        <v>970</v>
      </c>
      <c r="H21" s="120">
        <v>2146</v>
      </c>
      <c r="I21" s="119">
        <v>236</v>
      </c>
      <c r="J21" s="120">
        <v>410.5</v>
      </c>
      <c r="K21" s="120">
        <v>1739.5</v>
      </c>
    </row>
    <row r="22" spans="1:13" ht="11.25" customHeight="1">
      <c r="A22" s="110" t="s">
        <v>118</v>
      </c>
      <c r="B22" s="110" t="s">
        <v>119</v>
      </c>
      <c r="C22" s="119">
        <v>1240</v>
      </c>
      <c r="D22" s="120">
        <v>2818.1</v>
      </c>
      <c r="E22" s="120">
        <v>2272.6999999999998</v>
      </c>
      <c r="F22" s="119">
        <v>451</v>
      </c>
      <c r="G22" s="120">
        <v>1105.9000000000001</v>
      </c>
      <c r="H22" s="120">
        <v>2452.1999999999998</v>
      </c>
      <c r="I22" s="119">
        <v>260</v>
      </c>
      <c r="J22" s="120">
        <v>449.1</v>
      </c>
      <c r="K22" s="120">
        <v>1727.4</v>
      </c>
    </row>
    <row r="23" spans="1:13" ht="11.25" customHeight="1">
      <c r="A23" s="110" t="s">
        <v>120</v>
      </c>
      <c r="B23" s="110" t="s">
        <v>121</v>
      </c>
      <c r="C23" s="119">
        <v>1620</v>
      </c>
      <c r="D23" s="120">
        <v>3693.6</v>
      </c>
      <c r="E23" s="120">
        <v>2280</v>
      </c>
      <c r="F23" s="119">
        <v>590</v>
      </c>
      <c r="G23" s="120">
        <v>1433.7</v>
      </c>
      <c r="H23" s="120">
        <v>2430.1</v>
      </c>
      <c r="I23" s="119">
        <v>418</v>
      </c>
      <c r="J23" s="120">
        <v>729.6</v>
      </c>
      <c r="K23" s="120">
        <v>1745.5</v>
      </c>
    </row>
    <row r="24" spans="1:13" ht="11.25" customHeight="1">
      <c r="A24" s="110" t="s">
        <v>122</v>
      </c>
      <c r="B24" s="110" t="s">
        <v>123</v>
      </c>
      <c r="C24" s="119">
        <v>4042</v>
      </c>
      <c r="D24" s="120">
        <v>10846.6</v>
      </c>
      <c r="E24" s="120">
        <v>2683.5</v>
      </c>
      <c r="F24" s="119">
        <v>1433</v>
      </c>
      <c r="G24" s="120">
        <v>3757.1</v>
      </c>
      <c r="H24" s="120">
        <v>2621.9</v>
      </c>
      <c r="I24" s="119">
        <v>715</v>
      </c>
      <c r="J24" s="120">
        <v>1277.7</v>
      </c>
      <c r="K24" s="120">
        <v>1787</v>
      </c>
    </row>
    <row r="25" spans="1:13" ht="11.25" customHeight="1">
      <c r="A25" s="110" t="s">
        <v>124</v>
      </c>
      <c r="B25" s="110" t="s">
        <v>125</v>
      </c>
      <c r="C25" s="119">
        <v>2300</v>
      </c>
      <c r="D25" s="120">
        <v>5091.3999999999996</v>
      </c>
      <c r="E25" s="120">
        <v>2213.6999999999998</v>
      </c>
      <c r="F25" s="119">
        <v>1142</v>
      </c>
      <c r="G25" s="120">
        <v>2806.7</v>
      </c>
      <c r="H25" s="120">
        <v>2457.6999999999998</v>
      </c>
      <c r="I25" s="119">
        <v>721</v>
      </c>
      <c r="J25" s="120">
        <v>1265.3</v>
      </c>
      <c r="K25" s="120">
        <v>1755</v>
      </c>
    </row>
    <row r="26" spans="1:13" ht="11.25" customHeight="1">
      <c r="A26" s="115" t="s">
        <v>126</v>
      </c>
      <c r="B26" s="116"/>
      <c r="C26" s="119">
        <v>15005</v>
      </c>
      <c r="D26" s="120">
        <v>36239.199999999997</v>
      </c>
      <c r="E26" s="120">
        <v>2415.1</v>
      </c>
      <c r="F26" s="119">
        <v>6619</v>
      </c>
      <c r="G26" s="120">
        <v>18163</v>
      </c>
      <c r="H26" s="120">
        <v>2744.1</v>
      </c>
      <c r="I26" s="119">
        <v>3723</v>
      </c>
      <c r="J26" s="120">
        <v>6584.3</v>
      </c>
      <c r="K26" s="120">
        <v>1768.5</v>
      </c>
    </row>
    <row r="28" spans="1:13" ht="21" customHeight="1">
      <c r="A28" s="101" t="s">
        <v>104</v>
      </c>
      <c r="B28" s="101" t="s">
        <v>105</v>
      </c>
      <c r="C28" s="104" t="s">
        <v>133</v>
      </c>
      <c r="D28" s="105"/>
      <c r="E28" s="106"/>
      <c r="F28" s="107"/>
      <c r="G28" s="107"/>
      <c r="H28" s="107"/>
      <c r="I28" s="90"/>
      <c r="J28" s="117"/>
      <c r="K28" s="91"/>
      <c r="L28" s="92"/>
      <c r="M28" s="92"/>
    </row>
    <row r="29" spans="1:13" ht="11.25" customHeight="1">
      <c r="A29" s="103"/>
      <c r="B29" s="103"/>
      <c r="C29" s="101" t="s">
        <v>107</v>
      </c>
      <c r="D29" s="101" t="s">
        <v>108</v>
      </c>
      <c r="E29" s="101" t="s">
        <v>109</v>
      </c>
      <c r="I29" s="90"/>
      <c r="J29" s="117"/>
      <c r="K29" s="91"/>
      <c r="L29" s="92"/>
      <c r="M29" s="92"/>
    </row>
    <row r="30" spans="1:13" ht="41.25" customHeight="1">
      <c r="A30" s="102"/>
      <c r="B30" s="102"/>
      <c r="C30" s="102"/>
      <c r="D30" s="102"/>
      <c r="E30" s="102"/>
      <c r="I30" s="90"/>
      <c r="J30" s="117"/>
      <c r="K30" s="91"/>
      <c r="L30" s="118"/>
      <c r="M30" s="92"/>
    </row>
    <row r="31" spans="1:13" ht="11.25" customHeight="1">
      <c r="A31" s="110" t="s">
        <v>110</v>
      </c>
      <c r="B31" s="110" t="s">
        <v>111</v>
      </c>
      <c r="C31" s="119">
        <v>36</v>
      </c>
      <c r="D31" s="120">
        <v>1872.2</v>
      </c>
      <c r="E31" s="120">
        <v>52006.1</v>
      </c>
      <c r="I31" s="90"/>
      <c r="J31" s="117"/>
      <c r="K31" s="91"/>
      <c r="L31" s="118"/>
      <c r="M31" s="92"/>
    </row>
    <row r="32" spans="1:13" ht="11.25" customHeight="1">
      <c r="A32" s="110" t="s">
        <v>112</v>
      </c>
      <c r="B32" s="110" t="s">
        <v>113</v>
      </c>
      <c r="C32" s="119">
        <v>7</v>
      </c>
      <c r="D32" s="120">
        <v>373.5</v>
      </c>
      <c r="E32" s="120">
        <v>53356.5</v>
      </c>
      <c r="I32" s="90"/>
      <c r="J32" s="117"/>
      <c r="K32" s="91"/>
      <c r="L32" s="118"/>
      <c r="M32" s="92"/>
    </row>
    <row r="33" spans="1:13" ht="11.25" customHeight="1">
      <c r="A33" s="110" t="s">
        <v>114</v>
      </c>
      <c r="B33" s="110" t="s">
        <v>115</v>
      </c>
      <c r="C33" s="119">
        <v>18</v>
      </c>
      <c r="D33" s="120">
        <v>998.7</v>
      </c>
      <c r="E33" s="120">
        <v>55485.3</v>
      </c>
      <c r="I33" s="90"/>
      <c r="J33" s="117"/>
      <c r="K33" s="91"/>
      <c r="L33" s="118"/>
      <c r="M33" s="92"/>
    </row>
    <row r="34" spans="1:13" ht="11.25" customHeight="1">
      <c r="A34" s="110" t="s">
        <v>116</v>
      </c>
      <c r="B34" s="110" t="s">
        <v>117</v>
      </c>
      <c r="C34" s="119">
        <v>6</v>
      </c>
      <c r="D34" s="120">
        <v>284.3</v>
      </c>
      <c r="E34" s="120">
        <v>47387.9</v>
      </c>
      <c r="I34" s="90"/>
      <c r="J34" s="117"/>
      <c r="K34" s="91"/>
      <c r="L34" s="118"/>
      <c r="M34" s="92"/>
    </row>
    <row r="35" spans="1:13" ht="11.25" customHeight="1">
      <c r="A35" s="110" t="s">
        <v>118</v>
      </c>
      <c r="B35" s="110" t="s">
        <v>119</v>
      </c>
      <c r="C35" s="119">
        <v>4</v>
      </c>
      <c r="D35" s="120">
        <v>205.7</v>
      </c>
      <c r="E35" s="120">
        <v>51415</v>
      </c>
      <c r="I35" s="90"/>
      <c r="J35" s="117"/>
      <c r="K35" s="91"/>
      <c r="L35" s="118"/>
      <c r="M35" s="92"/>
    </row>
    <row r="36" spans="1:13" ht="11.25" customHeight="1">
      <c r="A36" s="110" t="s">
        <v>120</v>
      </c>
      <c r="B36" s="110" t="s">
        <v>121</v>
      </c>
      <c r="C36" s="119">
        <v>5</v>
      </c>
      <c r="D36" s="120">
        <v>280.2</v>
      </c>
      <c r="E36" s="120">
        <v>56045.1</v>
      </c>
      <c r="I36" s="90"/>
      <c r="J36" s="117"/>
      <c r="K36" s="91"/>
      <c r="L36" s="118"/>
      <c r="M36" s="92"/>
    </row>
    <row r="37" spans="1:13" ht="11.25" customHeight="1">
      <c r="A37" s="110" t="s">
        <v>122</v>
      </c>
      <c r="B37" s="110" t="s">
        <v>123</v>
      </c>
      <c r="C37" s="119">
        <v>11</v>
      </c>
      <c r="D37" s="120">
        <v>589.29999999999995</v>
      </c>
      <c r="E37" s="120">
        <v>53572.3</v>
      </c>
      <c r="I37" s="90"/>
      <c r="J37" s="117"/>
      <c r="K37" s="91"/>
      <c r="L37" s="118"/>
      <c r="M37" s="92"/>
    </row>
    <row r="38" spans="1:13" ht="11.25" customHeight="1">
      <c r="A38" s="110" t="s">
        <v>124</v>
      </c>
      <c r="B38" s="110" t="s">
        <v>125</v>
      </c>
      <c r="C38" s="119">
        <v>7</v>
      </c>
      <c r="D38" s="120">
        <v>365.3</v>
      </c>
      <c r="E38" s="120">
        <v>52181.2</v>
      </c>
      <c r="I38" s="90"/>
      <c r="J38" s="117"/>
      <c r="K38" s="91"/>
      <c r="L38" s="118"/>
      <c r="M38" s="92"/>
    </row>
    <row r="39" spans="1:13" ht="11.25" customHeight="1">
      <c r="A39" s="115" t="s">
        <v>126</v>
      </c>
      <c r="B39" s="116"/>
      <c r="C39" s="119">
        <v>94</v>
      </c>
      <c r="D39" s="120">
        <v>4969.2</v>
      </c>
      <c r="E39" s="120">
        <v>52864.1</v>
      </c>
    </row>
  </sheetData>
  <mergeCells count="38">
    <mergeCell ref="E29:E30"/>
    <mergeCell ref="A39:B39"/>
    <mergeCell ref="H16:H17"/>
    <mergeCell ref="I16:I17"/>
    <mergeCell ref="J16:J17"/>
    <mergeCell ref="K16:K17"/>
    <mergeCell ref="A26:B26"/>
    <mergeCell ref="A28:A30"/>
    <mergeCell ref="B28:B30"/>
    <mergeCell ref="C28:E28"/>
    <mergeCell ref="C29:C30"/>
    <mergeCell ref="D29:D30"/>
    <mergeCell ref="A15:A17"/>
    <mergeCell ref="B15:B17"/>
    <mergeCell ref="C15:E15"/>
    <mergeCell ref="F15:H15"/>
    <mergeCell ref="I15:K15"/>
    <mergeCell ref="C16:C17"/>
    <mergeCell ref="D16:D17"/>
    <mergeCell ref="E16:E17"/>
    <mergeCell ref="F16:F17"/>
    <mergeCell ref="G16:G17"/>
    <mergeCell ref="G3:G4"/>
    <mergeCell ref="H3:H4"/>
    <mergeCell ref="I3:I4"/>
    <mergeCell ref="J3:J4"/>
    <mergeCell ref="K3:K4"/>
    <mergeCell ref="A13:B13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3" manualBreakCount="3">
    <brk id="14" max="16383" man="1"/>
    <brk id="27" max="16383" man="1"/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I31" sqref="I31"/>
    </sheetView>
  </sheetViews>
  <sheetFormatPr defaultColWidth="9.33203125" defaultRowHeight="12.75"/>
  <cols>
    <col min="1" max="1" width="4" style="122" customWidth="1"/>
    <col min="2" max="2" width="33" style="122" customWidth="1"/>
    <col min="3" max="3" width="11" style="122" customWidth="1"/>
    <col min="4" max="4" width="14.1640625" style="122" customWidth="1"/>
    <col min="5" max="5" width="10.33203125" style="122" customWidth="1"/>
    <col min="6" max="6" width="11" style="122" customWidth="1"/>
    <col min="7" max="7" width="14.1640625" style="122" customWidth="1"/>
    <col min="8" max="8" width="10.33203125" style="122" customWidth="1"/>
    <col min="9" max="9" width="11" style="122" customWidth="1"/>
    <col min="10" max="10" width="14.1640625" style="122" customWidth="1"/>
    <col min="11" max="11" width="10.33203125" style="122" customWidth="1"/>
    <col min="12" max="12" width="9.33203125" style="122" hidden="1" customWidth="1"/>
    <col min="13" max="13" width="9.33203125" style="123" hidden="1" customWidth="1"/>
    <col min="14" max="14" width="9.33203125" style="122" hidden="1" customWidth="1"/>
    <col min="15" max="15" width="9.33203125" style="123" hidden="1" customWidth="1"/>
    <col min="16" max="16" width="9.33203125" style="122"/>
    <col min="17" max="17" width="13.1640625" style="122" customWidth="1"/>
    <col min="18" max="16384" width="9.33203125" style="122"/>
  </cols>
  <sheetData>
    <row r="1" spans="1:11">
      <c r="A1" s="99" t="s">
        <v>134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3.25" customHeight="1">
      <c r="A2" s="101" t="s">
        <v>104</v>
      </c>
      <c r="B2" s="101" t="s">
        <v>105</v>
      </c>
      <c r="C2" s="104" t="s">
        <v>106</v>
      </c>
      <c r="D2" s="105"/>
      <c r="E2" s="105"/>
      <c r="F2" s="104" t="s">
        <v>135</v>
      </c>
      <c r="G2" s="105"/>
      <c r="H2" s="106"/>
      <c r="I2" s="104" t="s">
        <v>136</v>
      </c>
      <c r="J2" s="105"/>
      <c r="K2" s="106"/>
    </row>
    <row r="3" spans="1:11" ht="28.5" customHeight="1">
      <c r="A3" s="103"/>
      <c r="B3" s="103"/>
      <c r="C3" s="101" t="s">
        <v>107</v>
      </c>
      <c r="D3" s="101" t="s">
        <v>108</v>
      </c>
      <c r="E3" s="101" t="s">
        <v>109</v>
      </c>
      <c r="F3" s="101" t="s">
        <v>107</v>
      </c>
      <c r="G3" s="101" t="s">
        <v>108</v>
      </c>
      <c r="H3" s="101" t="s">
        <v>109</v>
      </c>
      <c r="I3" s="101" t="s">
        <v>107</v>
      </c>
      <c r="J3" s="101" t="s">
        <v>108</v>
      </c>
      <c r="K3" s="101" t="s">
        <v>109</v>
      </c>
    </row>
    <row r="4" spans="1:11" ht="21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>
      <c r="A5" s="110" t="s">
        <v>110</v>
      </c>
      <c r="B5" s="110" t="s">
        <v>111</v>
      </c>
      <c r="C5" s="119">
        <v>55043</v>
      </c>
      <c r="D5" s="124">
        <v>175914.8</v>
      </c>
      <c r="E5" s="124">
        <v>3196</v>
      </c>
      <c r="F5" s="119">
        <v>351</v>
      </c>
      <c r="G5" s="124">
        <v>365.1</v>
      </c>
      <c r="H5" s="124">
        <v>1040.0999999999999</v>
      </c>
      <c r="I5" s="119">
        <v>5941</v>
      </c>
      <c r="J5" s="124">
        <v>10171</v>
      </c>
      <c r="K5" s="124">
        <v>1712</v>
      </c>
    </row>
    <row r="6" spans="1:11">
      <c r="A6" s="110" t="s">
        <v>112</v>
      </c>
      <c r="B6" s="110" t="s">
        <v>113</v>
      </c>
      <c r="C6" s="119">
        <v>26891</v>
      </c>
      <c r="D6" s="124">
        <v>69570.399999999994</v>
      </c>
      <c r="E6" s="124">
        <v>2587.1</v>
      </c>
      <c r="F6" s="119">
        <v>238</v>
      </c>
      <c r="G6" s="124">
        <v>237.2</v>
      </c>
      <c r="H6" s="124">
        <v>996.6</v>
      </c>
      <c r="I6" s="119">
        <v>6302</v>
      </c>
      <c r="J6" s="124">
        <v>10789</v>
      </c>
      <c r="K6" s="124">
        <v>1712</v>
      </c>
    </row>
    <row r="7" spans="1:11">
      <c r="A7" s="110" t="s">
        <v>114</v>
      </c>
      <c r="B7" s="110" t="s">
        <v>115</v>
      </c>
      <c r="C7" s="119">
        <v>29711</v>
      </c>
      <c r="D7" s="124">
        <v>95767.6</v>
      </c>
      <c r="E7" s="124">
        <v>3223.3</v>
      </c>
      <c r="F7" s="119">
        <v>284</v>
      </c>
      <c r="G7" s="124">
        <v>287.39999999999998</v>
      </c>
      <c r="H7" s="124">
        <v>1012.1</v>
      </c>
      <c r="I7" s="119">
        <v>4326</v>
      </c>
      <c r="J7" s="124">
        <v>7406.1</v>
      </c>
      <c r="K7" s="124">
        <v>1712</v>
      </c>
    </row>
    <row r="8" spans="1:11">
      <c r="A8" s="110" t="s">
        <v>116</v>
      </c>
      <c r="B8" s="110" t="s">
        <v>117</v>
      </c>
      <c r="C8" s="119">
        <v>26383</v>
      </c>
      <c r="D8" s="124">
        <v>63472.6</v>
      </c>
      <c r="E8" s="124">
        <v>2405.8000000000002</v>
      </c>
      <c r="F8" s="119">
        <v>218</v>
      </c>
      <c r="G8" s="124">
        <v>203.2</v>
      </c>
      <c r="H8" s="124">
        <v>932.3</v>
      </c>
      <c r="I8" s="119">
        <v>5079</v>
      </c>
      <c r="J8" s="124">
        <v>8695.2000000000007</v>
      </c>
      <c r="K8" s="124">
        <v>1712</v>
      </c>
    </row>
    <row r="9" spans="1:11">
      <c r="A9" s="110" t="s">
        <v>118</v>
      </c>
      <c r="B9" s="110" t="s">
        <v>119</v>
      </c>
      <c r="C9" s="119">
        <v>28812</v>
      </c>
      <c r="D9" s="124">
        <v>78365.899999999994</v>
      </c>
      <c r="E9" s="124">
        <v>2719.9</v>
      </c>
      <c r="F9" s="119">
        <v>198</v>
      </c>
      <c r="G9" s="124">
        <v>204</v>
      </c>
      <c r="H9" s="124">
        <v>1030.3</v>
      </c>
      <c r="I9" s="119">
        <v>3962</v>
      </c>
      <c r="J9" s="124">
        <v>6782.9</v>
      </c>
      <c r="K9" s="124">
        <v>1712</v>
      </c>
    </row>
    <row r="10" spans="1:11">
      <c r="A10" s="110" t="s">
        <v>120</v>
      </c>
      <c r="B10" s="110" t="s">
        <v>121</v>
      </c>
      <c r="C10" s="119">
        <v>37189</v>
      </c>
      <c r="D10" s="124">
        <v>100585.9</v>
      </c>
      <c r="E10" s="124">
        <v>2704.7</v>
      </c>
      <c r="F10" s="119">
        <v>323</v>
      </c>
      <c r="G10" s="124">
        <v>318.7</v>
      </c>
      <c r="H10" s="124">
        <v>986.8</v>
      </c>
      <c r="I10" s="119">
        <v>5838</v>
      </c>
      <c r="J10" s="124">
        <v>9994.7000000000007</v>
      </c>
      <c r="K10" s="124">
        <v>1712</v>
      </c>
    </row>
    <row r="11" spans="1:11">
      <c r="A11" s="110" t="s">
        <v>122</v>
      </c>
      <c r="B11" s="110" t="s">
        <v>123</v>
      </c>
      <c r="C11" s="119">
        <v>77345</v>
      </c>
      <c r="D11" s="124">
        <v>237371.3</v>
      </c>
      <c r="E11" s="124">
        <v>3069</v>
      </c>
      <c r="F11" s="119">
        <v>563</v>
      </c>
      <c r="G11" s="124">
        <v>568.9</v>
      </c>
      <c r="H11" s="124">
        <v>1010.6</v>
      </c>
      <c r="I11" s="119">
        <v>9970</v>
      </c>
      <c r="J11" s="124">
        <v>17068.599999999999</v>
      </c>
      <c r="K11" s="124">
        <v>1712</v>
      </c>
    </row>
    <row r="12" spans="1:11">
      <c r="A12" s="110" t="s">
        <v>124</v>
      </c>
      <c r="B12" s="110" t="s">
        <v>125</v>
      </c>
      <c r="C12" s="119">
        <v>54334</v>
      </c>
      <c r="D12" s="124">
        <v>134587.79999999999</v>
      </c>
      <c r="E12" s="124">
        <v>2477</v>
      </c>
      <c r="F12" s="119">
        <v>431</v>
      </c>
      <c r="G12" s="124">
        <v>421.9</v>
      </c>
      <c r="H12" s="124">
        <v>979</v>
      </c>
      <c r="I12" s="119">
        <v>10610</v>
      </c>
      <c r="J12" s="124">
        <v>18164.3</v>
      </c>
      <c r="K12" s="124">
        <v>1712</v>
      </c>
    </row>
    <row r="13" spans="1:11">
      <c r="A13" s="115" t="s">
        <v>126</v>
      </c>
      <c r="B13" s="116"/>
      <c r="C13" s="119">
        <v>335708</v>
      </c>
      <c r="D13" s="124">
        <v>955636.4</v>
      </c>
      <c r="E13" s="124">
        <v>2846.6</v>
      </c>
      <c r="F13" s="119">
        <v>2606</v>
      </c>
      <c r="G13" s="124">
        <v>2606.5</v>
      </c>
      <c r="H13" s="124">
        <v>1000.2</v>
      </c>
      <c r="I13" s="119">
        <v>52028</v>
      </c>
      <c r="J13" s="124">
        <v>89071.9</v>
      </c>
      <c r="K13" s="124">
        <v>1712</v>
      </c>
    </row>
    <row r="14" spans="1:1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</row>
    <row r="15" spans="1:11" ht="22.5" customHeight="1">
      <c r="A15" s="101" t="s">
        <v>104</v>
      </c>
      <c r="B15" s="101" t="s">
        <v>105</v>
      </c>
      <c r="C15" s="104" t="s">
        <v>137</v>
      </c>
      <c r="D15" s="105"/>
      <c r="E15" s="106"/>
      <c r="F15" s="104" t="s">
        <v>138</v>
      </c>
      <c r="G15" s="105"/>
      <c r="H15" s="106"/>
      <c r="I15" s="104" t="s">
        <v>88</v>
      </c>
      <c r="J15" s="105"/>
      <c r="K15" s="106"/>
    </row>
    <row r="16" spans="1:11" ht="12.75" customHeight="1">
      <c r="A16" s="103"/>
      <c r="B16" s="103"/>
      <c r="C16" s="101" t="s">
        <v>107</v>
      </c>
      <c r="D16" s="101" t="s">
        <v>108</v>
      </c>
      <c r="E16" s="101" t="s">
        <v>109</v>
      </c>
      <c r="F16" s="101" t="s">
        <v>107</v>
      </c>
      <c r="G16" s="101" t="s">
        <v>108</v>
      </c>
      <c r="H16" s="101" t="s">
        <v>109</v>
      </c>
      <c r="I16" s="101" t="s">
        <v>107</v>
      </c>
      <c r="J16" s="101" t="s">
        <v>108</v>
      </c>
      <c r="K16" s="101" t="s">
        <v>109</v>
      </c>
    </row>
    <row r="17" spans="1:11" ht="39.7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>
      <c r="A18" s="110" t="s">
        <v>110</v>
      </c>
      <c r="B18" s="110" t="s">
        <v>111</v>
      </c>
      <c r="C18" s="119">
        <v>48751</v>
      </c>
      <c r="D18" s="124">
        <v>165378.79999999999</v>
      </c>
      <c r="E18" s="124">
        <v>3392.3</v>
      </c>
      <c r="F18" s="119">
        <v>16361</v>
      </c>
      <c r="G18" s="124">
        <v>54013.7</v>
      </c>
      <c r="H18" s="124">
        <v>3301.4</v>
      </c>
      <c r="I18" s="119">
        <v>0</v>
      </c>
      <c r="J18" s="124">
        <v>0</v>
      </c>
      <c r="K18" s="124">
        <v>0</v>
      </c>
    </row>
    <row r="19" spans="1:11">
      <c r="A19" s="110" t="s">
        <v>112</v>
      </c>
      <c r="B19" s="110" t="s">
        <v>113</v>
      </c>
      <c r="C19" s="119">
        <v>20351</v>
      </c>
      <c r="D19" s="124">
        <v>58544.2</v>
      </c>
      <c r="E19" s="124">
        <v>2876.7</v>
      </c>
      <c r="F19" s="119">
        <v>3888</v>
      </c>
      <c r="G19" s="124">
        <v>11649.3</v>
      </c>
      <c r="H19" s="124">
        <v>2996.2</v>
      </c>
      <c r="I19" s="119">
        <v>0</v>
      </c>
      <c r="J19" s="124">
        <v>0</v>
      </c>
      <c r="K19" s="124">
        <v>0</v>
      </c>
    </row>
    <row r="20" spans="1:11">
      <c r="A20" s="110" t="s">
        <v>114</v>
      </c>
      <c r="B20" s="110" t="s">
        <v>115</v>
      </c>
      <c r="C20" s="119">
        <v>25101</v>
      </c>
      <c r="D20" s="124">
        <v>88074</v>
      </c>
      <c r="E20" s="124">
        <v>3508.8</v>
      </c>
      <c r="F20" s="119">
        <v>4855</v>
      </c>
      <c r="G20" s="124">
        <v>17361.900000000001</v>
      </c>
      <c r="H20" s="124">
        <v>3576.1</v>
      </c>
      <c r="I20" s="119">
        <v>0</v>
      </c>
      <c r="J20" s="124">
        <v>0</v>
      </c>
      <c r="K20" s="124">
        <v>0</v>
      </c>
    </row>
    <row r="21" spans="1:11">
      <c r="A21" s="110" t="s">
        <v>116</v>
      </c>
      <c r="B21" s="110" t="s">
        <v>117</v>
      </c>
      <c r="C21" s="119">
        <v>21086</v>
      </c>
      <c r="D21" s="124">
        <v>54574.2</v>
      </c>
      <c r="E21" s="124">
        <v>2588.1999999999998</v>
      </c>
      <c r="F21" s="119">
        <v>3563</v>
      </c>
      <c r="G21" s="124">
        <v>8962.5</v>
      </c>
      <c r="H21" s="124">
        <v>2515.4</v>
      </c>
      <c r="I21" s="119">
        <v>0</v>
      </c>
      <c r="J21" s="124">
        <v>0</v>
      </c>
      <c r="K21" s="124">
        <v>0</v>
      </c>
    </row>
    <row r="22" spans="1:11">
      <c r="A22" s="110" t="s">
        <v>118</v>
      </c>
      <c r="B22" s="110" t="s">
        <v>119</v>
      </c>
      <c r="C22" s="119">
        <v>24652</v>
      </c>
      <c r="D22" s="124">
        <v>71378.899999999994</v>
      </c>
      <c r="E22" s="124">
        <v>2895.5</v>
      </c>
      <c r="F22" s="119">
        <v>5529</v>
      </c>
      <c r="G22" s="124">
        <v>15131.5</v>
      </c>
      <c r="H22" s="124">
        <v>2736.8</v>
      </c>
      <c r="I22" s="119">
        <v>0</v>
      </c>
      <c r="J22" s="124">
        <v>0</v>
      </c>
      <c r="K22" s="124">
        <v>0</v>
      </c>
    </row>
    <row r="23" spans="1:11">
      <c r="A23" s="110" t="s">
        <v>120</v>
      </c>
      <c r="B23" s="110" t="s">
        <v>121</v>
      </c>
      <c r="C23" s="119">
        <v>31028</v>
      </c>
      <c r="D23" s="124">
        <v>90272.5</v>
      </c>
      <c r="E23" s="124">
        <v>2909.4</v>
      </c>
      <c r="F23" s="119">
        <v>7084</v>
      </c>
      <c r="G23" s="124">
        <v>19851.3</v>
      </c>
      <c r="H23" s="124">
        <v>2802.3</v>
      </c>
      <c r="I23" s="119">
        <v>0</v>
      </c>
      <c r="J23" s="124">
        <v>0</v>
      </c>
      <c r="K23" s="124">
        <v>0</v>
      </c>
    </row>
    <row r="24" spans="1:11">
      <c r="A24" s="110" t="s">
        <v>122</v>
      </c>
      <c r="B24" s="110" t="s">
        <v>123</v>
      </c>
      <c r="C24" s="119">
        <v>66812</v>
      </c>
      <c r="D24" s="124">
        <v>219733.7</v>
      </c>
      <c r="E24" s="124">
        <v>3288.8</v>
      </c>
      <c r="F24" s="119">
        <v>14255</v>
      </c>
      <c r="G24" s="124">
        <v>44690.400000000001</v>
      </c>
      <c r="H24" s="124">
        <v>3135.1</v>
      </c>
      <c r="I24" s="119">
        <v>0</v>
      </c>
      <c r="J24" s="124">
        <v>0</v>
      </c>
      <c r="K24" s="124">
        <v>0</v>
      </c>
    </row>
    <row r="25" spans="1:11">
      <c r="A25" s="110" t="s">
        <v>124</v>
      </c>
      <c r="B25" s="110" t="s">
        <v>125</v>
      </c>
      <c r="C25" s="119">
        <v>43293</v>
      </c>
      <c r="D25" s="124">
        <v>116001.5</v>
      </c>
      <c r="E25" s="124">
        <v>2679.5</v>
      </c>
      <c r="F25" s="119">
        <v>8674</v>
      </c>
      <c r="G25" s="124">
        <v>22452</v>
      </c>
      <c r="H25" s="124">
        <v>2588.4</v>
      </c>
      <c r="I25" s="119">
        <v>0</v>
      </c>
      <c r="J25" s="124">
        <v>0</v>
      </c>
      <c r="K25" s="124">
        <v>0</v>
      </c>
    </row>
    <row r="26" spans="1:11">
      <c r="A26" s="115" t="s">
        <v>126</v>
      </c>
      <c r="B26" s="116"/>
      <c r="C26" s="119">
        <v>281074</v>
      </c>
      <c r="D26" s="124">
        <v>863957.9</v>
      </c>
      <c r="E26" s="124">
        <v>3073.8</v>
      </c>
      <c r="F26" s="119">
        <v>64209</v>
      </c>
      <c r="G26" s="124">
        <v>194112.6</v>
      </c>
      <c r="H26" s="124">
        <v>3023.1</v>
      </c>
      <c r="I26" s="119">
        <v>0</v>
      </c>
      <c r="J26" s="124">
        <v>0</v>
      </c>
      <c r="K26" s="124">
        <v>0</v>
      </c>
    </row>
    <row r="27" spans="1:11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</row>
    <row r="28" spans="1:11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1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</row>
    <row r="30" spans="1:1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</row>
    <row r="31" spans="1:11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</row>
    <row r="32" spans="1:11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</row>
  </sheetData>
  <mergeCells count="31">
    <mergeCell ref="H16:H17"/>
    <mergeCell ref="I16:I17"/>
    <mergeCell ref="J16:J17"/>
    <mergeCell ref="K16:K17"/>
    <mergeCell ref="A26:B26"/>
    <mergeCell ref="A15:A17"/>
    <mergeCell ref="B15:B17"/>
    <mergeCell ref="C15:E15"/>
    <mergeCell ref="F15:H15"/>
    <mergeCell ref="I15:K15"/>
    <mergeCell ref="C16:C17"/>
    <mergeCell ref="D16:D17"/>
    <mergeCell ref="E16:E17"/>
    <mergeCell ref="F16:F17"/>
    <mergeCell ref="G16:G17"/>
    <mergeCell ref="G3:G4"/>
    <mergeCell ref="H3:H4"/>
    <mergeCell ref="I3:I4"/>
    <mergeCell ref="J3:J4"/>
    <mergeCell ref="K3:K4"/>
    <mergeCell ref="A13:B13"/>
    <mergeCell ref="A1:K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2" manualBreakCount="2">
    <brk id="14" max="16383" man="1"/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27"/>
  <sheetViews>
    <sheetView showFormulas="1" workbookViewId="0">
      <selection activeCell="J14" sqref="J14"/>
    </sheetView>
  </sheetViews>
  <sheetFormatPr defaultColWidth="9.33203125" defaultRowHeight="12.75"/>
  <cols>
    <col min="1" max="1" width="6.1640625" customWidth="1"/>
    <col min="2" max="3" width="6.33203125" customWidth="1"/>
    <col min="4" max="4" width="6.83203125" customWidth="1"/>
    <col min="5" max="5" width="6" customWidth="1"/>
    <col min="6" max="6" width="9.1640625" customWidth="1"/>
    <col min="7" max="7" width="11.6640625" customWidth="1"/>
    <col min="8" max="8" width="5.33203125" customWidth="1"/>
    <col min="9" max="9" width="6.83203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</row>
    <row r="2" spans="1:9">
      <c r="A2" s="2"/>
    </row>
    <row r="3" spans="1:9" ht="35.25" customHeight="1">
      <c r="A3" s="3" t="s">
        <v>139</v>
      </c>
      <c r="B3" s="3"/>
      <c r="C3" s="3"/>
      <c r="D3" s="3"/>
      <c r="E3" s="3"/>
      <c r="F3" s="3"/>
      <c r="G3" s="3"/>
    </row>
    <row r="4" spans="1:9" ht="15.75" customHeight="1">
      <c r="B4" s="4"/>
      <c r="C4" s="5" t="s">
        <v>2</v>
      </c>
      <c r="D4" s="6" t="s">
        <v>3</v>
      </c>
      <c r="E4" s="6"/>
    </row>
    <row r="5" spans="1:9" ht="16.5" customHeight="1" thickBot="1">
      <c r="A5" s="7"/>
    </row>
    <row r="6" spans="1:9" ht="14.25" customHeight="1" thickBot="1">
      <c r="A6" s="9" t="s">
        <v>4</v>
      </c>
      <c r="B6" s="11"/>
      <c r="C6" s="11"/>
      <c r="D6" s="11"/>
      <c r="E6" s="10"/>
      <c r="F6" s="8" t="s">
        <v>5</v>
      </c>
      <c r="G6" s="12" t="s">
        <v>6</v>
      </c>
      <c r="H6" s="13"/>
      <c r="I6" s="13"/>
    </row>
    <row r="7" spans="1:9" ht="2.25" hidden="1" customHeight="1">
      <c r="A7" s="14"/>
      <c r="B7" s="15"/>
      <c r="C7" s="15"/>
      <c r="D7" s="15"/>
      <c r="E7" s="16"/>
      <c r="F7" s="17"/>
      <c r="G7" s="18"/>
      <c r="H7" s="19"/>
      <c r="I7" s="19"/>
    </row>
    <row r="8" spans="1:9" ht="34.5" customHeight="1">
      <c r="A8" s="20" t="s">
        <v>7</v>
      </c>
      <c r="B8" s="21"/>
      <c r="C8" s="21"/>
      <c r="D8" s="21"/>
      <c r="E8" s="22"/>
      <c r="F8" s="23"/>
      <c r="G8" s="24" t="s">
        <v>8</v>
      </c>
      <c r="H8" s="25"/>
      <c r="I8" s="25"/>
    </row>
    <row r="9" spans="1:9" ht="25.5" customHeight="1">
      <c r="A9" s="26" t="s">
        <v>9</v>
      </c>
      <c r="B9" s="27"/>
      <c r="C9" s="27"/>
      <c r="D9" s="27"/>
      <c r="E9" s="28"/>
      <c r="F9" s="30" t="s">
        <v>10</v>
      </c>
      <c r="G9" s="24"/>
      <c r="H9" s="25"/>
      <c r="I9" s="25"/>
    </row>
    <row r="10" spans="1:9" ht="13.5" customHeight="1" thickBot="1">
      <c r="A10" s="31" t="s">
        <v>11</v>
      </c>
      <c r="B10" s="33"/>
      <c r="C10" s="33"/>
      <c r="D10" s="33"/>
      <c r="E10" s="32"/>
      <c r="F10" s="29"/>
      <c r="G10" s="24"/>
      <c r="H10" s="25"/>
      <c r="I10" s="25"/>
    </row>
    <row r="11" spans="1:9" ht="29.25" customHeight="1">
      <c r="A11" s="20" t="s">
        <v>12</v>
      </c>
      <c r="B11" s="21"/>
      <c r="C11" s="21"/>
      <c r="D11" s="21"/>
      <c r="E11" s="22"/>
      <c r="F11" s="34"/>
      <c r="G11" s="24"/>
      <c r="H11" s="25"/>
      <c r="I11" s="25"/>
    </row>
    <row r="12" spans="1:9" ht="13.5" customHeight="1">
      <c r="A12" s="35" t="s">
        <v>13</v>
      </c>
      <c r="B12" s="36"/>
      <c r="C12" s="36"/>
      <c r="D12" s="36"/>
      <c r="E12" s="37"/>
      <c r="F12" s="30" t="s">
        <v>14</v>
      </c>
      <c r="G12" s="38"/>
    </row>
    <row r="13" spans="1:9" ht="51.75" customHeight="1" thickBot="1">
      <c r="A13" s="39" t="s">
        <v>15</v>
      </c>
      <c r="B13" s="41"/>
      <c r="C13" s="41"/>
      <c r="D13" s="41"/>
      <c r="E13" s="40"/>
      <c r="F13" s="29"/>
      <c r="G13" s="38"/>
      <c r="H13" s="42"/>
      <c r="I13" s="42" t="s">
        <v>16</v>
      </c>
    </row>
    <row r="14" spans="1:9" ht="25.5" customHeight="1">
      <c r="A14" s="20" t="s">
        <v>17</v>
      </c>
      <c r="B14" s="21"/>
      <c r="C14" s="21"/>
      <c r="D14" s="21"/>
      <c r="E14" s="22"/>
      <c r="F14" s="43" t="s">
        <v>18</v>
      </c>
      <c r="G14" s="38"/>
    </row>
    <row r="15" spans="1:9" ht="12.75" customHeight="1" thickBot="1">
      <c r="A15" s="39" t="s">
        <v>19</v>
      </c>
      <c r="B15" s="41"/>
      <c r="C15" s="41"/>
      <c r="D15" s="41"/>
      <c r="E15" s="40"/>
      <c r="F15" s="29"/>
      <c r="G15" s="38"/>
    </row>
    <row r="16" spans="1:9" ht="13.5" customHeight="1" thickBot="1">
      <c r="A16" s="2"/>
    </row>
    <row r="17" spans="1:9" s="44" customFormat="1" ht="13.5" customHeight="1" thickBot="1">
      <c r="A17" s="45" t="s">
        <v>20</v>
      </c>
      <c r="B17" s="47"/>
      <c r="C17" s="47"/>
      <c r="D17" s="47"/>
      <c r="E17" s="47"/>
      <c r="F17" s="47"/>
      <c r="G17" s="47"/>
      <c r="H17" s="47"/>
      <c r="I17" s="46"/>
    </row>
    <row r="18" spans="1:9" s="44" customFormat="1" ht="14.25" customHeight="1" thickBot="1">
      <c r="A18" s="48" t="s">
        <v>21</v>
      </c>
      <c r="B18" s="50"/>
      <c r="C18" s="50"/>
      <c r="D18" s="50"/>
      <c r="E18" s="50"/>
      <c r="F18" s="50"/>
      <c r="G18" s="50"/>
      <c r="H18" s="50"/>
      <c r="I18" s="49"/>
    </row>
    <row r="19" spans="1:9" s="44" customFormat="1" ht="13.5" customHeight="1" thickBot="1">
      <c r="A19" s="51"/>
      <c r="B19" s="53"/>
      <c r="C19" s="53"/>
      <c r="D19" s="53"/>
      <c r="E19" s="53"/>
      <c r="F19" s="53"/>
      <c r="G19" s="53"/>
      <c r="H19" s="53"/>
      <c r="I19" s="52"/>
    </row>
    <row r="20" spans="1:9" s="44" customFormat="1" ht="13.5" customHeight="1" thickBot="1">
      <c r="A20" s="45" t="s">
        <v>22</v>
      </c>
      <c r="B20" s="47"/>
      <c r="C20" s="47"/>
      <c r="D20" s="47"/>
      <c r="E20" s="47"/>
      <c r="F20" s="47"/>
      <c r="G20" s="47"/>
      <c r="H20" s="47"/>
      <c r="I20" s="46"/>
    </row>
    <row r="21" spans="1:9" s="44" customFormat="1" ht="13.5" customHeight="1" thickBot="1">
      <c r="A21" s="51"/>
      <c r="B21" s="53"/>
      <c r="C21" s="53"/>
      <c r="D21" s="53"/>
      <c r="E21" s="53"/>
      <c r="F21" s="53"/>
      <c r="G21" s="53"/>
      <c r="H21" s="53"/>
      <c r="I21" s="52"/>
    </row>
    <row r="22" spans="1:9" s="44" customFormat="1" ht="13.5" customHeight="1" thickBot="1">
      <c r="A22" s="51"/>
      <c r="B22" s="53"/>
      <c r="C22" s="53"/>
      <c r="D22" s="53"/>
      <c r="E22" s="53"/>
      <c r="F22" s="53"/>
      <c r="G22" s="53"/>
      <c r="H22" s="53"/>
      <c r="I22" s="52"/>
    </row>
    <row r="23" spans="1:9" s="44" customFormat="1" ht="13.5" customHeight="1" thickBot="1">
      <c r="A23" s="54" t="s">
        <v>23</v>
      </c>
      <c r="B23" s="56" t="s">
        <v>24</v>
      </c>
      <c r="C23" s="58"/>
      <c r="D23" s="58"/>
      <c r="E23" s="58"/>
      <c r="F23" s="58"/>
      <c r="G23" s="58"/>
      <c r="H23" s="58"/>
      <c r="I23" s="57"/>
    </row>
    <row r="24" spans="1:9" s="44" customFormat="1" ht="67.5" customHeight="1" thickBot="1">
      <c r="A24" s="55"/>
      <c r="B24" s="59" t="s">
        <v>25</v>
      </c>
      <c r="C24" s="59" t="s">
        <v>26</v>
      </c>
      <c r="D24" s="59" t="s">
        <v>27</v>
      </c>
      <c r="E24" s="59" t="s">
        <v>28</v>
      </c>
      <c r="F24" s="59" t="s">
        <v>29</v>
      </c>
      <c r="G24" s="59" t="s">
        <v>30</v>
      </c>
      <c r="H24" s="59"/>
      <c r="I24" s="59" t="s">
        <v>31</v>
      </c>
    </row>
    <row r="25" spans="1:9" s="60" customFormat="1" ht="13.5" customHeight="1" thickBot="1">
      <c r="A25" s="61">
        <v>1</v>
      </c>
      <c r="B25" s="62">
        <v>2</v>
      </c>
      <c r="C25" s="62">
        <v>3</v>
      </c>
      <c r="D25" s="63">
        <v>4</v>
      </c>
      <c r="E25" s="62">
        <v>5</v>
      </c>
      <c r="F25" s="62">
        <v>6</v>
      </c>
      <c r="G25" s="62">
        <v>7</v>
      </c>
      <c r="H25" s="62">
        <v>8</v>
      </c>
      <c r="I25" s="64">
        <v>9</v>
      </c>
    </row>
    <row r="26" spans="1:9" s="44" customFormat="1">
      <c r="A26" s="65" t="s">
        <v>32</v>
      </c>
      <c r="B26" s="65"/>
      <c r="C26" s="65"/>
      <c r="D26" s="65"/>
      <c r="E26" s="65"/>
      <c r="F26" s="65"/>
    </row>
    <row r="27" spans="1:9" s="44" customFormat="1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1:E11"/>
    <mergeCell ref="A12:E12"/>
    <mergeCell ref="F12:F13"/>
    <mergeCell ref="A13:E13"/>
    <mergeCell ref="A14:E14"/>
    <mergeCell ref="F14:F15"/>
    <mergeCell ref="A15:E15"/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</mergeCells>
  <pageMargins left="0.59055118110236227" right="0.39370078740157483" top="0.39370078740157483" bottom="0.39370078740157483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2:L34"/>
  <sheetViews>
    <sheetView tabSelected="1" workbookViewId="0">
      <selection activeCell="O18" sqref="O18"/>
    </sheetView>
  </sheetViews>
  <sheetFormatPr defaultColWidth="9.33203125" defaultRowHeight="11.25" customHeight="1"/>
  <cols>
    <col min="1" max="1" width="42" style="67" customWidth="1"/>
    <col min="2" max="2" width="6.33203125" style="68" customWidth="1"/>
    <col min="3" max="3" width="10.5" style="69" customWidth="1"/>
    <col min="4" max="4" width="19.1640625" style="70" customWidth="1"/>
    <col min="5" max="5" width="20.83203125" style="70" customWidth="1"/>
    <col min="6" max="6" width="9.33203125" style="66" hidden="1" customWidth="1"/>
    <col min="7" max="7" width="9.33203125" style="71" hidden="1" customWidth="1"/>
    <col min="8" max="9" width="9.33203125" style="66" hidden="1" customWidth="1"/>
    <col min="10" max="11" width="9.33203125" style="71" hidden="1" customWidth="1"/>
    <col min="12" max="16384" width="9.33203125" style="66"/>
  </cols>
  <sheetData>
    <row r="2" spans="1:12" s="72" customFormat="1" ht="67.5" customHeight="1">
      <c r="A2" s="73" t="s">
        <v>33</v>
      </c>
      <c r="B2" s="74" t="s">
        <v>34</v>
      </c>
      <c r="C2" s="75" t="s">
        <v>140</v>
      </c>
      <c r="D2" s="76" t="s">
        <v>36</v>
      </c>
      <c r="E2" s="77" t="s">
        <v>37</v>
      </c>
      <c r="G2" s="78"/>
      <c r="J2" s="78"/>
      <c r="K2" s="78"/>
    </row>
    <row r="3" spans="1:12" s="79" customFormat="1" ht="11.25" customHeight="1">
      <c r="A3" s="80" t="s">
        <v>38</v>
      </c>
      <c r="B3" s="81" t="s">
        <v>39</v>
      </c>
      <c r="C3" s="82">
        <v>1</v>
      </c>
      <c r="D3" s="82">
        <v>2</v>
      </c>
      <c r="E3" s="82">
        <v>3</v>
      </c>
      <c r="G3" s="83"/>
      <c r="J3" s="83"/>
      <c r="K3" s="83"/>
    </row>
    <row r="4" spans="1:12" ht="55.5" customHeight="1">
      <c r="A4" s="84" t="s">
        <v>40</v>
      </c>
      <c r="B4" s="81" t="s">
        <v>41</v>
      </c>
      <c r="C4" s="85">
        <v>64209</v>
      </c>
      <c r="D4" s="86">
        <v>194112.6</v>
      </c>
      <c r="E4" s="86">
        <v>3023.136943419147</v>
      </c>
      <c r="F4" s="66" t="e">
        <f>[1]Dodatok1!#REF!</f>
        <v>#REF!</v>
      </c>
      <c r="G4" s="87" t="e">
        <f t="shared" ref="G4:G15" si="0">F4-C4</f>
        <v>#REF!</v>
      </c>
      <c r="H4" s="69">
        <f>SUM(C5:C15)</f>
        <v>57133</v>
      </c>
      <c r="I4" s="70">
        <f>SUM(D5:D17)</f>
        <v>194112.6</v>
      </c>
      <c r="J4" s="87">
        <f>H4-C4</f>
        <v>-7076</v>
      </c>
      <c r="K4" s="88">
        <f>I4-D4</f>
        <v>0</v>
      </c>
      <c r="L4" s="125"/>
    </row>
    <row r="5" spans="1:12" ht="12.75" customHeight="1">
      <c r="A5" s="84" t="s">
        <v>42</v>
      </c>
      <c r="B5" s="81" t="s">
        <v>43</v>
      </c>
      <c r="C5" s="85">
        <v>31</v>
      </c>
      <c r="D5" s="86">
        <v>20.7</v>
      </c>
      <c r="E5" s="86">
        <v>667.74193548387098</v>
      </c>
      <c r="F5" s="66" t="e">
        <f>[1]Dodatok1!#REF!</f>
        <v>#REF!</v>
      </c>
      <c r="G5" s="87" t="e">
        <f t="shared" si="0"/>
        <v>#REF!</v>
      </c>
      <c r="L5" s="125"/>
    </row>
    <row r="6" spans="1:12" ht="12.75" customHeight="1">
      <c r="A6" s="84" t="s">
        <v>44</v>
      </c>
      <c r="B6" s="81" t="s">
        <v>45</v>
      </c>
      <c r="C6" s="85">
        <v>94</v>
      </c>
      <c r="D6" s="86">
        <v>81</v>
      </c>
      <c r="E6" s="86">
        <v>861.70212765957444</v>
      </c>
      <c r="F6" s="66" t="e">
        <f>[1]Dodatok1!#REF!</f>
        <v>#REF!</v>
      </c>
      <c r="G6" s="87" t="e">
        <f t="shared" si="0"/>
        <v>#REF!</v>
      </c>
      <c r="L6" s="125"/>
    </row>
    <row r="7" spans="1:12" ht="12.75" customHeight="1">
      <c r="A7" s="84" t="s">
        <v>46</v>
      </c>
      <c r="B7" s="81" t="s">
        <v>47</v>
      </c>
      <c r="C7" s="85">
        <v>368</v>
      </c>
      <c r="D7" s="86">
        <v>384.1</v>
      </c>
      <c r="E7" s="86">
        <v>1043.75</v>
      </c>
      <c r="F7" s="66" t="e">
        <f>[1]Dodatok1!#REF!</f>
        <v>#REF!</v>
      </c>
      <c r="G7" s="87" t="e">
        <f t="shared" si="0"/>
        <v>#REF!</v>
      </c>
      <c r="L7" s="125"/>
    </row>
    <row r="8" spans="1:12" ht="12.75" customHeight="1">
      <c r="A8" s="84" t="s">
        <v>48</v>
      </c>
      <c r="B8" s="81" t="s">
        <v>49</v>
      </c>
      <c r="C8" s="85">
        <v>25</v>
      </c>
      <c r="D8" s="86">
        <v>28.6</v>
      </c>
      <c r="E8" s="86">
        <v>1144.0000000000002</v>
      </c>
      <c r="F8" s="66" t="e">
        <f>[1]Dodatok1!#REF!</f>
        <v>#REF!</v>
      </c>
      <c r="G8" s="87" t="e">
        <f t="shared" si="0"/>
        <v>#REF!</v>
      </c>
      <c r="L8" s="125"/>
    </row>
    <row r="9" spans="1:12" ht="12.75" customHeight="1">
      <c r="A9" s="84" t="s">
        <v>50</v>
      </c>
      <c r="B9" s="81" t="s">
        <v>51</v>
      </c>
      <c r="C9" s="85">
        <v>20</v>
      </c>
      <c r="D9" s="86">
        <v>24.9</v>
      </c>
      <c r="E9" s="86">
        <v>1244.9999999999998</v>
      </c>
      <c r="F9" s="66" t="e">
        <f>[1]Dodatok1!#REF!</f>
        <v>#REF!</v>
      </c>
      <c r="G9" s="87" t="e">
        <f t="shared" si="0"/>
        <v>#REF!</v>
      </c>
      <c r="L9" s="125"/>
    </row>
    <row r="10" spans="1:12" ht="12.75" customHeight="1">
      <c r="A10" s="84" t="s">
        <v>52</v>
      </c>
      <c r="B10" s="81" t="s">
        <v>53</v>
      </c>
      <c r="C10" s="85">
        <v>25</v>
      </c>
      <c r="D10" s="86">
        <v>33.5</v>
      </c>
      <c r="E10" s="86">
        <v>1340</v>
      </c>
      <c r="F10" s="66" t="e">
        <f>[1]Dodatok1!#REF!</f>
        <v>#REF!</v>
      </c>
      <c r="G10" s="87" t="e">
        <f t="shared" si="0"/>
        <v>#REF!</v>
      </c>
      <c r="L10" s="125"/>
    </row>
    <row r="11" spans="1:12" ht="12.75" customHeight="1">
      <c r="A11" s="84" t="s">
        <v>54</v>
      </c>
      <c r="B11" s="81" t="s">
        <v>55</v>
      </c>
      <c r="C11" s="85">
        <v>17</v>
      </c>
      <c r="D11" s="86">
        <v>24.8</v>
      </c>
      <c r="E11" s="86">
        <v>1458.8235294117649</v>
      </c>
      <c r="F11" s="66" t="e">
        <f>[1]Dodatok1!#REF!</f>
        <v>#REF!</v>
      </c>
      <c r="G11" s="87" t="e">
        <f t="shared" si="0"/>
        <v>#REF!</v>
      </c>
      <c r="L11" s="125"/>
    </row>
    <row r="12" spans="1:12" ht="12.75" customHeight="1">
      <c r="A12" s="84" t="s">
        <v>56</v>
      </c>
      <c r="B12" s="81" t="s">
        <v>57</v>
      </c>
      <c r="C12" s="85">
        <v>10396</v>
      </c>
      <c r="D12" s="86">
        <v>17912.900000000001</v>
      </c>
      <c r="E12" s="86">
        <v>1723.0569449788381</v>
      </c>
      <c r="F12" s="66" t="e">
        <f>[1]Dodatok1!#REF!</f>
        <v>#REF!</v>
      </c>
      <c r="G12" s="87" t="e">
        <f t="shared" si="0"/>
        <v>#REF!</v>
      </c>
      <c r="L12" s="125"/>
    </row>
    <row r="13" spans="1:12" ht="12.75" customHeight="1">
      <c r="A13" s="84" t="s">
        <v>58</v>
      </c>
      <c r="B13" s="81" t="s">
        <v>59</v>
      </c>
      <c r="C13" s="85">
        <v>33843</v>
      </c>
      <c r="D13" s="86">
        <v>75834</v>
      </c>
      <c r="E13" s="86">
        <v>2240.7587979789027</v>
      </c>
      <c r="F13" s="66" t="e">
        <f>[1]Dodatok1!#REF!</f>
        <v>#REF!</v>
      </c>
      <c r="G13" s="87" t="e">
        <f t="shared" si="0"/>
        <v>#REF!</v>
      </c>
      <c r="L13" s="125"/>
    </row>
    <row r="14" spans="1:12" ht="12.75" customHeight="1">
      <c r="A14" s="84" t="s">
        <v>60</v>
      </c>
      <c r="B14" s="81" t="s">
        <v>61</v>
      </c>
      <c r="C14" s="85">
        <v>7657</v>
      </c>
      <c r="D14" s="86">
        <v>26491.1</v>
      </c>
      <c r="E14" s="86">
        <v>3459.7231291628573</v>
      </c>
      <c r="F14" s="66" t="e">
        <f>[1]Dodatok1!#REF!</f>
        <v>#REF!</v>
      </c>
      <c r="G14" s="87" t="e">
        <f t="shared" si="0"/>
        <v>#REF!</v>
      </c>
      <c r="L14" s="125"/>
    </row>
    <row r="15" spans="1:12" ht="12.75" customHeight="1">
      <c r="A15" s="84" t="s">
        <v>62</v>
      </c>
      <c r="B15" s="81" t="s">
        <v>63</v>
      </c>
      <c r="C15" s="85">
        <v>4657</v>
      </c>
      <c r="D15" s="86">
        <v>20750.099999999999</v>
      </c>
      <c r="E15" s="86">
        <v>4455.6796220742963</v>
      </c>
      <c r="F15" s="66" t="e">
        <f>[1]Dodatok1!#REF!</f>
        <v>#REF!</v>
      </c>
      <c r="G15" s="87" t="e">
        <f t="shared" si="0"/>
        <v>#REF!</v>
      </c>
      <c r="L15" s="125"/>
    </row>
    <row r="16" spans="1:12" ht="12.75" customHeight="1">
      <c r="A16" s="84" t="s">
        <v>64</v>
      </c>
      <c r="B16" s="81" t="s">
        <v>65</v>
      </c>
      <c r="C16" s="85">
        <v>6205</v>
      </c>
      <c r="D16" s="86">
        <v>40930.6</v>
      </c>
      <c r="E16" s="86">
        <v>6596.3900080580179</v>
      </c>
      <c r="G16" s="87"/>
      <c r="L16" s="125"/>
    </row>
    <row r="17" spans="1:12" ht="12.75" customHeight="1">
      <c r="A17" s="84" t="s">
        <v>66</v>
      </c>
      <c r="B17" s="89" t="s">
        <v>67</v>
      </c>
      <c r="C17" s="85">
        <v>871</v>
      </c>
      <c r="D17" s="86">
        <v>11596.3</v>
      </c>
      <c r="E17" s="86">
        <v>13313.777267508611</v>
      </c>
      <c r="F17" s="66" t="e">
        <f>[1]Dodatok1!#REF!</f>
        <v>#REF!</v>
      </c>
      <c r="G17" s="87" t="e">
        <f t="shared" ref="G17:G26" si="1">F17-C17</f>
        <v>#REF!</v>
      </c>
      <c r="L17" s="125"/>
    </row>
    <row r="18" spans="1:12" ht="45.75" customHeight="1">
      <c r="A18" s="84" t="s">
        <v>68</v>
      </c>
      <c r="B18" s="89" t="s">
        <v>69</v>
      </c>
      <c r="C18" s="85">
        <v>41602</v>
      </c>
      <c r="D18" s="86">
        <v>141173.29999999999</v>
      </c>
      <c r="E18" s="86">
        <v>3393.4257968366901</v>
      </c>
      <c r="F18" s="69" t="e">
        <f>'[2]Dodatok 2'!#REF!</f>
        <v>#REF!</v>
      </c>
      <c r="G18" s="87" t="e">
        <f t="shared" si="1"/>
        <v>#REF!</v>
      </c>
      <c r="H18" s="69">
        <f>SUM(C18:C23)</f>
        <v>64209</v>
      </c>
      <c r="I18" s="70">
        <f>SUM(D18:D23)</f>
        <v>194112.6</v>
      </c>
      <c r="J18" s="87">
        <f>H18-C4</f>
        <v>0</v>
      </c>
      <c r="K18" s="88">
        <f>I18-D4</f>
        <v>0</v>
      </c>
      <c r="L18" s="125"/>
    </row>
    <row r="19" spans="1:12" ht="14.25" customHeight="1">
      <c r="A19" s="84" t="s">
        <v>70</v>
      </c>
      <c r="B19" s="89" t="s">
        <v>71</v>
      </c>
      <c r="C19" s="85">
        <v>17998</v>
      </c>
      <c r="D19" s="86">
        <v>42214</v>
      </c>
      <c r="E19" s="86">
        <v>2345.4828314257143</v>
      </c>
      <c r="F19" s="69" t="e">
        <f>'[2]Dodatok 2'!#REF!</f>
        <v>#REF!</v>
      </c>
      <c r="G19" s="87" t="e">
        <f t="shared" si="1"/>
        <v>#REF!</v>
      </c>
      <c r="L19" s="125"/>
    </row>
    <row r="20" spans="1:12" ht="14.25" customHeight="1">
      <c r="A20" s="84" t="s">
        <v>72</v>
      </c>
      <c r="B20" s="89" t="s">
        <v>73</v>
      </c>
      <c r="C20" s="85">
        <v>2729</v>
      </c>
      <c r="D20" s="86">
        <v>5404.2</v>
      </c>
      <c r="E20" s="86">
        <v>1980.2858189813116</v>
      </c>
      <c r="F20" s="69" t="e">
        <f>'[2]Dodatok 2'!#REF!</f>
        <v>#REF!</v>
      </c>
      <c r="G20" s="87" t="e">
        <f t="shared" si="1"/>
        <v>#REF!</v>
      </c>
      <c r="L20" s="125"/>
    </row>
    <row r="21" spans="1:12" ht="14.25" customHeight="1">
      <c r="A21" s="84" t="s">
        <v>74</v>
      </c>
      <c r="B21" s="89" t="s">
        <v>75</v>
      </c>
      <c r="C21" s="85">
        <v>1085</v>
      </c>
      <c r="D21" s="86">
        <v>3172.7</v>
      </c>
      <c r="E21" s="86">
        <v>2924.147465437788</v>
      </c>
      <c r="F21" s="69" t="e">
        <f>'[2]Dodatok 2'!#REF!</f>
        <v>#REF!</v>
      </c>
      <c r="G21" s="87" t="e">
        <f t="shared" si="1"/>
        <v>#REF!</v>
      </c>
      <c r="L21" s="125"/>
    </row>
    <row r="22" spans="1:12" ht="14.25" customHeight="1">
      <c r="A22" s="84" t="s">
        <v>76</v>
      </c>
      <c r="B22" s="89" t="s">
        <v>77</v>
      </c>
      <c r="C22" s="85">
        <v>780</v>
      </c>
      <c r="D22" s="86">
        <v>1339.8</v>
      </c>
      <c r="E22" s="86">
        <v>1717.6923076923076</v>
      </c>
      <c r="F22" s="69" t="e">
        <f>'[2]Dodatok 2'!#REF!</f>
        <v>#REF!</v>
      </c>
      <c r="G22" s="87" t="e">
        <f t="shared" si="1"/>
        <v>#REF!</v>
      </c>
      <c r="L22" s="125"/>
    </row>
    <row r="23" spans="1:12" ht="14.25" customHeight="1">
      <c r="A23" s="84" t="s">
        <v>78</v>
      </c>
      <c r="B23" s="89" t="s">
        <v>79</v>
      </c>
      <c r="C23" s="85">
        <v>15</v>
      </c>
      <c r="D23" s="86">
        <v>808.6</v>
      </c>
      <c r="E23" s="86">
        <v>53906.666666666664</v>
      </c>
      <c r="F23" s="69" t="e">
        <f>'[2]Dodatok 2'!#REF!</f>
        <v>#REF!</v>
      </c>
      <c r="G23" s="87" t="e">
        <f t="shared" si="1"/>
        <v>#REF!</v>
      </c>
      <c r="L23" s="125"/>
    </row>
    <row r="24" spans="1:12" ht="42.75" customHeight="1">
      <c r="A24" s="84" t="s">
        <v>80</v>
      </c>
      <c r="B24" s="89" t="s">
        <v>81</v>
      </c>
      <c r="C24" s="85">
        <v>615</v>
      </c>
      <c r="D24" s="86">
        <v>653.5</v>
      </c>
      <c r="E24" s="86">
        <v>1062.6016260162601</v>
      </c>
      <c r="F24" s="69" t="e">
        <f>'[3]Dodatok 3'!#REF!</f>
        <v>#REF!</v>
      </c>
      <c r="G24" s="87" t="e">
        <f t="shared" si="1"/>
        <v>#REF!</v>
      </c>
      <c r="H24" s="69">
        <f>SUM(C24:C26)</f>
        <v>64209</v>
      </c>
      <c r="I24" s="70">
        <f>SUM(D24:D26)</f>
        <v>194112.6</v>
      </c>
      <c r="J24" s="87">
        <f>H24-C4</f>
        <v>0</v>
      </c>
      <c r="K24" s="88">
        <f>I24-D4</f>
        <v>0</v>
      </c>
      <c r="L24" s="125"/>
    </row>
    <row r="25" spans="1:12" ht="11.25" customHeight="1">
      <c r="A25" s="84" t="s">
        <v>82</v>
      </c>
      <c r="B25" s="89" t="s">
        <v>83</v>
      </c>
      <c r="C25" s="85">
        <v>9239</v>
      </c>
      <c r="D25" s="86">
        <v>15817.2</v>
      </c>
      <c r="E25" s="86">
        <v>1712.0034635783095</v>
      </c>
      <c r="F25" s="69" t="e">
        <f>'[3]Dodatok 3'!#REF!</f>
        <v>#REF!</v>
      </c>
      <c r="G25" s="87" t="e">
        <f t="shared" si="1"/>
        <v>#REF!</v>
      </c>
      <c r="L25" s="125"/>
    </row>
    <row r="26" spans="1:12" ht="11.25" customHeight="1">
      <c r="A26" s="84" t="s">
        <v>84</v>
      </c>
      <c r="B26" s="89" t="s">
        <v>85</v>
      </c>
      <c r="C26" s="85">
        <v>54355</v>
      </c>
      <c r="D26" s="86">
        <v>177641.9</v>
      </c>
      <c r="E26" s="86">
        <v>3268.1795602980405</v>
      </c>
      <c r="F26" s="69" t="e">
        <f>'[3]Dodatok 3'!#REF!</f>
        <v>#REF!</v>
      </c>
      <c r="G26" s="87" t="e">
        <f t="shared" si="1"/>
        <v>#REF!</v>
      </c>
      <c r="L26" s="125"/>
    </row>
    <row r="27" spans="1:12" s="92" customFormat="1" ht="22.5" customHeight="1">
      <c r="A27" s="84" t="s">
        <v>141</v>
      </c>
      <c r="B27" s="89" t="s">
        <v>87</v>
      </c>
      <c r="C27" s="85">
        <v>0</v>
      </c>
      <c r="D27" s="86">
        <v>0</v>
      </c>
      <c r="E27" s="86">
        <v>0</v>
      </c>
      <c r="F27" s="90"/>
      <c r="G27" s="90"/>
    </row>
    <row r="28" spans="1:12" ht="22.5" customHeight="1">
      <c r="A28" s="84" t="s">
        <v>88</v>
      </c>
      <c r="B28" s="89" t="s">
        <v>89</v>
      </c>
      <c r="C28" s="85">
        <v>0</v>
      </c>
      <c r="D28" s="86">
        <v>0</v>
      </c>
      <c r="E28" s="86">
        <v>0</v>
      </c>
    </row>
    <row r="29" spans="1:12" s="92" customFormat="1" ht="6.75" customHeight="1">
      <c r="A29" s="93"/>
      <c r="B29" s="94"/>
      <c r="C29" s="95"/>
      <c r="D29" s="96"/>
      <c r="E29" s="96"/>
    </row>
    <row r="30" spans="1:12" ht="11.25" customHeight="1">
      <c r="A30" s="97" t="s">
        <v>90</v>
      </c>
      <c r="B30" s="97"/>
      <c r="C30" s="97"/>
      <c r="D30" s="97"/>
      <c r="E30" s="97"/>
      <c r="G30" s="66"/>
      <c r="H30" s="71"/>
      <c r="I30" s="71"/>
      <c r="J30" s="66"/>
      <c r="K30" s="66"/>
    </row>
    <row r="31" spans="1:12" ht="11.25" customHeight="1">
      <c r="A31" s="97"/>
      <c r="B31" s="97"/>
      <c r="C31" s="97"/>
      <c r="D31" s="97"/>
      <c r="E31" s="97"/>
      <c r="G31" s="66"/>
      <c r="H31" s="71"/>
      <c r="I31" s="71"/>
      <c r="J31" s="66"/>
      <c r="K31" s="66"/>
    </row>
    <row r="32" spans="1:12" ht="40.5" customHeight="1">
      <c r="A32" s="98" t="s">
        <v>91</v>
      </c>
      <c r="B32" s="98"/>
      <c r="C32" s="98"/>
      <c r="D32" s="98" t="s">
        <v>92</v>
      </c>
      <c r="E32" s="98"/>
      <c r="F32" s="98"/>
      <c r="G32" s="98"/>
    </row>
    <row r="34" spans="1:3" ht="22.5" customHeight="1">
      <c r="A34" s="98" t="s">
        <v>93</v>
      </c>
      <c r="B34" s="98"/>
      <c r="C34" s="98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/>
  <headerFooter>
    <oddFooter>&amp;R&amp;6&amp;P/&amp;N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2:G12"/>
  <sheetViews>
    <sheetView workbookViewId="0">
      <selection activeCell="G13" sqref="B2:G13"/>
    </sheetView>
  </sheetViews>
  <sheetFormatPr defaultColWidth="9.33203125" defaultRowHeight="12.75"/>
  <sheetData>
    <row r="2" spans="2:7">
      <c r="B2" s="2" t="s">
        <v>94</v>
      </c>
      <c r="G2" s="2" t="s">
        <v>95</v>
      </c>
    </row>
    <row r="3" spans="2:7">
      <c r="B3" s="2" t="s">
        <v>41</v>
      </c>
      <c r="C3" s="85">
        <f>'5pf (раб)'!C4</f>
        <v>64209</v>
      </c>
      <c r="D3" s="2" t="s">
        <v>96</v>
      </c>
      <c r="E3" s="2" t="s">
        <v>97</v>
      </c>
      <c r="F3" s="85">
        <f>SUM('5pf (раб)'!C5:C17)</f>
        <v>64209</v>
      </c>
      <c r="G3" t="str">
        <f>IF(F3=C3,"+","-")</f>
        <v>+</v>
      </c>
    </row>
    <row r="4" spans="2:7">
      <c r="B4" s="2" t="s">
        <v>41</v>
      </c>
      <c r="C4" s="85">
        <f>'5pf (раб)'!C4</f>
        <v>64209</v>
      </c>
      <c r="D4" s="2" t="s">
        <v>96</v>
      </c>
      <c r="E4" s="2" t="s">
        <v>98</v>
      </c>
      <c r="F4" s="85">
        <f>SUM('5pf (раб)'!C18:C23)</f>
        <v>64209</v>
      </c>
      <c r="G4" t="str">
        <f>IF(F4=C4,"+","-")</f>
        <v>+</v>
      </c>
    </row>
    <row r="5" spans="2:7">
      <c r="B5" s="2" t="s">
        <v>41</v>
      </c>
      <c r="C5" s="85">
        <f>'5pf (раб)'!C4</f>
        <v>64209</v>
      </c>
      <c r="D5" s="2" t="s">
        <v>96</v>
      </c>
      <c r="E5" s="2" t="s">
        <v>99</v>
      </c>
      <c r="F5" s="85">
        <f>SUM('5pf (раб)'!C24:C26)</f>
        <v>64209</v>
      </c>
      <c r="G5" t="str">
        <f>IF(F5=C5,"+","-")</f>
        <v>+</v>
      </c>
    </row>
    <row r="6" spans="2:7">
      <c r="B6" s="2" t="s">
        <v>41</v>
      </c>
      <c r="C6" s="85">
        <f>'5pf (раб)'!C4</f>
        <v>64209</v>
      </c>
      <c r="D6" s="2" t="s">
        <v>100</v>
      </c>
      <c r="E6" s="2" t="s">
        <v>87</v>
      </c>
      <c r="F6" s="85">
        <f>'5pf (раб)'!C27</f>
        <v>0</v>
      </c>
      <c r="G6" t="str">
        <f>IF(F6&lt;=C6,"+","-")</f>
        <v>+</v>
      </c>
    </row>
    <row r="8" spans="2:7">
      <c r="B8" s="2" t="s">
        <v>102</v>
      </c>
    </row>
    <row r="9" spans="2:7">
      <c r="B9" s="2" t="s">
        <v>41</v>
      </c>
      <c r="C9" s="86">
        <f>'5pf (раб)'!D4</f>
        <v>194112.6</v>
      </c>
      <c r="D9" s="2" t="s">
        <v>96</v>
      </c>
      <c r="E9" s="2" t="s">
        <v>97</v>
      </c>
      <c r="F9" s="86">
        <f>SUM('5pf (раб)'!D5:D17)</f>
        <v>194112.6</v>
      </c>
      <c r="G9" t="str">
        <f>IF(F9=C9,"+","-")</f>
        <v>+</v>
      </c>
    </row>
    <row r="10" spans="2:7">
      <c r="B10" s="2" t="s">
        <v>41</v>
      </c>
      <c r="C10" s="86">
        <f>'5pf (раб)'!D4</f>
        <v>194112.6</v>
      </c>
      <c r="D10" s="2" t="s">
        <v>96</v>
      </c>
      <c r="E10" s="2" t="s">
        <v>98</v>
      </c>
      <c r="F10" s="86">
        <f>SUM('5pf (раб)'!D18:D23)</f>
        <v>194112.6</v>
      </c>
      <c r="G10" t="str">
        <f>IF(F10=C10,"+","-")</f>
        <v>+</v>
      </c>
    </row>
    <row r="11" spans="2:7">
      <c r="B11" s="2" t="s">
        <v>41</v>
      </c>
      <c r="C11" s="86">
        <f>'5pf (раб)'!D4</f>
        <v>194112.6</v>
      </c>
      <c r="D11" s="2" t="s">
        <v>96</v>
      </c>
      <c r="E11" s="2" t="s">
        <v>99</v>
      </c>
      <c r="F11" s="86">
        <f>SUM('5pf (раб)'!D24:D26)</f>
        <v>194112.6</v>
      </c>
      <c r="G11" t="str">
        <f>IF(F11=C11,"+","-")</f>
        <v>+</v>
      </c>
    </row>
    <row r="12" spans="2:7">
      <c r="B12" s="2" t="s">
        <v>41</v>
      </c>
      <c r="C12" s="86">
        <f>'5pf (раб)'!D4</f>
        <v>194112.6</v>
      </c>
      <c r="D12" s="2" t="s">
        <v>100</v>
      </c>
      <c r="E12" s="2" t="s">
        <v>87</v>
      </c>
      <c r="F12" s="86">
        <f>'5pf (раб)'!D27</f>
        <v>0</v>
      </c>
      <c r="G12" t="str">
        <f>IF(F12&lt;=C12,"+","-")</f>
        <v>+</v>
      </c>
    </row>
  </sheetData>
  <conditionalFormatting sqref="G3:G12">
    <cfRule type="cellIs" dxfId="1" priority="0" operator="equal">
      <formula>"+"</formula>
    </cfRule>
    <cfRule type="cellIs" dxfId="0" priority="0" operator="equal">
      <formula>"-"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5pf_titul</vt:lpstr>
      <vt:lpstr>5pf</vt:lpstr>
      <vt:lpstr>5pf Контроль</vt:lpstr>
      <vt:lpstr>Додаток 1</vt:lpstr>
      <vt:lpstr>Додаток 2</vt:lpstr>
      <vt:lpstr>Додаток 3</vt:lpstr>
      <vt:lpstr>5pf_titul (раб)</vt:lpstr>
      <vt:lpstr>5pf (раб)</vt:lpstr>
      <vt:lpstr>5pf (раб) Контроль</vt:lpstr>
      <vt:lpstr>Додаток 1 (раб)</vt:lpstr>
      <vt:lpstr>Додаток 2 (раб)</vt:lpstr>
      <vt:lpstr>Додаток 3 (раб)</vt:lpstr>
      <vt:lpstr>'5pf'!Заголовки_для_печати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PFU</dc:creator>
  <cp:lastModifiedBy>PFU</cp:lastModifiedBy>
  <cp:lastPrinted>2016-10-18T14:19:06Z</cp:lastPrinted>
  <dcterms:created xsi:type="dcterms:W3CDTF">2020-10-02T09:34:17Z</dcterms:created>
  <dcterms:modified xsi:type="dcterms:W3CDTF">2020-10-02T09:34:17Z</dcterms:modified>
</cp:coreProperties>
</file>