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435" tabRatio="902"/>
  </bookViews>
  <sheets>
    <sheet name="5pf_titul" sheetId="1" r:id="rId1"/>
    <sheet name="5pf" sheetId="2" r:id="rId2"/>
    <sheet name="Додаток 1" sheetId="4" r:id="rId3"/>
    <sheet name="Додаток 2" sheetId="5" r:id="rId4"/>
    <sheet name="Додаток 3" sheetId="6" r:id="rId5"/>
    <sheet name="5pf_titul (раб)" sheetId="7" r:id="rId6"/>
    <sheet name="5pf (раб)" sheetId="8" r:id="rId7"/>
    <sheet name="Додаток 1 (раб)" sheetId="10" r:id="rId8"/>
    <sheet name="Додаток 2 (раб)" sheetId="11" r:id="rId9"/>
    <sheet name="Додаток 3 (раб)" sheetId="12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Titles" localSheetId="1">'5pf'!$3:$3</definedName>
    <definedName name="_xlnm.Print_Titles" localSheetId="6">'[1]5pf (rab)'!$A$3:$IV$3</definedName>
  </definedNames>
  <calcPr calcId="144525" refMode="R1C1"/>
</workbook>
</file>

<file path=xl/calcChain.xml><?xml version="1.0" encoding="utf-8"?>
<calcChain xmlns="http://schemas.openxmlformats.org/spreadsheetml/2006/main">
  <c r="J30" i="11" l="1"/>
  <c r="K21" i="11"/>
  <c r="K22" i="11"/>
  <c r="K23" i="11"/>
  <c r="K24" i="11"/>
  <c r="K25" i="11"/>
  <c r="K26" i="11"/>
  <c r="K27" i="11"/>
  <c r="K28" i="11"/>
  <c r="K29" i="11"/>
  <c r="K30" i="11"/>
  <c r="K20" i="11"/>
  <c r="D30" i="12"/>
  <c r="C30" i="12"/>
  <c r="J15" i="12"/>
  <c r="G15" i="12"/>
  <c r="D45" i="11"/>
  <c r="E45" i="11" s="1"/>
  <c r="G30" i="11"/>
  <c r="H30" i="11" s="1"/>
  <c r="D30" i="11"/>
  <c r="E30" i="11" s="1"/>
  <c r="I15" i="11"/>
  <c r="J15" i="11"/>
  <c r="K15" i="11" s="1"/>
  <c r="F15" i="11"/>
  <c r="G15" i="11"/>
  <c r="H15" i="11" s="1"/>
  <c r="D15" i="12"/>
  <c r="C15" i="12"/>
  <c r="E15" i="12" s="1"/>
  <c r="D15" i="11"/>
  <c r="C15" i="11"/>
  <c r="E15" i="11" s="1"/>
  <c r="G75" i="10"/>
  <c r="H75" i="10" s="1"/>
  <c r="D75" i="10"/>
  <c r="I60" i="10"/>
  <c r="J60" i="10"/>
  <c r="K60" i="10" s="1"/>
  <c r="G60" i="10"/>
  <c r="H60" i="10" s="1"/>
  <c r="D60" i="10"/>
  <c r="E60" i="10" s="1"/>
  <c r="E12" i="8"/>
  <c r="J45" i="10"/>
  <c r="G45" i="10"/>
  <c r="H45" i="10" s="1"/>
  <c r="D45" i="10"/>
  <c r="E45" i="10" s="1"/>
  <c r="J30" i="10"/>
  <c r="K30" i="10" s="1"/>
  <c r="G30" i="10"/>
  <c r="H30" i="10" s="1"/>
  <c r="D30" i="10"/>
  <c r="E30" i="10" s="1"/>
  <c r="J15" i="10"/>
  <c r="K15" i="10" s="1"/>
  <c r="H15" i="10"/>
  <c r="D15" i="10"/>
  <c r="C15" i="10"/>
  <c r="H15" i="6"/>
  <c r="E45" i="5"/>
  <c r="K30" i="5"/>
  <c r="K55" i="4"/>
  <c r="I60" i="4"/>
  <c r="J45" i="4"/>
  <c r="E5" i="8"/>
  <c r="E6" i="8"/>
  <c r="E7" i="8"/>
  <c r="E8" i="8"/>
  <c r="E9" i="8"/>
  <c r="E10" i="8"/>
  <c r="E11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4" i="8"/>
  <c r="E25" i="2"/>
  <c r="E19" i="2"/>
  <c r="E20" i="2"/>
  <c r="E21" i="2"/>
  <c r="E22" i="2"/>
  <c r="E23" i="2"/>
  <c r="E24" i="2"/>
  <c r="E26" i="2"/>
  <c r="E27" i="2"/>
  <c r="E18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4" i="2"/>
  <c r="D15" i="4"/>
  <c r="G30" i="6"/>
  <c r="D22" i="6"/>
  <c r="D23" i="6"/>
  <c r="J15" i="6"/>
  <c r="G10" i="6"/>
  <c r="D15" i="6"/>
  <c r="G24" i="5"/>
  <c r="G30" i="5" s="1"/>
  <c r="H30" i="5" s="1"/>
  <c r="D22" i="5"/>
  <c r="D29" i="5"/>
  <c r="J15" i="5"/>
  <c r="G6" i="5"/>
  <c r="G7" i="5"/>
  <c r="G9" i="5"/>
  <c r="G5" i="5"/>
  <c r="D15" i="5"/>
  <c r="G70" i="4"/>
  <c r="G75" i="4" s="1"/>
  <c r="D70" i="4"/>
  <c r="D75" i="4" s="1"/>
  <c r="J56" i="4"/>
  <c r="J50" i="4"/>
  <c r="J60" i="4" s="1"/>
  <c r="K60" i="4" s="1"/>
  <c r="G57" i="4"/>
  <c r="G60" i="4" s="1"/>
  <c r="D52" i="4"/>
  <c r="D60" i="4" s="1"/>
  <c r="G38" i="4"/>
  <c r="G41" i="4"/>
  <c r="G44" i="4"/>
  <c r="D41" i="4"/>
  <c r="D43" i="4"/>
  <c r="D44" i="4"/>
  <c r="D37" i="4"/>
  <c r="J21" i="4"/>
  <c r="J22" i="4"/>
  <c r="J23" i="4"/>
  <c r="J26" i="4"/>
  <c r="J27" i="4"/>
  <c r="G23" i="4"/>
  <c r="G27" i="4"/>
  <c r="G29" i="4"/>
  <c r="D30" i="4"/>
  <c r="J5" i="4"/>
  <c r="J15" i="4" s="1"/>
  <c r="G11" i="4"/>
  <c r="G13" i="4"/>
  <c r="G14" i="4"/>
  <c r="F26" i="8"/>
  <c r="F25" i="8"/>
  <c r="F24" i="8"/>
  <c r="F23" i="8"/>
  <c r="F22" i="8"/>
  <c r="F21" i="8"/>
  <c r="F20" i="8"/>
  <c r="F19" i="8"/>
  <c r="F18" i="8"/>
  <c r="F17" i="8"/>
  <c r="F15" i="8"/>
  <c r="F14" i="8"/>
  <c r="F13" i="8"/>
  <c r="F12" i="8"/>
  <c r="F11" i="8"/>
  <c r="F10" i="8"/>
  <c r="F9" i="8"/>
  <c r="F8" i="8"/>
  <c r="F7" i="8"/>
  <c r="F6" i="8"/>
  <c r="F5" i="8"/>
  <c r="F4" i="8"/>
  <c r="G26" i="8"/>
  <c r="G25" i="8"/>
  <c r="I24" i="8"/>
  <c r="K24" i="8" s="1"/>
  <c r="H24" i="8"/>
  <c r="J24" i="8" s="1"/>
  <c r="G24" i="8"/>
  <c r="G23" i="8"/>
  <c r="G22" i="8"/>
  <c r="G21" i="8"/>
  <c r="G20" i="8"/>
  <c r="G19" i="8"/>
  <c r="I18" i="8"/>
  <c r="K18" i="8" s="1"/>
  <c r="H18" i="8"/>
  <c r="J18" i="8" s="1"/>
  <c r="G18" i="8"/>
  <c r="G17" i="8"/>
  <c r="G15" i="8"/>
  <c r="G14" i="8"/>
  <c r="G13" i="8"/>
  <c r="G12" i="8"/>
  <c r="G11" i="8"/>
  <c r="G10" i="8"/>
  <c r="G9" i="8"/>
  <c r="G8" i="8"/>
  <c r="G7" i="8"/>
  <c r="G6" i="8"/>
  <c r="G5" i="8"/>
  <c r="I4" i="8"/>
  <c r="K4" i="8"/>
  <c r="H4" i="8"/>
  <c r="J4" i="8"/>
  <c r="G4" i="8"/>
  <c r="F30" i="6"/>
  <c r="H30" i="6" s="1"/>
  <c r="C30" i="6"/>
  <c r="E30" i="6" s="1"/>
  <c r="C15" i="6"/>
  <c r="E15" i="6" s="1"/>
  <c r="I15" i="5"/>
  <c r="K15" i="5" s="1"/>
  <c r="F15" i="5"/>
  <c r="H15" i="5" s="1"/>
  <c r="C15" i="5"/>
  <c r="E15" i="5" s="1"/>
  <c r="I45" i="4"/>
  <c r="K45" i="4" s="1"/>
  <c r="C15" i="4"/>
  <c r="E15" i="4" s="1"/>
  <c r="G24" i="2"/>
  <c r="I24" i="2"/>
  <c r="F24" i="2"/>
  <c r="H24" i="2"/>
  <c r="G18" i="2"/>
  <c r="I18" i="2"/>
  <c r="F18" i="2"/>
  <c r="H18" i="2"/>
  <c r="G4" i="2"/>
  <c r="I4" i="2"/>
  <c r="F4" i="2"/>
  <c r="H4" i="2"/>
  <c r="D39" i="5"/>
  <c r="D40" i="5"/>
  <c r="D45" i="4" l="1"/>
  <c r="E30" i="12"/>
  <c r="E15" i="10"/>
  <c r="G15" i="4"/>
</calcChain>
</file>

<file path=xl/sharedStrings.xml><?xml version="1.0" encoding="utf-8"?>
<sst xmlns="http://schemas.openxmlformats.org/spreadsheetml/2006/main" count="873" uniqueCount="143">
  <si>
    <t xml:space="preserve">Державне статистичне спостереження </t>
  </si>
  <si>
    <t>ЗВІТ
про розподіл пенсіонерів за розмірами призначених місячних пенсій</t>
  </si>
  <si>
    <t xml:space="preserve">на </t>
  </si>
  <si>
    <t>Подають:</t>
  </si>
  <si>
    <t>Терміни подання</t>
  </si>
  <si>
    <t xml:space="preserve">Форма № 5-ПФ
</t>
  </si>
  <si>
    <t>Управління Пенсійного фонду України в районах, містах і районах у містах</t>
  </si>
  <si>
    <t xml:space="preserve">ЗАТВЕРДЖЕНО
Наказ Пенсійного фонду України
та Державного комітету статистики України
від 29.12.2003 р. № 127/471
</t>
  </si>
  <si>
    <t>– головним управлінням Пенсійного фонду України в Автономній Республіці Крим, областях, містах Києві та Севастополі</t>
  </si>
  <si>
    <t>2 числа після звітного періоду</t>
  </si>
  <si>
    <t>– районним,міським відділам статистики</t>
  </si>
  <si>
    <t>Головні управління Пенсійного фонду України в Автономній Республіці Крим, областях, містах Києві та Севастополі</t>
  </si>
  <si>
    <t>– Пенсійному фонду України</t>
  </si>
  <si>
    <t>5 числа після звітного періоду</t>
  </si>
  <si>
    <t>– головному управлінню статистики в Автономній Республіці Крим, обласним, Київському та Севастопольському міським управлінням статистики зведену інформацію по регіону та районах</t>
  </si>
  <si>
    <t>Квартальна</t>
  </si>
  <si>
    <t>Пенсійний фонд України зведену інформацію по Україні та регіонах</t>
  </si>
  <si>
    <t>8 числа після звітного періоду</t>
  </si>
  <si>
    <t>– Державному комітету статистики України</t>
  </si>
  <si>
    <t>Найменування організації-складача інформації</t>
  </si>
  <si>
    <t>Головне управління ПФУ в Миколаївській області</t>
  </si>
  <si>
    <t>Код форми документа за ДКУД</t>
  </si>
  <si>
    <t>Коди організації-складача</t>
  </si>
  <si>
    <t>за ЄДРПОУ</t>
  </si>
  <si>
    <t>території (КОАТУУ)</t>
  </si>
  <si>
    <t>виду економічної діяльності (КВЕД)</t>
  </si>
  <si>
    <t>форми власності (КФВ)</t>
  </si>
  <si>
    <t>організаційно-правової форми господарювання (КОПФГ)</t>
  </si>
  <si>
    <t>міністерства, іншого центрального органу, якому підпорядкована організація складач інформації (СПОДУ)*</t>
  </si>
  <si>
    <t>КС</t>
  </si>
  <si>
    <t>* тільки для підприємств державної форми власності</t>
  </si>
  <si>
    <t>Назва показників</t>
  </si>
  <si>
    <t>№№ рядків</t>
  </si>
  <si>
    <t>Чисельність пенсіонерів усіх категорій (осіб)</t>
  </si>
  <si>
    <t>Сума призначених пенсій з цільовою грошовою допомогою з урахуванням індексації, 
(грн.коп.)</t>
  </si>
  <si>
    <t>Середні розімри призначених пенсій з цільовою грошовою допомогою з урахуванням індексації, 
(грн.коп.)
(гр.2:гр.1)</t>
  </si>
  <si>
    <t>А</t>
  </si>
  <si>
    <t>Б</t>
  </si>
  <si>
    <t>Всього пенсіонерів (02-22)
 у тому числi одержують пенсії у загальній сумі:</t>
  </si>
  <si>
    <t>01</t>
  </si>
  <si>
    <t>до 800 грн. Включно</t>
  </si>
  <si>
    <t>02</t>
  </si>
  <si>
    <t>від 801 грн. до 1000 грн.</t>
  </si>
  <si>
    <t>03</t>
  </si>
  <si>
    <t>від 1001 грн. до 1100 грн.</t>
  </si>
  <si>
    <t>04</t>
  </si>
  <si>
    <t>від 1101 грн. до 1200 грн.</t>
  </si>
  <si>
    <t>05</t>
  </si>
  <si>
    <t>від 1201 грн. до 1300 грн.</t>
  </si>
  <si>
    <t>06</t>
  </si>
  <si>
    <t>від 1301 грн. до 1400 грн.</t>
  </si>
  <si>
    <t>07</t>
  </si>
  <si>
    <t>від 1401 грн. до 1500 грн.</t>
  </si>
  <si>
    <t>08</t>
  </si>
  <si>
    <t>від 1501 грн. до 2000 грн.</t>
  </si>
  <si>
    <t>09</t>
  </si>
  <si>
    <t>від 2001 грн. до 3000 грн.</t>
  </si>
  <si>
    <t>10</t>
  </si>
  <si>
    <t>від 3001 грн. до 4000 грн.</t>
  </si>
  <si>
    <t>11</t>
  </si>
  <si>
    <t>від 4001 грн. до 5000 грн.</t>
  </si>
  <si>
    <t>12</t>
  </si>
  <si>
    <t>від 5001 грн. до 10000 грн.</t>
  </si>
  <si>
    <t>13</t>
  </si>
  <si>
    <t>понад 10000 грн.</t>
  </si>
  <si>
    <t>14</t>
  </si>
  <si>
    <t>Із загального числа пенсіонерів (рядок 01) одержують пенсію:
- за віком</t>
  </si>
  <si>
    <t>15</t>
  </si>
  <si>
    <t>- по інвалідності</t>
  </si>
  <si>
    <t>16</t>
  </si>
  <si>
    <t>- у разі втрати годувальника</t>
  </si>
  <si>
    <t>17</t>
  </si>
  <si>
    <t>- за вислугу років</t>
  </si>
  <si>
    <t>18</t>
  </si>
  <si>
    <t>- соціальні пенсії</t>
  </si>
  <si>
    <t>19</t>
  </si>
  <si>
    <t>- довічне утримання суддів</t>
  </si>
  <si>
    <t>20</t>
  </si>
  <si>
    <t>Із загального числапенсіонерів (рядок 01) одержують пенсію:
- нижче прожиткового мінімуму</t>
  </si>
  <si>
    <t>21</t>
  </si>
  <si>
    <t>- у розмірі прожиткового мінімуму</t>
  </si>
  <si>
    <t>22</t>
  </si>
  <si>
    <t>- вище прожиткового мінімуму</t>
  </si>
  <si>
    <t>23</t>
  </si>
  <si>
    <t xml:space="preserve"> Із загального числа пенсіонерів (рядок 01) -  працюючі пенсіонери</t>
  </si>
  <si>
    <t>24</t>
  </si>
  <si>
    <t>Довідково: ті які працюють на спец посадах «виплата пенсій припинена»</t>
  </si>
  <si>
    <t>25</t>
  </si>
  <si>
    <t>Інформація надана без даних АРК, м.Севастополя, по Луганській та Донецькій областях без врахування даних по районах, які непідконтрольні українській владі</t>
  </si>
  <si>
    <t xml:space="preserve">Розподіл пенсіонерів за розмірами призначених місячних пенсій </t>
  </si>
  <si>
    <t>№ п/п</t>
  </si>
  <si>
    <t>Регіони</t>
  </si>
  <si>
    <t>Пенсіонери, всього</t>
  </si>
  <si>
    <t>Чисельність пенсіонерів, всього</t>
  </si>
  <si>
    <t>Сума призначених місячних пенсій, грн.коп.</t>
  </si>
  <si>
    <t>Середній розмір пенсії, грн.коп.</t>
  </si>
  <si>
    <t>28</t>
  </si>
  <si>
    <t>ГУПФУ в Миколаїв. обл.(м. Первомайськ, Первомайський р-н)</t>
  </si>
  <si>
    <t>29</t>
  </si>
  <si>
    <t>ГУПФУ в Миколаїв. обл.(Врадіївський р-н, Кривоозерський р-н)</t>
  </si>
  <si>
    <t>30</t>
  </si>
  <si>
    <t>ГУПФУ в Миколаїв. обл.(м. Южноукраїнськ, Арбузинський р-н)</t>
  </si>
  <si>
    <t>31</t>
  </si>
  <si>
    <t>ГУПФУ в Миколаїв. обл.(Інгульський р-н, Корабельний р-н, Вітовський р-н)</t>
  </si>
  <si>
    <t>32</t>
  </si>
  <si>
    <t>ГУПФУ в Миколаїв. обл.(Центральний р-н, Заводський р-н, Миколаївський р-н)</t>
  </si>
  <si>
    <t>33</t>
  </si>
  <si>
    <t>ГУПФУ в Миколаїв. обл.(Баштанський р-н, Казанківський р-н, Новобузький р-н)</t>
  </si>
  <si>
    <t>34</t>
  </si>
  <si>
    <t>ГУПФУ в Миколаїв. обл.(Єланецький р-н, Новоодеський р-н)</t>
  </si>
  <si>
    <t>35</t>
  </si>
  <si>
    <t>ГУПФУ в Миколаїв. обл.(Березнегуватський р-н, Снігурівський р-н)</t>
  </si>
  <si>
    <t>36</t>
  </si>
  <si>
    <t>ГУПФУ в Миколаїв. обл.(м.Вознесенськ,р-ни:Братський,Веселинівський,Вознесенський,Доманівський)</t>
  </si>
  <si>
    <t>37</t>
  </si>
  <si>
    <t>ГУПФУ в Миколаїв. обл.(Березанський р-н, Очаківський р-н, м. Очаків)</t>
  </si>
  <si>
    <t>Всього</t>
  </si>
  <si>
    <t>Розподіл пенсіонерів за видами призначених місячних пенсій</t>
  </si>
  <si>
    <t xml:space="preserve"> за віком</t>
  </si>
  <si>
    <t>по інвалідності</t>
  </si>
  <si>
    <t>у разі втрати годувальника</t>
  </si>
  <si>
    <t>за вислугу років</t>
  </si>
  <si>
    <t>соціальні пенсії</t>
  </si>
  <si>
    <t>довічне утримання суддів</t>
  </si>
  <si>
    <t>Розподіл пенсіонерів за розмірами призначених пенсій відносно прожиткового мінімуму для осіб, які втратили працездатність</t>
  </si>
  <si>
    <t xml:space="preserve">нижче прожиткового мінімуму </t>
  </si>
  <si>
    <t>у розмірі прожиткового мінімуму</t>
  </si>
  <si>
    <t>вище прожиткового мінімуму</t>
  </si>
  <si>
    <t>Із загального числа пенсіонерів (рядок 01) -  працюючі пенсіонери</t>
  </si>
  <si>
    <t>ЗВІТ
про розподіл працюючих пенсіонерів за розмірами призначених місячних пенсій</t>
  </si>
  <si>
    <r>
      <t xml:space="preserve">Чисельність </t>
    </r>
    <r>
      <rPr>
        <b/>
        <u/>
        <sz val="8"/>
        <rFont val="Times New Roman"/>
        <charset val="204"/>
      </rPr>
      <t>працюючих</t>
    </r>
    <r>
      <rPr>
        <sz val="8"/>
        <rFont val="Times New Roman"/>
        <charset val="204"/>
      </rPr>
      <t xml:space="preserve"> пенсіонерів усіх категорій (осіб)</t>
    </r>
  </si>
  <si>
    <t xml:space="preserve"> Із загального числа пенсіонерів (рядок 01) -  працюючі пенсіонери(85%  признач.розміру)</t>
  </si>
  <si>
    <t xml:space="preserve">Розподіл працюючих пенсіонерів за розмірами призначених місячних пенсій </t>
  </si>
  <si>
    <t>Розподіл працюючих пенсіонерів за видами призначених місячних пенсій</t>
  </si>
  <si>
    <t>Розподіл працюючих пенсіонерів за розмірами призначених пенсій відносно прожиткового мінімуму для осіб, які втратили працездатність</t>
  </si>
  <si>
    <t>Із загального числа пенсіонерів (рядок 01) -  працюючі пенсіонери(85% признач. розм.)</t>
  </si>
  <si>
    <t>,</t>
  </si>
  <si>
    <t>01.10.2019</t>
  </si>
  <si>
    <t>Поштова адреса вул. Морехідна, 1, м. Миколаїв, 54020</t>
  </si>
  <si>
    <t>84.30</t>
  </si>
  <si>
    <t>Виконавець Ірина Скарлат (0-512) 44-14-36 
(прізвище, номер телефону)</t>
  </si>
  <si>
    <r>
      <t>Керівник __________</t>
    </r>
    <r>
      <rPr>
        <b/>
        <sz val="10"/>
        <rFont val="Times New Roman"/>
        <family val="1"/>
        <charset val="204"/>
      </rPr>
      <t>О. Сичугова</t>
    </r>
    <r>
      <rPr>
        <sz val="10"/>
        <rFont val="Times New Roman"/>
        <family val="1"/>
        <charset val="204"/>
      </rPr>
      <t xml:space="preserve">
(підпис) (прізвище, ініціали)</t>
    </r>
  </si>
  <si>
    <t>"05"      жовтня           2019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</si>
</sst>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charset val="204"/>
    </font>
    <font>
      <sz val="8"/>
      <color indexed="10"/>
      <name val="Times New Roman"/>
      <charset val="204"/>
    </font>
    <font>
      <sz val="8"/>
      <color indexed="10"/>
      <name val="Times New Roman"/>
      <family val="1"/>
      <charset val="204"/>
    </font>
    <font>
      <sz val="10"/>
      <color indexed="10"/>
      <name val="Times New Roman"/>
      <charset val="204"/>
    </font>
    <font>
      <b/>
      <u/>
      <sz val="8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 style="medium">
        <color indexed="0"/>
      </bottom>
      <diagonal/>
    </border>
    <border>
      <left/>
      <right/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20" applyNumberFormat="0" applyAlignment="0" applyProtection="0"/>
    <xf numFmtId="0" fontId="15" fillId="27" borderId="21" applyNumberFormat="0" applyAlignment="0" applyProtection="0"/>
    <xf numFmtId="0" fontId="16" fillId="27" borderId="20" applyNumberFormat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28" borderId="26" applyNumberFormat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31" borderId="27" applyNumberFormat="0" applyFont="0" applyAlignment="0" applyProtection="0"/>
    <xf numFmtId="0" fontId="26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0" applyNumberFormat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6" fillId="0" borderId="0" xfId="0" applyFont="1" applyAlignme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0" xfId="0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Protection="1">
      <protection locked="0"/>
    </xf>
    <xf numFmtId="1" fontId="0" fillId="0" borderId="0" xfId="0" applyNumberFormat="1" applyAlignment="1" applyProtection="1">
      <alignment horizontal="right"/>
      <protection locked="0"/>
    </xf>
    <xf numFmtId="0" fontId="7" fillId="0" borderId="0" xfId="0" applyFont="1"/>
    <xf numFmtId="49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center"/>
    </xf>
    <xf numFmtId="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 vertical="top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top" wrapText="1"/>
    </xf>
    <xf numFmtId="3" fontId="7" fillId="0" borderId="9" xfId="0" applyNumberFormat="1" applyFont="1" applyBorder="1" applyAlignment="1">
      <alignment horizontal="center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9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" fontId="7" fillId="0" borderId="0" xfId="0" applyNumberFormat="1" applyFont="1"/>
    <xf numFmtId="49" fontId="7" fillId="0" borderId="9" xfId="0" applyNumberFormat="1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8" fillId="0" borderId="0" xfId="0" applyNumberFormat="1" applyFont="1"/>
    <xf numFmtId="49" fontId="7" fillId="0" borderId="9" xfId="0" applyNumberFormat="1" applyFont="1" applyBorder="1" applyAlignment="1">
      <alignment wrapText="1"/>
    </xf>
    <xf numFmtId="3" fontId="4" fillId="0" borderId="9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3" fontId="8" fillId="0" borderId="0" xfId="0" applyNumberFormat="1" applyFont="1"/>
    <xf numFmtId="4" fontId="8" fillId="0" borderId="0" xfId="0" applyNumberFormat="1" applyFont="1"/>
    <xf numFmtId="49" fontId="4" fillId="0" borderId="9" xfId="0" applyNumberFormat="1" applyFont="1" applyBorder="1" applyAlignment="1">
      <alignment horizontal="center"/>
    </xf>
    <xf numFmtId="3" fontId="4" fillId="0" borderId="0" xfId="0" applyNumberFormat="1" applyFont="1"/>
    <xf numFmtId="4" fontId="4" fillId="0" borderId="0" xfId="0" applyNumberFormat="1" applyFont="1"/>
    <xf numFmtId="0" fontId="4" fillId="0" borderId="0" xfId="0" applyFont="1"/>
    <xf numFmtId="49" fontId="7" fillId="0" borderId="11" xfId="0" applyNumberFormat="1" applyFont="1" applyBorder="1" applyAlignment="1">
      <alignment wrapText="1"/>
    </xf>
    <xf numFmtId="49" fontId="4" fillId="0" borderId="11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9" xfId="0" applyFont="1" applyBorder="1"/>
    <xf numFmtId="1" fontId="4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/>
    </xf>
    <xf numFmtId="2" fontId="4" fillId="0" borderId="12" xfId="0" applyNumberFormat="1" applyFont="1" applyBorder="1" applyAlignment="1">
      <alignment horizontal="right"/>
    </xf>
    <xf numFmtId="3" fontId="4" fillId="0" borderId="0" xfId="0" applyNumberFormat="1" applyFont="1" applyBorder="1"/>
    <xf numFmtId="3" fontId="9" fillId="0" borderId="0" xfId="0" applyNumberFormat="1" applyFont="1"/>
    <xf numFmtId="4" fontId="9" fillId="0" borderId="0" xfId="0" applyNumberFormat="1" applyFont="1"/>
    <xf numFmtId="1" fontId="4" fillId="0" borderId="9" xfId="0" applyNumberFormat="1" applyFont="1" applyBorder="1"/>
    <xf numFmtId="2" fontId="4" fillId="0" borderId="9" xfId="0" applyNumberFormat="1" applyFont="1" applyBorder="1"/>
    <xf numFmtId="0" fontId="0" fillId="0" borderId="0" xfId="0" applyFont="1"/>
    <xf numFmtId="0" fontId="10" fillId="0" borderId="0" xfId="0" applyFont="1"/>
    <xf numFmtId="4" fontId="4" fillId="0" borderId="9" xfId="0" applyNumberFormat="1" applyFont="1" applyBorder="1"/>
    <xf numFmtId="2" fontId="4" fillId="0" borderId="0" xfId="0" applyNumberFormat="1" applyFont="1"/>
    <xf numFmtId="0" fontId="1" fillId="0" borderId="34" xfId="0" applyFont="1" applyBorder="1" applyAlignment="1" applyProtection="1">
      <alignment horizontal="center" vertical="top" wrapText="1"/>
      <protection locked="0"/>
    </xf>
    <xf numFmtId="1" fontId="1" fillId="0" borderId="33" xfId="0" applyNumberFormat="1" applyFont="1" applyBorder="1" applyAlignment="1" applyProtection="1">
      <alignment horizontal="right" vertical="top" wrapText="1"/>
      <protection locked="0"/>
    </xf>
    <xf numFmtId="1" fontId="1" fillId="0" borderId="34" xfId="0" applyNumberFormat="1" applyFont="1" applyBorder="1" applyAlignment="1" applyProtection="1">
      <alignment horizontal="right" vertical="top" wrapText="1"/>
      <protection locked="0"/>
    </xf>
    <xf numFmtId="1" fontId="1" fillId="0" borderId="35" xfId="0" applyNumberFormat="1" applyFont="1" applyBorder="1" applyAlignment="1" applyProtection="1">
      <alignment horizontal="right" vertical="top" wrapText="1"/>
      <protection locked="0"/>
    </xf>
    <xf numFmtId="0" fontId="1" fillId="0" borderId="36" xfId="0" applyFont="1" applyBorder="1" applyAlignment="1" applyProtection="1">
      <alignment horizontal="center" wrapText="1"/>
      <protection locked="0"/>
    </xf>
    <xf numFmtId="1" fontId="1" fillId="0" borderId="34" xfId="0" applyNumberFormat="1" applyFont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32" xfId="0" applyFont="1" applyBorder="1" applyAlignment="1" applyProtection="1">
      <alignment horizontal="center" vertical="top" wrapText="1"/>
      <protection locked="0"/>
    </xf>
    <xf numFmtId="0" fontId="1" fillId="0" borderId="33" xfId="0" applyFont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Protection="1"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vertical="top" wrapText="1"/>
      <protection locked="0"/>
    </xf>
    <xf numFmtId="0" fontId="3" fillId="0" borderId="31" xfId="0" applyFont="1" applyBorder="1" applyAlignment="1" applyProtection="1">
      <alignment vertical="top" wrapText="1"/>
      <protection locked="0"/>
    </xf>
    <xf numFmtId="0" fontId="1" fillId="0" borderId="29" xfId="0" applyFont="1" applyBorder="1" applyAlignment="1" applyProtection="1">
      <alignment vertical="top" wrapText="1"/>
      <protection locked="0"/>
    </xf>
    <xf numFmtId="0" fontId="1" fillId="0" borderId="30" xfId="0" applyFont="1" applyBorder="1" applyAlignment="1" applyProtection="1">
      <alignment vertical="top" wrapText="1"/>
      <protection locked="0"/>
    </xf>
    <xf numFmtId="0" fontId="1" fillId="0" borderId="31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pf%20(rab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pf (rab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datok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datok 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datok 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Formulas="1" tabSelected="1" workbookViewId="0">
      <selection activeCell="A8" sqref="A8:E8"/>
    </sheetView>
  </sheetViews>
  <sheetFormatPr defaultColWidth="9.33203125" defaultRowHeight="12.75" x14ac:dyDescent="0.2"/>
  <cols>
    <col min="1" max="1" width="6.1640625" customWidth="1"/>
    <col min="2" max="3" width="6.33203125" customWidth="1"/>
    <col min="4" max="4" width="6.83203125" customWidth="1"/>
    <col min="5" max="5" width="6" customWidth="1"/>
    <col min="6" max="6" width="9.1640625" customWidth="1"/>
    <col min="7" max="7" width="11.6640625" customWidth="1"/>
    <col min="8" max="8" width="5.33203125" customWidth="1"/>
    <col min="9" max="9" width="6.83203125" customWidth="1"/>
  </cols>
  <sheetData>
    <row r="1" spans="1:9" x14ac:dyDescent="0.2">
      <c r="A1" s="74" t="s">
        <v>0</v>
      </c>
      <c r="B1" s="74"/>
      <c r="C1" s="74"/>
      <c r="D1" s="74"/>
      <c r="E1" s="74"/>
      <c r="F1" s="74"/>
      <c r="G1" s="74"/>
    </row>
    <row r="2" spans="1:9" x14ac:dyDescent="0.2">
      <c r="A2" s="1"/>
    </row>
    <row r="3" spans="1:9" ht="35.25" customHeight="1" x14ac:dyDescent="0.25">
      <c r="A3" s="75" t="s">
        <v>1</v>
      </c>
      <c r="B3" s="75"/>
      <c r="C3" s="75"/>
      <c r="D3" s="75"/>
      <c r="E3" s="75"/>
      <c r="F3" s="75"/>
      <c r="G3" s="75"/>
    </row>
    <row r="4" spans="1:9" ht="15.75" customHeight="1" x14ac:dyDescent="0.25">
      <c r="B4" s="2"/>
      <c r="C4" s="3" t="s">
        <v>2</v>
      </c>
      <c r="D4" s="76" t="s">
        <v>137</v>
      </c>
      <c r="E4" s="76"/>
    </row>
    <row r="5" spans="1:9" ht="16.5" customHeight="1" thickBot="1" x14ac:dyDescent="0.3">
      <c r="A5" s="4"/>
    </row>
    <row r="6" spans="1:9" ht="14.25" customHeight="1" thickBot="1" x14ac:dyDescent="0.25">
      <c r="A6" s="77" t="s">
        <v>3</v>
      </c>
      <c r="B6" s="78"/>
      <c r="C6" s="78"/>
      <c r="D6" s="78"/>
      <c r="E6" s="79"/>
      <c r="F6" s="5" t="s">
        <v>4</v>
      </c>
      <c r="G6" s="80" t="s">
        <v>5</v>
      </c>
      <c r="H6" s="81"/>
      <c r="I6" s="81"/>
    </row>
    <row r="7" spans="1:9" ht="2.25" hidden="1" customHeight="1" x14ac:dyDescent="0.2">
      <c r="A7" s="6"/>
      <c r="B7" s="7"/>
      <c r="C7" s="7"/>
      <c r="D7" s="7"/>
      <c r="E7" s="8"/>
      <c r="F7" s="9"/>
      <c r="G7" s="10"/>
      <c r="H7" s="11"/>
      <c r="I7" s="11"/>
    </row>
    <row r="8" spans="1:9" ht="34.5" customHeight="1" x14ac:dyDescent="0.2">
      <c r="A8" s="82" t="s">
        <v>6</v>
      </c>
      <c r="B8" s="83"/>
      <c r="C8" s="83"/>
      <c r="D8" s="83"/>
      <c r="E8" s="84"/>
      <c r="F8" s="12"/>
      <c r="G8" s="85" t="s">
        <v>7</v>
      </c>
      <c r="H8" s="86"/>
      <c r="I8" s="86"/>
    </row>
    <row r="9" spans="1:9" ht="25.5" customHeight="1" x14ac:dyDescent="0.2">
      <c r="A9" s="87" t="s">
        <v>8</v>
      </c>
      <c r="B9" s="88"/>
      <c r="C9" s="88"/>
      <c r="D9" s="88"/>
      <c r="E9" s="89"/>
      <c r="F9" s="90" t="s">
        <v>9</v>
      </c>
      <c r="G9" s="85"/>
      <c r="H9" s="86"/>
      <c r="I9" s="86"/>
    </row>
    <row r="10" spans="1:9" ht="13.5" customHeight="1" thickBot="1" x14ac:dyDescent="0.25">
      <c r="A10" s="92" t="s">
        <v>10</v>
      </c>
      <c r="B10" s="93"/>
      <c r="C10" s="93"/>
      <c r="D10" s="93"/>
      <c r="E10" s="94"/>
      <c r="F10" s="91"/>
      <c r="G10" s="85"/>
      <c r="H10" s="86"/>
      <c r="I10" s="86"/>
    </row>
    <row r="11" spans="1:9" ht="29.25" customHeight="1" x14ac:dyDescent="0.2">
      <c r="A11" s="82" t="s">
        <v>11</v>
      </c>
      <c r="B11" s="83"/>
      <c r="C11" s="83"/>
      <c r="D11" s="83"/>
      <c r="E11" s="84"/>
      <c r="F11" s="13"/>
      <c r="G11" s="85"/>
      <c r="H11" s="86"/>
      <c r="I11" s="86"/>
    </row>
    <row r="12" spans="1:9" ht="13.5" customHeight="1" x14ac:dyDescent="0.2">
      <c r="A12" s="95" t="s">
        <v>12</v>
      </c>
      <c r="B12" s="96"/>
      <c r="C12" s="96"/>
      <c r="D12" s="96"/>
      <c r="E12" s="97"/>
      <c r="F12" s="90" t="s">
        <v>13</v>
      </c>
      <c r="G12" s="14"/>
    </row>
    <row r="13" spans="1:9" ht="51.75" customHeight="1" thickBot="1" x14ac:dyDescent="0.25">
      <c r="A13" s="98" t="s">
        <v>14</v>
      </c>
      <c r="B13" s="99"/>
      <c r="C13" s="99"/>
      <c r="D13" s="99"/>
      <c r="E13" s="100"/>
      <c r="F13" s="91"/>
      <c r="G13" s="14"/>
      <c r="H13" s="15"/>
      <c r="I13" s="15" t="s">
        <v>15</v>
      </c>
    </row>
    <row r="14" spans="1:9" ht="25.5" customHeight="1" x14ac:dyDescent="0.2">
      <c r="A14" s="82" t="s">
        <v>16</v>
      </c>
      <c r="B14" s="83"/>
      <c r="C14" s="83"/>
      <c r="D14" s="83"/>
      <c r="E14" s="84"/>
      <c r="F14" s="101" t="s">
        <v>17</v>
      </c>
      <c r="G14" s="14"/>
    </row>
    <row r="15" spans="1:9" ht="12.75" customHeight="1" thickBot="1" x14ac:dyDescent="0.25">
      <c r="A15" s="98" t="s">
        <v>18</v>
      </c>
      <c r="B15" s="99"/>
      <c r="C15" s="99"/>
      <c r="D15" s="99"/>
      <c r="E15" s="100"/>
      <c r="F15" s="91"/>
      <c r="G15" s="14"/>
    </row>
    <row r="16" spans="1:9" ht="13.5" customHeight="1" thickBot="1" x14ac:dyDescent="0.25">
      <c r="A16" s="1"/>
    </row>
    <row r="17" spans="1:9" s="16" customFormat="1" ht="13.5" customHeight="1" thickBot="1" x14ac:dyDescent="0.25">
      <c r="A17" s="108" t="s">
        <v>19</v>
      </c>
      <c r="B17" s="109"/>
      <c r="C17" s="109"/>
      <c r="D17" s="109"/>
      <c r="E17" s="109"/>
      <c r="F17" s="109"/>
      <c r="G17" s="109"/>
      <c r="H17" s="109"/>
      <c r="I17" s="110"/>
    </row>
    <row r="18" spans="1:9" s="16" customFormat="1" ht="14.25" customHeight="1" thickBot="1" x14ac:dyDescent="0.25">
      <c r="A18" s="111" t="s">
        <v>20</v>
      </c>
      <c r="B18" s="112"/>
      <c r="C18" s="112"/>
      <c r="D18" s="112"/>
      <c r="E18" s="112"/>
      <c r="F18" s="112"/>
      <c r="G18" s="112"/>
      <c r="H18" s="112"/>
      <c r="I18" s="113"/>
    </row>
    <row r="19" spans="1:9" s="16" customFormat="1" ht="13.5" customHeight="1" thickBot="1" x14ac:dyDescent="0.25">
      <c r="A19" s="114"/>
      <c r="B19" s="115"/>
      <c r="C19" s="115"/>
      <c r="D19" s="115"/>
      <c r="E19" s="115"/>
      <c r="F19" s="115"/>
      <c r="G19" s="115"/>
      <c r="H19" s="115"/>
      <c r="I19" s="116"/>
    </row>
    <row r="20" spans="1:9" s="16" customFormat="1" ht="13.5" customHeight="1" thickBot="1" x14ac:dyDescent="0.25">
      <c r="A20" s="108" t="s">
        <v>138</v>
      </c>
      <c r="B20" s="109"/>
      <c r="C20" s="109"/>
      <c r="D20" s="109"/>
      <c r="E20" s="109"/>
      <c r="F20" s="109"/>
      <c r="G20" s="109"/>
      <c r="H20" s="109"/>
      <c r="I20" s="110"/>
    </row>
    <row r="21" spans="1:9" s="16" customFormat="1" ht="13.5" customHeight="1" thickBot="1" x14ac:dyDescent="0.25">
      <c r="A21" s="114"/>
      <c r="B21" s="115"/>
      <c r="C21" s="115"/>
      <c r="D21" s="115"/>
      <c r="E21" s="115"/>
      <c r="F21" s="115"/>
      <c r="G21" s="115"/>
      <c r="H21" s="115"/>
      <c r="I21" s="116"/>
    </row>
    <row r="22" spans="1:9" s="16" customFormat="1" ht="13.5" customHeight="1" thickBot="1" x14ac:dyDescent="0.25">
      <c r="A22" s="114"/>
      <c r="B22" s="115"/>
      <c r="C22" s="115"/>
      <c r="D22" s="115"/>
      <c r="E22" s="115"/>
      <c r="F22" s="115"/>
      <c r="G22" s="115"/>
      <c r="H22" s="115"/>
      <c r="I22" s="116"/>
    </row>
    <row r="23" spans="1:9" s="16" customFormat="1" ht="13.5" customHeight="1" thickBot="1" x14ac:dyDescent="0.25">
      <c r="A23" s="102" t="s">
        <v>21</v>
      </c>
      <c r="B23" s="104" t="s">
        <v>22</v>
      </c>
      <c r="C23" s="105"/>
      <c r="D23" s="105"/>
      <c r="E23" s="105"/>
      <c r="F23" s="105"/>
      <c r="G23" s="105"/>
      <c r="H23" s="105"/>
      <c r="I23" s="106"/>
    </row>
    <row r="24" spans="1:9" s="16" customFormat="1" ht="67.5" customHeight="1" thickBot="1" x14ac:dyDescent="0.25">
      <c r="A24" s="103"/>
      <c r="B24" s="66" t="s">
        <v>23</v>
      </c>
      <c r="C24" s="66" t="s">
        <v>24</v>
      </c>
      <c r="D24" s="66" t="s">
        <v>25</v>
      </c>
      <c r="E24" s="66" t="s">
        <v>26</v>
      </c>
      <c r="F24" s="66" t="s">
        <v>27</v>
      </c>
      <c r="G24" s="66" t="s">
        <v>28</v>
      </c>
      <c r="H24" s="66"/>
      <c r="I24" s="66" t="s">
        <v>29</v>
      </c>
    </row>
    <row r="25" spans="1:9" s="17" customFormat="1" ht="13.5" customHeight="1" thickBot="1" x14ac:dyDescent="0.25">
      <c r="A25" s="67"/>
      <c r="B25" s="68">
        <v>13844159</v>
      </c>
      <c r="C25" s="69">
        <v>4810136300</v>
      </c>
      <c r="D25" s="70" t="s">
        <v>139</v>
      </c>
      <c r="E25" s="68">
        <v>31</v>
      </c>
      <c r="F25" s="68">
        <v>425</v>
      </c>
      <c r="G25" s="68">
        <v>2784</v>
      </c>
      <c r="H25" s="68">
        <v>0</v>
      </c>
      <c r="I25" s="71">
        <v>0</v>
      </c>
    </row>
    <row r="26" spans="1:9" s="16" customFormat="1" x14ac:dyDescent="0.2">
      <c r="A26" s="107" t="s">
        <v>30</v>
      </c>
      <c r="B26" s="107"/>
      <c r="C26" s="107"/>
      <c r="D26" s="107"/>
      <c r="E26" s="107"/>
      <c r="F26" s="107"/>
    </row>
    <row r="27" spans="1:9" s="16" customFormat="1" x14ac:dyDescent="0.2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2:E12"/>
    <mergeCell ref="F12:F13"/>
    <mergeCell ref="A13:E13"/>
    <mergeCell ref="A14:E14"/>
    <mergeCell ref="F14:F15"/>
    <mergeCell ref="A15:E15"/>
    <mergeCell ref="A8:E8"/>
    <mergeCell ref="G8:I11"/>
    <mergeCell ref="A9:E9"/>
    <mergeCell ref="F9:F10"/>
    <mergeCell ref="A10:E10"/>
    <mergeCell ref="A11:E11"/>
    <mergeCell ref="A1:G1"/>
    <mergeCell ref="A3:G3"/>
    <mergeCell ref="D4:E4"/>
    <mergeCell ref="A6:E6"/>
    <mergeCell ref="G6:I6"/>
  </mergeCells>
  <pageMargins left="0.59055118110236227" right="0.39370078740157483" top="0.39370078740157483" bottom="0.39370078740157483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4" workbookViewId="0">
      <selection activeCell="A20" sqref="A20:XFD46"/>
    </sheetView>
  </sheetViews>
  <sheetFormatPr defaultRowHeight="12.75" x14ac:dyDescent="0.2"/>
  <cols>
    <col min="1" max="1" width="4" style="62" customWidth="1"/>
    <col min="2" max="2" width="33" style="62" customWidth="1"/>
    <col min="3" max="3" width="11" style="62" customWidth="1"/>
    <col min="4" max="4" width="14.1640625" style="62" customWidth="1"/>
    <col min="5" max="5" width="10.33203125" style="62" customWidth="1"/>
    <col min="6" max="6" width="11" style="62" customWidth="1"/>
    <col min="7" max="7" width="14.1640625" style="62" customWidth="1"/>
    <col min="8" max="8" width="10.33203125" style="62" customWidth="1"/>
    <col min="9" max="9" width="11" style="62" customWidth="1"/>
    <col min="10" max="10" width="14.1640625" style="62" customWidth="1"/>
    <col min="11" max="11" width="10.33203125" style="62" customWidth="1"/>
    <col min="12" max="12" width="9.33203125" style="62" hidden="1" customWidth="1"/>
    <col min="13" max="13" width="9.33203125" style="63" hidden="1" customWidth="1"/>
    <col min="14" max="14" width="9.33203125" style="62" hidden="1" customWidth="1"/>
    <col min="15" max="15" width="9.33203125" style="63" hidden="1" customWidth="1"/>
    <col min="16" max="16" width="9.33203125" style="62"/>
    <col min="17" max="17" width="13.1640625" style="62" customWidth="1"/>
    <col min="18" max="16384" width="9.33203125" style="62"/>
  </cols>
  <sheetData>
    <row r="1" spans="1:11" x14ac:dyDescent="0.2">
      <c r="A1" s="119" t="s">
        <v>134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23.25" customHeight="1" x14ac:dyDescent="0.2">
      <c r="A2" s="120" t="s">
        <v>90</v>
      </c>
      <c r="B2" s="120" t="s">
        <v>91</v>
      </c>
      <c r="C2" s="123" t="s">
        <v>92</v>
      </c>
      <c r="D2" s="124"/>
      <c r="E2" s="124"/>
      <c r="F2" s="123" t="s">
        <v>125</v>
      </c>
      <c r="G2" s="124"/>
      <c r="H2" s="125"/>
      <c r="I2" s="123" t="s">
        <v>126</v>
      </c>
      <c r="J2" s="124"/>
      <c r="K2" s="125"/>
    </row>
    <row r="3" spans="1:11" ht="28.5" customHeight="1" x14ac:dyDescent="0.2">
      <c r="A3" s="121"/>
      <c r="B3" s="121"/>
      <c r="C3" s="120" t="s">
        <v>93</v>
      </c>
      <c r="D3" s="120" t="s">
        <v>94</v>
      </c>
      <c r="E3" s="120" t="s">
        <v>95</v>
      </c>
      <c r="F3" s="120" t="s">
        <v>93</v>
      </c>
      <c r="G3" s="120" t="s">
        <v>94</v>
      </c>
      <c r="H3" s="120" t="s">
        <v>95</v>
      </c>
      <c r="I3" s="120" t="s">
        <v>93</v>
      </c>
      <c r="J3" s="120" t="s">
        <v>94</v>
      </c>
      <c r="K3" s="120" t="s">
        <v>95</v>
      </c>
    </row>
    <row r="4" spans="1:11" ht="21.75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x14ac:dyDescent="0.2">
      <c r="A5" s="53" t="s">
        <v>96</v>
      </c>
      <c r="B5" s="53" t="s">
        <v>97</v>
      </c>
      <c r="C5" s="54">
        <v>4680</v>
      </c>
      <c r="D5" s="55">
        <v>11390.5</v>
      </c>
      <c r="E5" s="56">
        <v>2433.87</v>
      </c>
      <c r="F5" s="60">
        <v>39</v>
      </c>
      <c r="G5" s="64">
        <v>37.9</v>
      </c>
      <c r="H5" s="64">
        <v>974.08</v>
      </c>
      <c r="I5" s="60">
        <v>793</v>
      </c>
      <c r="J5" s="64">
        <v>1240.3</v>
      </c>
      <c r="K5" s="64">
        <v>1564</v>
      </c>
    </row>
    <row r="6" spans="1:11" x14ac:dyDescent="0.2">
      <c r="A6" s="53" t="s">
        <v>98</v>
      </c>
      <c r="B6" s="53" t="s">
        <v>99</v>
      </c>
      <c r="C6" s="54">
        <v>1644</v>
      </c>
      <c r="D6" s="55">
        <v>3830.1</v>
      </c>
      <c r="E6" s="56">
        <v>2329.75</v>
      </c>
      <c r="F6" s="60">
        <v>17</v>
      </c>
      <c r="G6" s="64">
        <v>15</v>
      </c>
      <c r="H6" s="64">
        <v>883.71</v>
      </c>
      <c r="I6" s="60">
        <v>302</v>
      </c>
      <c r="J6" s="64">
        <v>472</v>
      </c>
      <c r="K6" s="64">
        <v>1564</v>
      </c>
    </row>
    <row r="7" spans="1:11" x14ac:dyDescent="0.2">
      <c r="A7" s="53" t="s">
        <v>100</v>
      </c>
      <c r="B7" s="53" t="s">
        <v>101</v>
      </c>
      <c r="C7" s="54">
        <v>3809</v>
      </c>
      <c r="D7" s="55">
        <v>18208.2</v>
      </c>
      <c r="E7" s="56">
        <v>4780.3</v>
      </c>
      <c r="F7" s="60">
        <v>34</v>
      </c>
      <c r="G7" s="64">
        <v>32.6</v>
      </c>
      <c r="H7" s="64">
        <v>958.13</v>
      </c>
      <c r="I7" s="60">
        <v>313</v>
      </c>
      <c r="J7" s="64">
        <v>489.5</v>
      </c>
      <c r="K7" s="64">
        <v>1564</v>
      </c>
    </row>
    <row r="8" spans="1:11" x14ac:dyDescent="0.2">
      <c r="A8" s="53" t="s">
        <v>102</v>
      </c>
      <c r="B8" s="53" t="s">
        <v>103</v>
      </c>
      <c r="C8" s="54">
        <v>17280</v>
      </c>
      <c r="D8" s="55">
        <v>52965.2</v>
      </c>
      <c r="E8" s="56">
        <v>3065.12</v>
      </c>
      <c r="F8" s="60">
        <v>142</v>
      </c>
      <c r="G8" s="64">
        <v>137.4</v>
      </c>
      <c r="H8" s="64">
        <v>967.59</v>
      </c>
      <c r="I8" s="60">
        <v>2419</v>
      </c>
      <c r="J8" s="64">
        <v>3783.4</v>
      </c>
      <c r="K8" s="64">
        <v>1564</v>
      </c>
    </row>
    <row r="9" spans="1:11" x14ac:dyDescent="0.2">
      <c r="A9" s="53" t="s">
        <v>104</v>
      </c>
      <c r="B9" s="53" t="s">
        <v>105</v>
      </c>
      <c r="C9" s="54">
        <v>19892</v>
      </c>
      <c r="D9" s="55">
        <v>59849.1</v>
      </c>
      <c r="E9" s="56">
        <v>3008.68</v>
      </c>
      <c r="F9" s="60">
        <v>89</v>
      </c>
      <c r="G9" s="64">
        <v>90</v>
      </c>
      <c r="H9" s="64">
        <v>1010.4</v>
      </c>
      <c r="I9" s="60">
        <v>2926</v>
      </c>
      <c r="J9" s="64">
        <v>4576.3</v>
      </c>
      <c r="K9" s="64">
        <v>1564</v>
      </c>
    </row>
    <row r="10" spans="1:11" x14ac:dyDescent="0.2">
      <c r="A10" s="53" t="s">
        <v>106</v>
      </c>
      <c r="B10" s="53" t="s">
        <v>107</v>
      </c>
      <c r="C10" s="54">
        <v>3279</v>
      </c>
      <c r="D10" s="55">
        <v>7633.4</v>
      </c>
      <c r="E10" s="56">
        <v>2327.9699999999998</v>
      </c>
      <c r="F10" s="60">
        <v>53</v>
      </c>
      <c r="G10" s="64">
        <v>47.7</v>
      </c>
      <c r="H10" s="64">
        <v>900.56</v>
      </c>
      <c r="I10" s="60">
        <v>501</v>
      </c>
      <c r="J10" s="64">
        <v>783.6</v>
      </c>
      <c r="K10" s="64">
        <v>1564</v>
      </c>
    </row>
    <row r="11" spans="1:11" x14ac:dyDescent="0.2">
      <c r="A11" s="53" t="s">
        <v>108</v>
      </c>
      <c r="B11" s="53" t="s">
        <v>109</v>
      </c>
      <c r="C11" s="54">
        <v>2069</v>
      </c>
      <c r="D11" s="55">
        <v>4721</v>
      </c>
      <c r="E11" s="56">
        <v>2281.7600000000002</v>
      </c>
      <c r="F11" s="60">
        <v>21</v>
      </c>
      <c r="G11" s="64">
        <v>19.8</v>
      </c>
      <c r="H11" s="64">
        <v>943.73</v>
      </c>
      <c r="I11" s="60">
        <v>412</v>
      </c>
      <c r="J11" s="64">
        <v>644.4</v>
      </c>
      <c r="K11" s="64">
        <v>1564</v>
      </c>
    </row>
    <row r="12" spans="1:11" x14ac:dyDescent="0.2">
      <c r="A12" s="53" t="s">
        <v>110</v>
      </c>
      <c r="B12" s="53" t="s">
        <v>111</v>
      </c>
      <c r="C12" s="54">
        <v>2001</v>
      </c>
      <c r="D12" s="55">
        <v>4781.6000000000004</v>
      </c>
      <c r="E12" s="56">
        <v>2389.59</v>
      </c>
      <c r="F12" s="60">
        <v>21</v>
      </c>
      <c r="G12" s="64">
        <v>18.899999999999999</v>
      </c>
      <c r="H12" s="64">
        <v>897.85</v>
      </c>
      <c r="I12" s="60">
        <v>251</v>
      </c>
      <c r="J12" s="64">
        <v>392.6</v>
      </c>
      <c r="K12" s="64">
        <v>1564</v>
      </c>
    </row>
    <row r="13" spans="1:11" x14ac:dyDescent="0.2">
      <c r="A13" s="53" t="s">
        <v>112</v>
      </c>
      <c r="B13" s="53" t="s">
        <v>113</v>
      </c>
      <c r="C13" s="54">
        <v>6016</v>
      </c>
      <c r="D13" s="55">
        <v>14237.6</v>
      </c>
      <c r="E13" s="56">
        <v>2366.62</v>
      </c>
      <c r="F13" s="60">
        <v>102</v>
      </c>
      <c r="G13" s="64">
        <v>95.5</v>
      </c>
      <c r="H13" s="64">
        <v>936.18</v>
      </c>
      <c r="I13" s="60">
        <v>1061</v>
      </c>
      <c r="J13" s="64">
        <v>1659.4</v>
      </c>
      <c r="K13" s="64">
        <v>1564</v>
      </c>
    </row>
    <row r="14" spans="1:11" x14ac:dyDescent="0.2">
      <c r="A14" s="53" t="s">
        <v>114</v>
      </c>
      <c r="B14" s="53" t="s">
        <v>115</v>
      </c>
      <c r="C14" s="54">
        <v>2751</v>
      </c>
      <c r="D14" s="55">
        <v>6777.4</v>
      </c>
      <c r="E14" s="56">
        <v>2463.61</v>
      </c>
      <c r="F14" s="60">
        <v>44</v>
      </c>
      <c r="G14" s="64">
        <v>39.5</v>
      </c>
      <c r="H14" s="64">
        <v>897.64</v>
      </c>
      <c r="I14" s="60">
        <v>417</v>
      </c>
      <c r="J14" s="64">
        <v>652.29999999999995</v>
      </c>
      <c r="K14" s="64">
        <v>1564</v>
      </c>
    </row>
    <row r="15" spans="1:11" x14ac:dyDescent="0.2">
      <c r="A15" s="126" t="s">
        <v>116</v>
      </c>
      <c r="B15" s="127"/>
      <c r="C15" s="54">
        <f>SUM(C5:C14)</f>
        <v>63421</v>
      </c>
      <c r="D15" s="55">
        <f>SUM(D5:D14)</f>
        <v>184394.1</v>
      </c>
      <c r="E15" s="56">
        <f>D15/C15*1000</f>
        <v>2907.4612510051879</v>
      </c>
      <c r="F15" s="60">
        <v>562</v>
      </c>
      <c r="G15" s="64">
        <f>SUM(G5:G14)</f>
        <v>534.29999999999995</v>
      </c>
      <c r="H15" s="64">
        <v>950.71</v>
      </c>
      <c r="I15" s="60">
        <v>9395</v>
      </c>
      <c r="J15" s="64">
        <f>SUM(J5:J14)</f>
        <v>14693.8</v>
      </c>
      <c r="K15" s="64">
        <v>1564</v>
      </c>
    </row>
    <row r="16" spans="1:11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1:11" ht="22.5" customHeight="1" x14ac:dyDescent="0.2">
      <c r="A17" s="120" t="s">
        <v>90</v>
      </c>
      <c r="B17" s="120" t="s">
        <v>91</v>
      </c>
      <c r="C17" s="123" t="s">
        <v>127</v>
      </c>
      <c r="D17" s="124"/>
      <c r="E17" s="125"/>
      <c r="F17" s="123" t="s">
        <v>135</v>
      </c>
      <c r="G17" s="124"/>
      <c r="H17" s="125"/>
      <c r="I17" s="123" t="s">
        <v>86</v>
      </c>
      <c r="J17" s="124"/>
      <c r="K17" s="125"/>
    </row>
    <row r="18" spans="1:11" ht="12.75" customHeight="1" x14ac:dyDescent="0.2">
      <c r="A18" s="121"/>
      <c r="B18" s="121"/>
      <c r="C18" s="120" t="s">
        <v>93</v>
      </c>
      <c r="D18" s="120" t="s">
        <v>94</v>
      </c>
      <c r="E18" s="120" t="s">
        <v>95</v>
      </c>
      <c r="F18" s="120" t="s">
        <v>93</v>
      </c>
      <c r="G18" s="120" t="s">
        <v>94</v>
      </c>
      <c r="H18" s="120" t="s">
        <v>95</v>
      </c>
      <c r="I18" s="120" t="s">
        <v>93</v>
      </c>
      <c r="J18" s="120" t="s">
        <v>94</v>
      </c>
      <c r="K18" s="120" t="s">
        <v>95</v>
      </c>
    </row>
    <row r="19" spans="1:11" ht="39.75" customHeight="1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x14ac:dyDescent="0.2">
      <c r="A20" s="53" t="s">
        <v>96</v>
      </c>
      <c r="B20" s="53" t="s">
        <v>97</v>
      </c>
      <c r="C20" s="60">
        <v>3848</v>
      </c>
      <c r="D20" s="64">
        <v>10112.200000000001</v>
      </c>
      <c r="E20" s="64">
        <v>2627.92</v>
      </c>
      <c r="F20" s="60">
        <v>0</v>
      </c>
      <c r="G20" s="64">
        <v>0</v>
      </c>
      <c r="H20" s="64">
        <v>0</v>
      </c>
      <c r="I20" s="60">
        <v>0</v>
      </c>
      <c r="J20" s="64">
        <v>0</v>
      </c>
      <c r="K20" s="64">
        <v>0</v>
      </c>
    </row>
    <row r="21" spans="1:11" x14ac:dyDescent="0.2">
      <c r="A21" s="53" t="s">
        <v>98</v>
      </c>
      <c r="B21" s="53" t="s">
        <v>99</v>
      </c>
      <c r="C21" s="60">
        <v>1325</v>
      </c>
      <c r="D21" s="64">
        <v>3342.6</v>
      </c>
      <c r="E21" s="64">
        <v>2522.84</v>
      </c>
      <c r="F21" s="60">
        <v>0</v>
      </c>
      <c r="G21" s="64">
        <v>0</v>
      </c>
      <c r="H21" s="64">
        <v>0</v>
      </c>
      <c r="I21" s="60">
        <v>0</v>
      </c>
      <c r="J21" s="64">
        <v>0</v>
      </c>
      <c r="K21" s="64">
        <v>0</v>
      </c>
    </row>
    <row r="22" spans="1:11" x14ac:dyDescent="0.2">
      <c r="A22" s="53" t="s">
        <v>100</v>
      </c>
      <c r="B22" s="53" t="s">
        <v>101</v>
      </c>
      <c r="C22" s="60">
        <v>3462</v>
      </c>
      <c r="D22" s="64">
        <v>17685.099999999999</v>
      </c>
      <c r="E22" s="64">
        <v>5108.62</v>
      </c>
      <c r="F22" s="60">
        <v>0</v>
      </c>
      <c r="G22" s="64">
        <v>0</v>
      </c>
      <c r="H22" s="64">
        <v>0</v>
      </c>
      <c r="I22" s="60">
        <v>0</v>
      </c>
      <c r="J22" s="64">
        <v>0</v>
      </c>
      <c r="K22" s="64">
        <v>0</v>
      </c>
    </row>
    <row r="23" spans="1:11" x14ac:dyDescent="0.2">
      <c r="A23" s="53" t="s">
        <v>102</v>
      </c>
      <c r="B23" s="53" t="s">
        <v>103</v>
      </c>
      <c r="C23" s="60">
        <v>14719</v>
      </c>
      <c r="D23" s="64">
        <v>49044.4</v>
      </c>
      <c r="E23" s="64">
        <v>3332.05</v>
      </c>
      <c r="F23" s="60">
        <v>0</v>
      </c>
      <c r="G23" s="64">
        <v>0</v>
      </c>
      <c r="H23" s="64">
        <v>0</v>
      </c>
      <c r="I23" s="60">
        <v>0</v>
      </c>
      <c r="J23" s="64">
        <v>0</v>
      </c>
      <c r="K23" s="64">
        <v>0</v>
      </c>
    </row>
    <row r="24" spans="1:11" x14ac:dyDescent="0.2">
      <c r="A24" s="53" t="s">
        <v>104</v>
      </c>
      <c r="B24" s="53" t="s">
        <v>105</v>
      </c>
      <c r="C24" s="60">
        <v>16876</v>
      </c>
      <c r="D24" s="64">
        <v>55183.3</v>
      </c>
      <c r="E24" s="64">
        <v>3269.79</v>
      </c>
      <c r="F24" s="60">
        <v>0</v>
      </c>
      <c r="G24" s="64">
        <v>0</v>
      </c>
      <c r="H24" s="64">
        <v>0</v>
      </c>
      <c r="I24" s="60">
        <v>0</v>
      </c>
      <c r="J24" s="64">
        <v>0</v>
      </c>
      <c r="K24" s="64">
        <v>0</v>
      </c>
    </row>
    <row r="25" spans="1:11" x14ac:dyDescent="0.2">
      <c r="A25" s="53" t="s">
        <v>106</v>
      </c>
      <c r="B25" s="53" t="s">
        <v>107</v>
      </c>
      <c r="C25" s="60">
        <v>2726</v>
      </c>
      <c r="D25" s="64">
        <v>6804.4</v>
      </c>
      <c r="E25" s="64">
        <v>2496.1</v>
      </c>
      <c r="F25" s="60">
        <v>0</v>
      </c>
      <c r="G25" s="64">
        <v>0</v>
      </c>
      <c r="H25" s="64">
        <v>0</v>
      </c>
      <c r="I25" s="60">
        <v>0</v>
      </c>
      <c r="J25" s="64">
        <v>0</v>
      </c>
      <c r="K25" s="64">
        <v>0</v>
      </c>
    </row>
    <row r="26" spans="1:11" x14ac:dyDescent="0.2">
      <c r="A26" s="53" t="s">
        <v>108</v>
      </c>
      <c r="B26" s="53" t="s">
        <v>109</v>
      </c>
      <c r="C26" s="60">
        <v>1636</v>
      </c>
      <c r="D26" s="64">
        <v>4055.6</v>
      </c>
      <c r="E26" s="64">
        <v>2479.69</v>
      </c>
      <c r="F26" s="60">
        <v>0</v>
      </c>
      <c r="G26" s="64">
        <v>0</v>
      </c>
      <c r="H26" s="64">
        <v>0</v>
      </c>
      <c r="I26" s="60">
        <v>0</v>
      </c>
      <c r="J26" s="64">
        <v>0</v>
      </c>
      <c r="K26" s="64">
        <v>0</v>
      </c>
    </row>
    <row r="27" spans="1:11" x14ac:dyDescent="0.2">
      <c r="A27" s="53" t="s">
        <v>110</v>
      </c>
      <c r="B27" s="53" t="s">
        <v>111</v>
      </c>
      <c r="C27" s="60">
        <v>1729</v>
      </c>
      <c r="D27" s="64">
        <v>4370.2</v>
      </c>
      <c r="E27" s="64">
        <v>2527.56</v>
      </c>
      <c r="F27" s="60">
        <v>0</v>
      </c>
      <c r="G27" s="64">
        <v>0</v>
      </c>
      <c r="H27" s="64">
        <v>0</v>
      </c>
      <c r="I27" s="60">
        <v>0</v>
      </c>
      <c r="J27" s="64">
        <v>0</v>
      </c>
      <c r="K27" s="64">
        <v>0</v>
      </c>
    </row>
    <row r="28" spans="1:11" x14ac:dyDescent="0.2">
      <c r="A28" s="53" t="s">
        <v>112</v>
      </c>
      <c r="B28" s="53" t="s">
        <v>113</v>
      </c>
      <c r="C28" s="60">
        <v>4853</v>
      </c>
      <c r="D28" s="64">
        <v>12482.6</v>
      </c>
      <c r="E28" s="64">
        <v>2572.16</v>
      </c>
      <c r="F28" s="60">
        <v>0</v>
      </c>
      <c r="G28" s="64">
        <v>0</v>
      </c>
      <c r="H28" s="64">
        <v>0</v>
      </c>
      <c r="I28" s="60">
        <v>0</v>
      </c>
      <c r="J28" s="64">
        <v>0</v>
      </c>
      <c r="K28" s="64">
        <v>0</v>
      </c>
    </row>
    <row r="29" spans="1:11" x14ac:dyDescent="0.2">
      <c r="A29" s="53" t="s">
        <v>114</v>
      </c>
      <c r="B29" s="53" t="s">
        <v>115</v>
      </c>
      <c r="C29" s="60">
        <v>2290</v>
      </c>
      <c r="D29" s="64">
        <v>6085.6</v>
      </c>
      <c r="E29" s="64">
        <v>2657.52</v>
      </c>
      <c r="F29" s="60">
        <v>0</v>
      </c>
      <c r="G29" s="64">
        <v>0</v>
      </c>
      <c r="H29" s="64">
        <v>0</v>
      </c>
      <c r="I29" s="60">
        <v>0</v>
      </c>
      <c r="J29" s="64">
        <v>0</v>
      </c>
      <c r="K29" s="64">
        <v>0</v>
      </c>
    </row>
    <row r="30" spans="1:11" x14ac:dyDescent="0.2">
      <c r="A30" s="126" t="s">
        <v>116</v>
      </c>
      <c r="B30" s="127"/>
      <c r="C30" s="60">
        <f>SUM(C20:C29)</f>
        <v>53464</v>
      </c>
      <c r="D30" s="64">
        <f>SUM(D20:D29)</f>
        <v>169166.00000000003</v>
      </c>
      <c r="E30" s="64">
        <f>D30/C30*1000</f>
        <v>3164.1104294478532</v>
      </c>
      <c r="F30" s="60">
        <v>0</v>
      </c>
      <c r="G30" s="64">
        <v>0</v>
      </c>
      <c r="H30" s="64">
        <v>0</v>
      </c>
      <c r="I30" s="60">
        <v>0</v>
      </c>
      <c r="J30" s="64">
        <v>0</v>
      </c>
      <c r="K30" s="64">
        <v>0</v>
      </c>
    </row>
    <row r="31" spans="1:11" x14ac:dyDescent="0.2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 x14ac:dyDescent="0.2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1" x14ac:dyDescent="0.2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1:11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1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</row>
  </sheetData>
  <mergeCells count="31">
    <mergeCell ref="I17:K17"/>
    <mergeCell ref="F3:F4"/>
    <mergeCell ref="H18:H19"/>
    <mergeCell ref="I18:I19"/>
    <mergeCell ref="J18:J19"/>
    <mergeCell ref="K18:K19"/>
    <mergeCell ref="I3:I4"/>
    <mergeCell ref="J3:J4"/>
    <mergeCell ref="K3:K4"/>
    <mergeCell ref="G3:G4"/>
    <mergeCell ref="A30:B30"/>
    <mergeCell ref="A17:A19"/>
    <mergeCell ref="B17:B19"/>
    <mergeCell ref="C17:E17"/>
    <mergeCell ref="F17:H17"/>
    <mergeCell ref="C18:C19"/>
    <mergeCell ref="D18:D19"/>
    <mergeCell ref="E18:E19"/>
    <mergeCell ref="F18:F19"/>
    <mergeCell ref="G18:G19"/>
    <mergeCell ref="D3:D4"/>
    <mergeCell ref="E3:E4"/>
    <mergeCell ref="A15:B15"/>
    <mergeCell ref="A1:K1"/>
    <mergeCell ref="A2:A4"/>
    <mergeCell ref="B2:B4"/>
    <mergeCell ref="C2:E2"/>
    <mergeCell ref="F2:H2"/>
    <mergeCell ref="H3:H4"/>
    <mergeCell ref="I2:K2"/>
    <mergeCell ref="C3:C4"/>
  </mergeCells>
  <pageMargins left="0.74803149606299213" right="0.74803149606299213" top="0.98425196850393704" bottom="0.98425196850393704" header="0.51181102362204722" footer="0.51181102362204722"/>
  <pageSetup paperSize="9" scale="99" orientation="landscape" r:id="rId1"/>
  <rowBreaks count="2" manualBreakCount="2">
    <brk id="16" max="16383" man="1"/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opLeftCell="A7" workbookViewId="0">
      <selection activeCell="A32" sqref="A32:G34"/>
    </sheetView>
  </sheetViews>
  <sheetFormatPr defaultRowHeight="11.25" customHeight="1" x14ac:dyDescent="0.2"/>
  <cols>
    <col min="1" max="1" width="42" style="19" customWidth="1"/>
    <col min="2" max="2" width="6.33203125" style="20" customWidth="1"/>
    <col min="3" max="3" width="10.5" style="21" customWidth="1"/>
    <col min="4" max="4" width="19.1640625" style="22" customWidth="1"/>
    <col min="5" max="5" width="20.83203125" style="22" customWidth="1"/>
    <col min="6" max="7" width="9.33203125" style="18" hidden="1" customWidth="1"/>
    <col min="8" max="9" width="9.33203125" style="23" hidden="1" customWidth="1"/>
    <col min="10" max="16384" width="9.33203125" style="18"/>
  </cols>
  <sheetData>
    <row r="2" spans="1:9" s="24" customFormat="1" ht="67.5" customHeight="1" x14ac:dyDescent="0.2">
      <c r="A2" s="25" t="s">
        <v>31</v>
      </c>
      <c r="B2" s="26" t="s">
        <v>32</v>
      </c>
      <c r="C2" s="27" t="s">
        <v>33</v>
      </c>
      <c r="D2" s="28" t="s">
        <v>34</v>
      </c>
      <c r="E2" s="29" t="s">
        <v>35</v>
      </c>
      <c r="H2" s="30"/>
      <c r="I2" s="30"/>
    </row>
    <row r="3" spans="1:9" s="31" customFormat="1" ht="11.25" customHeight="1" x14ac:dyDescent="0.2">
      <c r="A3" s="32" t="s">
        <v>36</v>
      </c>
      <c r="B3" s="33" t="s">
        <v>37</v>
      </c>
      <c r="C3" s="34">
        <v>1</v>
      </c>
      <c r="D3" s="34">
        <v>2</v>
      </c>
      <c r="E3" s="34">
        <v>3</v>
      </c>
      <c r="H3" s="35"/>
      <c r="I3" s="35"/>
    </row>
    <row r="4" spans="1:9" ht="55.5" customHeight="1" x14ac:dyDescent="0.2">
      <c r="A4" s="36" t="s">
        <v>38</v>
      </c>
      <c r="B4" s="33" t="s">
        <v>39</v>
      </c>
      <c r="C4" s="37">
        <v>292755</v>
      </c>
      <c r="D4" s="38">
        <v>792071.7</v>
      </c>
      <c r="E4" s="38">
        <f>D4/C4*1000</f>
        <v>2705.5787262386634</v>
      </c>
      <c r="F4" s="21">
        <f>SUM(C5:C16)</f>
        <v>289813</v>
      </c>
      <c r="G4" s="22">
        <f>SUM(D5:D16)</f>
        <v>752902.6</v>
      </c>
      <c r="H4" s="39">
        <f>F4-C4</f>
        <v>-2942</v>
      </c>
      <c r="I4" s="40">
        <f>G4-D4</f>
        <v>-39169.099999999977</v>
      </c>
    </row>
    <row r="5" spans="1:9" ht="12.75" customHeight="1" x14ac:dyDescent="0.2">
      <c r="A5" s="36" t="s">
        <v>40</v>
      </c>
      <c r="B5" s="33" t="s">
        <v>41</v>
      </c>
      <c r="C5" s="37">
        <v>813</v>
      </c>
      <c r="D5" s="38">
        <v>576.5</v>
      </c>
      <c r="E5" s="38">
        <f t="shared" ref="E5:E17" si="0">D5/C5*1000</f>
        <v>709.10209102091028</v>
      </c>
    </row>
    <row r="6" spans="1:9" ht="12.75" customHeight="1" x14ac:dyDescent="0.2">
      <c r="A6" s="36" t="s">
        <v>42</v>
      </c>
      <c r="B6" s="33" t="s">
        <v>43</v>
      </c>
      <c r="C6" s="37">
        <v>1409</v>
      </c>
      <c r="D6" s="38">
        <v>1364.5</v>
      </c>
      <c r="E6" s="38">
        <f t="shared" si="0"/>
        <v>968.41731724627402</v>
      </c>
    </row>
    <row r="7" spans="1:9" ht="12.75" customHeight="1" x14ac:dyDescent="0.2">
      <c r="A7" s="36" t="s">
        <v>44</v>
      </c>
      <c r="B7" s="33" t="s">
        <v>45</v>
      </c>
      <c r="C7" s="37">
        <v>135</v>
      </c>
      <c r="D7" s="38">
        <v>138.19999999999999</v>
      </c>
      <c r="E7" s="38">
        <f t="shared" si="0"/>
        <v>1023.7037037037036</v>
      </c>
    </row>
    <row r="8" spans="1:9" ht="12.75" customHeight="1" x14ac:dyDescent="0.2">
      <c r="A8" s="36" t="s">
        <v>46</v>
      </c>
      <c r="B8" s="33" t="s">
        <v>47</v>
      </c>
      <c r="C8" s="37">
        <v>49</v>
      </c>
      <c r="D8" s="38">
        <v>56.4</v>
      </c>
      <c r="E8" s="38">
        <f t="shared" si="0"/>
        <v>1151.0204081632653</v>
      </c>
    </row>
    <row r="9" spans="1:9" ht="12.75" customHeight="1" x14ac:dyDescent="0.2">
      <c r="A9" s="36" t="s">
        <v>48</v>
      </c>
      <c r="B9" s="33" t="s">
        <v>49</v>
      </c>
      <c r="C9" s="37">
        <v>50</v>
      </c>
      <c r="D9" s="38">
        <v>62.3</v>
      </c>
      <c r="E9" s="38">
        <f t="shared" si="0"/>
        <v>1246</v>
      </c>
    </row>
    <row r="10" spans="1:9" ht="12.75" customHeight="1" x14ac:dyDescent="0.2">
      <c r="A10" s="36" t="s">
        <v>50</v>
      </c>
      <c r="B10" s="33" t="s">
        <v>51</v>
      </c>
      <c r="C10" s="37">
        <v>37</v>
      </c>
      <c r="D10" s="38">
        <v>50</v>
      </c>
      <c r="E10" s="38">
        <f t="shared" si="0"/>
        <v>1351.3513513513512</v>
      </c>
    </row>
    <row r="11" spans="1:9" ht="12.75" customHeight="1" x14ac:dyDescent="0.2">
      <c r="A11" s="36" t="s">
        <v>52</v>
      </c>
      <c r="B11" s="33" t="s">
        <v>53</v>
      </c>
      <c r="C11" s="37">
        <v>52</v>
      </c>
      <c r="D11" s="38">
        <v>76.099999999999994</v>
      </c>
      <c r="E11" s="38">
        <f t="shared" si="0"/>
        <v>1463.4615384615383</v>
      </c>
    </row>
    <row r="12" spans="1:9" ht="12.75" customHeight="1" x14ac:dyDescent="0.2">
      <c r="A12" s="36" t="s">
        <v>54</v>
      </c>
      <c r="B12" s="33" t="s">
        <v>55</v>
      </c>
      <c r="C12" s="37">
        <v>137644</v>
      </c>
      <c r="D12" s="38">
        <v>250978.7</v>
      </c>
      <c r="E12" s="38">
        <f t="shared" si="0"/>
        <v>1823.390049693412</v>
      </c>
    </row>
    <row r="13" spans="1:9" ht="12.75" customHeight="1" x14ac:dyDescent="0.2">
      <c r="A13" s="36" t="s">
        <v>56</v>
      </c>
      <c r="B13" s="33" t="s">
        <v>57</v>
      </c>
      <c r="C13" s="37">
        <v>83553</v>
      </c>
      <c r="D13" s="38">
        <v>198881</v>
      </c>
      <c r="E13" s="38">
        <f t="shared" si="0"/>
        <v>2380.2975356959055</v>
      </c>
    </row>
    <row r="14" spans="1:9" ht="12.75" customHeight="1" x14ac:dyDescent="0.2">
      <c r="A14" s="36" t="s">
        <v>58</v>
      </c>
      <c r="B14" s="33" t="s">
        <v>59</v>
      </c>
      <c r="C14" s="37">
        <v>32481</v>
      </c>
      <c r="D14" s="38">
        <v>111712.9</v>
      </c>
      <c r="E14" s="38">
        <f t="shared" si="0"/>
        <v>3439.3306856315999</v>
      </c>
    </row>
    <row r="15" spans="1:9" ht="12.75" customHeight="1" x14ac:dyDescent="0.2">
      <c r="A15" s="36" t="s">
        <v>60</v>
      </c>
      <c r="B15" s="33" t="s">
        <v>61</v>
      </c>
      <c r="C15" s="37">
        <v>14908</v>
      </c>
      <c r="D15" s="38">
        <v>66115.8</v>
      </c>
      <c r="E15" s="38">
        <f t="shared" si="0"/>
        <v>4434.920847866917</v>
      </c>
    </row>
    <row r="16" spans="1:9" ht="12.75" customHeight="1" x14ac:dyDescent="0.2">
      <c r="A16" s="36" t="s">
        <v>62</v>
      </c>
      <c r="B16" s="33" t="s">
        <v>63</v>
      </c>
      <c r="C16" s="37">
        <v>18682</v>
      </c>
      <c r="D16" s="38">
        <v>122890.2</v>
      </c>
      <c r="E16" s="38">
        <f t="shared" si="0"/>
        <v>6578.0002141098385</v>
      </c>
    </row>
    <row r="17" spans="1:9" ht="12.75" customHeight="1" x14ac:dyDescent="0.2">
      <c r="A17" s="36" t="s">
        <v>64</v>
      </c>
      <c r="B17" s="41" t="s">
        <v>65</v>
      </c>
      <c r="C17" s="37">
        <v>2942</v>
      </c>
      <c r="D17" s="38">
        <v>39169.1</v>
      </c>
      <c r="E17" s="38">
        <f t="shared" si="0"/>
        <v>13313.766145479265</v>
      </c>
    </row>
    <row r="18" spans="1:9" ht="45.75" customHeight="1" x14ac:dyDescent="0.2">
      <c r="A18" s="36" t="s">
        <v>66</v>
      </c>
      <c r="B18" s="41" t="s">
        <v>67</v>
      </c>
      <c r="C18" s="37">
        <v>238142</v>
      </c>
      <c r="D18" s="38">
        <v>666315.6</v>
      </c>
      <c r="E18" s="38">
        <f>D18/C18*1000</f>
        <v>2797.9759975140882</v>
      </c>
      <c r="F18" s="21">
        <f>SUM(C18:C23)</f>
        <v>292755</v>
      </c>
      <c r="G18" s="22">
        <f>SUM(D18:D23)</f>
        <v>792071.70000000007</v>
      </c>
      <c r="H18" s="39">
        <f>F18-C4</f>
        <v>0</v>
      </c>
      <c r="I18" s="40">
        <f>G18-D4</f>
        <v>0</v>
      </c>
    </row>
    <row r="19" spans="1:9" ht="14.25" customHeight="1" x14ac:dyDescent="0.2">
      <c r="A19" s="36" t="s">
        <v>68</v>
      </c>
      <c r="B19" s="41" t="s">
        <v>69</v>
      </c>
      <c r="C19" s="37">
        <v>33552</v>
      </c>
      <c r="D19" s="38">
        <v>73084.3</v>
      </c>
      <c r="E19" s="38">
        <f t="shared" ref="E19:E27" si="1">D19/C19*1000</f>
        <v>2178.2397472579873</v>
      </c>
    </row>
    <row r="20" spans="1:9" ht="14.25" customHeight="1" x14ac:dyDescent="0.2">
      <c r="A20" s="36" t="s">
        <v>70</v>
      </c>
      <c r="B20" s="41" t="s">
        <v>71</v>
      </c>
      <c r="C20" s="37">
        <v>13682</v>
      </c>
      <c r="D20" s="38">
        <v>30519.9</v>
      </c>
      <c r="E20" s="38">
        <f t="shared" si="1"/>
        <v>2230.66072211665</v>
      </c>
    </row>
    <row r="21" spans="1:9" ht="14.25" customHeight="1" x14ac:dyDescent="0.2">
      <c r="A21" s="36" t="s">
        <v>72</v>
      </c>
      <c r="B21" s="41" t="s">
        <v>73</v>
      </c>
      <c r="C21" s="37">
        <v>5326</v>
      </c>
      <c r="D21" s="38">
        <v>14341.9</v>
      </c>
      <c r="E21" s="38">
        <f t="shared" si="1"/>
        <v>2692.8088621855049</v>
      </c>
    </row>
    <row r="22" spans="1:9" ht="14.25" customHeight="1" x14ac:dyDescent="0.2">
      <c r="A22" s="36" t="s">
        <v>74</v>
      </c>
      <c r="B22" s="41" t="s">
        <v>75</v>
      </c>
      <c r="C22" s="37">
        <v>1945</v>
      </c>
      <c r="D22" s="38">
        <v>3063</v>
      </c>
      <c r="E22" s="38">
        <f t="shared" si="1"/>
        <v>1574.8071979434449</v>
      </c>
    </row>
    <row r="23" spans="1:9" ht="14.25" customHeight="1" x14ac:dyDescent="0.2">
      <c r="A23" s="36" t="s">
        <v>76</v>
      </c>
      <c r="B23" s="41" t="s">
        <v>77</v>
      </c>
      <c r="C23" s="37">
        <v>108</v>
      </c>
      <c r="D23" s="38">
        <v>4747</v>
      </c>
      <c r="E23" s="38">
        <f t="shared" si="1"/>
        <v>43953.703703703701</v>
      </c>
    </row>
    <row r="24" spans="1:9" ht="42.75" customHeight="1" x14ac:dyDescent="0.2">
      <c r="A24" s="36" t="s">
        <v>78</v>
      </c>
      <c r="B24" s="41" t="s">
        <v>79</v>
      </c>
      <c r="C24" s="37">
        <v>2572</v>
      </c>
      <c r="D24" s="38">
        <v>2365.1999999999998</v>
      </c>
      <c r="E24" s="38">
        <f t="shared" si="1"/>
        <v>919.59564541213058</v>
      </c>
      <c r="F24" s="21">
        <f>SUM(C24:C26)</f>
        <v>292755</v>
      </c>
      <c r="G24" s="22">
        <f>SUM(D24:D26)</f>
        <v>792071.7</v>
      </c>
      <c r="H24" s="39">
        <f>F24-C4</f>
        <v>0</v>
      </c>
      <c r="I24" s="40">
        <f>G24-D4</f>
        <v>0</v>
      </c>
    </row>
    <row r="25" spans="1:9" ht="11.25" customHeight="1" x14ac:dyDescent="0.2">
      <c r="A25" s="36" t="s">
        <v>80</v>
      </c>
      <c r="B25" s="41" t="s">
        <v>81</v>
      </c>
      <c r="C25" s="37">
        <v>36148</v>
      </c>
      <c r="D25" s="38">
        <v>56535.3</v>
      </c>
      <c r="E25" s="38">
        <f t="shared" si="1"/>
        <v>1563.9952417837778</v>
      </c>
    </row>
    <row r="26" spans="1:9" ht="11.25" customHeight="1" x14ac:dyDescent="0.2">
      <c r="A26" s="36" t="s">
        <v>82</v>
      </c>
      <c r="B26" s="41" t="s">
        <v>83</v>
      </c>
      <c r="C26" s="37">
        <v>254035</v>
      </c>
      <c r="D26" s="38">
        <v>733171.19999999995</v>
      </c>
      <c r="E26" s="38">
        <f t="shared" si="1"/>
        <v>2886.1030960300745</v>
      </c>
    </row>
    <row r="27" spans="1:9" ht="22.5" customHeight="1" x14ac:dyDescent="0.2">
      <c r="A27" s="36" t="s">
        <v>84</v>
      </c>
      <c r="B27" s="41" t="s">
        <v>85</v>
      </c>
      <c r="C27" s="37">
        <v>63421</v>
      </c>
      <c r="D27" s="38">
        <v>184394.1</v>
      </c>
      <c r="E27" s="38">
        <f t="shared" si="1"/>
        <v>2907.4612510051879</v>
      </c>
    </row>
    <row r="28" spans="1:9" s="44" customFormat="1" ht="22.5" customHeight="1" x14ac:dyDescent="0.2">
      <c r="A28" s="36" t="s">
        <v>86</v>
      </c>
      <c r="B28" s="41" t="s">
        <v>87</v>
      </c>
      <c r="C28" s="37">
        <v>0</v>
      </c>
      <c r="D28" s="38">
        <v>0</v>
      </c>
      <c r="E28" s="38">
        <v>0</v>
      </c>
    </row>
    <row r="29" spans="1:9" s="44" customFormat="1" ht="6.75" customHeight="1" x14ac:dyDescent="0.2">
      <c r="A29" s="45"/>
      <c r="B29" s="46"/>
      <c r="C29" s="47"/>
      <c r="D29" s="48"/>
      <c r="E29" s="48"/>
    </row>
    <row r="30" spans="1:9" ht="11.25" customHeight="1" x14ac:dyDescent="0.2">
      <c r="A30" s="117" t="s">
        <v>88</v>
      </c>
      <c r="B30" s="117"/>
      <c r="C30" s="117"/>
      <c r="D30" s="117"/>
      <c r="E30" s="117"/>
    </row>
    <row r="31" spans="1:9" ht="11.25" customHeight="1" x14ac:dyDescent="0.2">
      <c r="A31" s="117"/>
      <c r="B31" s="117"/>
      <c r="C31" s="117"/>
      <c r="D31" s="117"/>
      <c r="E31" s="117"/>
    </row>
    <row r="32" spans="1:9" ht="40.5" customHeight="1" x14ac:dyDescent="0.2">
      <c r="A32" s="118" t="s">
        <v>140</v>
      </c>
      <c r="B32" s="118"/>
      <c r="C32" s="118"/>
      <c r="D32" s="118" t="s">
        <v>141</v>
      </c>
      <c r="E32" s="118"/>
      <c r="F32" s="118"/>
      <c r="G32" s="118"/>
    </row>
    <row r="33" spans="1:7" ht="11.25" customHeight="1" x14ac:dyDescent="0.2">
      <c r="A33" s="72"/>
      <c r="B33" s="73"/>
      <c r="C33" s="42"/>
      <c r="D33" s="65"/>
      <c r="E33" s="43"/>
      <c r="F33" s="44"/>
      <c r="G33" s="44"/>
    </row>
    <row r="34" spans="1:7" ht="22.5" customHeight="1" x14ac:dyDescent="0.2">
      <c r="A34" s="118" t="s">
        <v>142</v>
      </c>
      <c r="B34" s="118"/>
      <c r="C34" s="118"/>
      <c r="D34" s="65"/>
      <c r="E34" s="43"/>
      <c r="F34" s="44"/>
      <c r="G34" s="44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 r:id="rId1"/>
  <headerFooter>
    <oddFooter>&amp;R&amp;6&amp;P/&amp;N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workbookViewId="0">
      <selection activeCell="B81" sqref="B81"/>
    </sheetView>
  </sheetViews>
  <sheetFormatPr defaultRowHeight="11.25" customHeight="1" x14ac:dyDescent="0.2"/>
  <cols>
    <col min="1" max="1" width="4.33203125" style="44" customWidth="1"/>
    <col min="2" max="2" width="33" style="44" customWidth="1"/>
    <col min="3" max="3" width="11" style="44" customWidth="1"/>
    <col min="4" max="4" width="14.1640625" style="44" customWidth="1"/>
    <col min="5" max="5" width="10.33203125" style="44" customWidth="1"/>
    <col min="6" max="6" width="11" style="44" customWidth="1"/>
    <col min="7" max="7" width="14.1640625" style="44" customWidth="1"/>
    <col min="8" max="8" width="10.33203125" style="44" customWidth="1"/>
    <col min="9" max="9" width="11" style="44" customWidth="1"/>
    <col min="10" max="10" width="14.1640625" style="44" customWidth="1"/>
    <col min="11" max="11" width="10.33203125" style="44" customWidth="1"/>
    <col min="12" max="14" width="9.33203125" style="44"/>
    <col min="15" max="15" width="11.6640625" style="44" bestFit="1" customWidth="1"/>
    <col min="16" max="16" width="9.33203125" style="44"/>
    <col min="17" max="17" width="12.6640625" style="44" bestFit="1" customWidth="1"/>
    <col min="18" max="30" width="9.33203125" style="44"/>
    <col min="31" max="31" width="12.1640625" style="44" bestFit="1" customWidth="1"/>
    <col min="32" max="32" width="9.33203125" style="42"/>
    <col min="33" max="16384" width="9.33203125" style="44"/>
  </cols>
  <sheetData>
    <row r="1" spans="1:32" ht="11.25" customHeight="1" x14ac:dyDescent="0.2">
      <c r="A1" s="119" t="s">
        <v>89</v>
      </c>
      <c r="B1" s="119"/>
      <c r="C1" s="119"/>
      <c r="D1" s="119"/>
      <c r="E1" s="119"/>
      <c r="F1" s="119"/>
      <c r="G1" s="49"/>
    </row>
    <row r="2" spans="1:32" ht="18" customHeight="1" x14ac:dyDescent="0.2">
      <c r="A2" s="120" t="s">
        <v>90</v>
      </c>
      <c r="B2" s="120" t="s">
        <v>91</v>
      </c>
      <c r="C2" s="123" t="s">
        <v>92</v>
      </c>
      <c r="D2" s="124"/>
      <c r="E2" s="124"/>
      <c r="F2" s="123" t="s">
        <v>40</v>
      </c>
      <c r="G2" s="124"/>
      <c r="H2" s="124"/>
      <c r="I2" s="123" t="s">
        <v>42</v>
      </c>
      <c r="J2" s="124"/>
      <c r="K2" s="125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1"/>
    </row>
    <row r="3" spans="1:32" ht="28.5" customHeight="1" x14ac:dyDescent="0.2">
      <c r="A3" s="121"/>
      <c r="B3" s="121"/>
      <c r="C3" s="120" t="s">
        <v>93</v>
      </c>
      <c r="D3" s="120" t="s">
        <v>94</v>
      </c>
      <c r="E3" s="120" t="s">
        <v>95</v>
      </c>
      <c r="F3" s="120" t="s">
        <v>93</v>
      </c>
      <c r="G3" s="120" t="s">
        <v>94</v>
      </c>
      <c r="H3" s="120" t="s">
        <v>95</v>
      </c>
      <c r="I3" s="120" t="s">
        <v>93</v>
      </c>
      <c r="J3" s="120" t="s">
        <v>94</v>
      </c>
      <c r="K3" s="120" t="s">
        <v>95</v>
      </c>
      <c r="AF3" s="52"/>
    </row>
    <row r="4" spans="1:32" ht="36.75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AF4" s="52"/>
    </row>
    <row r="5" spans="1:32" ht="11.25" customHeight="1" x14ac:dyDescent="0.2">
      <c r="A5" s="53" t="s">
        <v>96</v>
      </c>
      <c r="B5" s="53" t="s">
        <v>97</v>
      </c>
      <c r="C5" s="54">
        <v>25754</v>
      </c>
      <c r="D5" s="55">
        <v>60601.2</v>
      </c>
      <c r="E5" s="56">
        <v>2353.08</v>
      </c>
      <c r="F5" s="54">
        <v>78</v>
      </c>
      <c r="G5" s="55">
        <v>57.5</v>
      </c>
      <c r="H5" s="55">
        <v>737.47</v>
      </c>
      <c r="I5" s="54">
        <v>152</v>
      </c>
      <c r="J5" s="55">
        <f>K5*I5/1000</f>
        <v>146.79704000000001</v>
      </c>
      <c r="K5" s="55">
        <v>965.77</v>
      </c>
      <c r="AF5" s="57"/>
    </row>
    <row r="6" spans="1:32" ht="11.25" customHeight="1" x14ac:dyDescent="0.2">
      <c r="A6" s="53" t="s">
        <v>98</v>
      </c>
      <c r="B6" s="53" t="s">
        <v>99</v>
      </c>
      <c r="C6" s="54">
        <v>10798</v>
      </c>
      <c r="D6" s="55">
        <v>23645.7</v>
      </c>
      <c r="E6" s="56">
        <v>2189.8200000000002</v>
      </c>
      <c r="F6" s="54">
        <v>43</v>
      </c>
      <c r="G6" s="55">
        <v>30</v>
      </c>
      <c r="H6" s="55">
        <v>697.93</v>
      </c>
      <c r="I6" s="54">
        <v>73</v>
      </c>
      <c r="J6" s="55">
        <v>70.599999999999994</v>
      </c>
      <c r="K6" s="55">
        <v>967.42</v>
      </c>
      <c r="AF6" s="57"/>
    </row>
    <row r="7" spans="1:32" ht="11.25" customHeight="1" x14ac:dyDescent="0.2">
      <c r="A7" s="53" t="s">
        <v>100</v>
      </c>
      <c r="B7" s="53" t="s">
        <v>101</v>
      </c>
      <c r="C7" s="54">
        <v>15922</v>
      </c>
      <c r="D7" s="55">
        <v>60496.6</v>
      </c>
      <c r="E7" s="56">
        <v>3799.56</v>
      </c>
      <c r="F7" s="54">
        <v>32</v>
      </c>
      <c r="G7" s="55">
        <v>23.5</v>
      </c>
      <c r="H7" s="55">
        <v>733.13</v>
      </c>
      <c r="I7" s="54">
        <v>77</v>
      </c>
      <c r="J7" s="55">
        <v>74.7</v>
      </c>
      <c r="K7" s="55">
        <v>970.56</v>
      </c>
      <c r="AF7" s="57"/>
    </row>
    <row r="8" spans="1:32" ht="11.25" customHeight="1" x14ac:dyDescent="0.2">
      <c r="A8" s="53" t="s">
        <v>102</v>
      </c>
      <c r="B8" s="53" t="s">
        <v>103</v>
      </c>
      <c r="C8" s="54">
        <v>68935</v>
      </c>
      <c r="D8" s="55">
        <v>208471.2</v>
      </c>
      <c r="E8" s="56">
        <v>3024.17</v>
      </c>
      <c r="F8" s="54">
        <v>98</v>
      </c>
      <c r="G8" s="55">
        <v>71</v>
      </c>
      <c r="H8" s="55">
        <v>724.65</v>
      </c>
      <c r="I8" s="54">
        <v>215</v>
      </c>
      <c r="J8" s="55">
        <v>208.9</v>
      </c>
      <c r="K8" s="55">
        <v>971.57</v>
      </c>
      <c r="AF8" s="57"/>
    </row>
    <row r="9" spans="1:32" ht="11.25" customHeight="1" x14ac:dyDescent="0.2">
      <c r="A9" s="53" t="s">
        <v>104</v>
      </c>
      <c r="B9" s="53" t="s">
        <v>105</v>
      </c>
      <c r="C9" s="54">
        <v>74428</v>
      </c>
      <c r="D9" s="55">
        <v>216832.6</v>
      </c>
      <c r="E9" s="56">
        <v>2913.32</v>
      </c>
      <c r="F9" s="54">
        <v>93</v>
      </c>
      <c r="G9" s="55">
        <v>65.400000000000006</v>
      </c>
      <c r="H9" s="55">
        <v>703.13</v>
      </c>
      <c r="I9" s="54">
        <v>233</v>
      </c>
      <c r="J9" s="55">
        <v>225.7</v>
      </c>
      <c r="K9" s="55">
        <v>968.55</v>
      </c>
      <c r="AF9" s="57"/>
    </row>
    <row r="10" spans="1:32" ht="11.25" customHeight="1" x14ac:dyDescent="0.2">
      <c r="A10" s="53" t="s">
        <v>106</v>
      </c>
      <c r="B10" s="53" t="s">
        <v>107</v>
      </c>
      <c r="C10" s="54">
        <v>21430</v>
      </c>
      <c r="D10" s="55">
        <v>48167.6</v>
      </c>
      <c r="E10" s="56">
        <v>2247.67</v>
      </c>
      <c r="F10" s="54">
        <v>79</v>
      </c>
      <c r="G10" s="55">
        <v>53.1</v>
      </c>
      <c r="H10" s="55">
        <v>672.79</v>
      </c>
      <c r="I10" s="54">
        <v>165</v>
      </c>
      <c r="J10" s="55">
        <v>160</v>
      </c>
      <c r="K10" s="55">
        <v>969.78</v>
      </c>
      <c r="AF10" s="57"/>
    </row>
    <row r="11" spans="1:32" ht="11.25" customHeight="1" x14ac:dyDescent="0.2">
      <c r="A11" s="53" t="s">
        <v>108</v>
      </c>
      <c r="B11" s="53" t="s">
        <v>109</v>
      </c>
      <c r="C11" s="54">
        <v>12489</v>
      </c>
      <c r="D11" s="55">
        <v>27859.5</v>
      </c>
      <c r="E11" s="56">
        <v>2230.7199999999998</v>
      </c>
      <c r="F11" s="54">
        <v>66</v>
      </c>
      <c r="G11" s="55">
        <f>H11*F11/1000</f>
        <v>46.503599999999999</v>
      </c>
      <c r="H11" s="55">
        <v>704.6</v>
      </c>
      <c r="I11" s="54">
        <v>67</v>
      </c>
      <c r="J11" s="55">
        <v>65</v>
      </c>
      <c r="K11" s="55">
        <v>970.63</v>
      </c>
      <c r="AF11" s="57"/>
    </row>
    <row r="12" spans="1:32" ht="11.25" customHeight="1" x14ac:dyDescent="0.2">
      <c r="A12" s="53" t="s">
        <v>110</v>
      </c>
      <c r="B12" s="53" t="s">
        <v>111</v>
      </c>
      <c r="C12" s="54">
        <v>14581</v>
      </c>
      <c r="D12" s="55">
        <v>33104</v>
      </c>
      <c r="E12" s="56">
        <v>2270.35</v>
      </c>
      <c r="F12" s="54">
        <v>90</v>
      </c>
      <c r="G12" s="55">
        <v>63.1</v>
      </c>
      <c r="H12" s="55">
        <v>701.17</v>
      </c>
      <c r="I12" s="54">
        <v>125</v>
      </c>
      <c r="J12" s="55">
        <v>120.1</v>
      </c>
      <c r="K12" s="55">
        <v>960.51</v>
      </c>
      <c r="AF12" s="57"/>
    </row>
    <row r="13" spans="1:32" ht="11.25" customHeight="1" x14ac:dyDescent="0.2">
      <c r="A13" s="53" t="s">
        <v>112</v>
      </c>
      <c r="B13" s="53" t="s">
        <v>113</v>
      </c>
      <c r="C13" s="54">
        <v>34459</v>
      </c>
      <c r="D13" s="55">
        <v>78858.7</v>
      </c>
      <c r="E13" s="56">
        <v>2288.48</v>
      </c>
      <c r="F13" s="54">
        <v>181</v>
      </c>
      <c r="G13" s="55">
        <f>H13*F13/1000</f>
        <v>127.29548999999999</v>
      </c>
      <c r="H13" s="55">
        <v>703.29</v>
      </c>
      <c r="I13" s="54">
        <v>224</v>
      </c>
      <c r="J13" s="55">
        <v>216.9</v>
      </c>
      <c r="K13" s="55">
        <v>968.44</v>
      </c>
      <c r="AF13" s="57"/>
    </row>
    <row r="14" spans="1:32" ht="11.25" customHeight="1" x14ac:dyDescent="0.2">
      <c r="A14" s="53" t="s">
        <v>114</v>
      </c>
      <c r="B14" s="53" t="s">
        <v>115</v>
      </c>
      <c r="C14" s="54">
        <v>13959</v>
      </c>
      <c r="D14" s="55">
        <v>34034.6</v>
      </c>
      <c r="E14" s="56">
        <v>2438.1799999999998</v>
      </c>
      <c r="F14" s="54">
        <v>53</v>
      </c>
      <c r="G14" s="55">
        <f>H14*F14/1000</f>
        <v>39.10022</v>
      </c>
      <c r="H14" s="55">
        <v>737.74</v>
      </c>
      <c r="I14" s="54">
        <v>78</v>
      </c>
      <c r="J14" s="55">
        <v>75.8</v>
      </c>
      <c r="K14" s="55">
        <v>972.36</v>
      </c>
      <c r="AF14" s="57"/>
    </row>
    <row r="15" spans="1:32" ht="11.25" customHeight="1" x14ac:dyDescent="0.2">
      <c r="A15" s="126" t="s">
        <v>116</v>
      </c>
      <c r="B15" s="127"/>
      <c r="C15" s="54">
        <f>SUM(C5:C14)</f>
        <v>292755</v>
      </c>
      <c r="D15" s="55">
        <f>SUM(D5:D14)</f>
        <v>792071.7</v>
      </c>
      <c r="E15" s="56">
        <f>D15/C15*1000</f>
        <v>2705.5787262386634</v>
      </c>
      <c r="F15" s="54">
        <v>813</v>
      </c>
      <c r="G15" s="55">
        <f>SUM(G5:G14)</f>
        <v>576.49931000000004</v>
      </c>
      <c r="H15" s="55">
        <v>709.1</v>
      </c>
      <c r="I15" s="54">
        <v>1409</v>
      </c>
      <c r="J15" s="55">
        <f>SUM(J5:J14)</f>
        <v>1364.49704</v>
      </c>
      <c r="K15" s="55">
        <v>968.42</v>
      </c>
    </row>
    <row r="17" spans="1:28" ht="21" customHeight="1" x14ac:dyDescent="0.2">
      <c r="A17" s="120" t="s">
        <v>90</v>
      </c>
      <c r="B17" s="120" t="s">
        <v>91</v>
      </c>
      <c r="C17" s="123" t="s">
        <v>44</v>
      </c>
      <c r="D17" s="124"/>
      <c r="E17" s="124"/>
      <c r="F17" s="123" t="s">
        <v>46</v>
      </c>
      <c r="G17" s="124"/>
      <c r="H17" s="124"/>
      <c r="I17" s="123" t="s">
        <v>48</v>
      </c>
      <c r="J17" s="124"/>
      <c r="K17" s="125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28" ht="12.75" customHeight="1" x14ac:dyDescent="0.2">
      <c r="A18" s="121"/>
      <c r="B18" s="121"/>
      <c r="C18" s="120" t="s">
        <v>93</v>
      </c>
      <c r="D18" s="120" t="s">
        <v>94</v>
      </c>
      <c r="E18" s="120" t="s">
        <v>95</v>
      </c>
      <c r="F18" s="120" t="s">
        <v>93</v>
      </c>
      <c r="G18" s="120" t="s">
        <v>94</v>
      </c>
      <c r="H18" s="120" t="s">
        <v>95</v>
      </c>
      <c r="I18" s="120" t="s">
        <v>93</v>
      </c>
      <c r="J18" s="120" t="s">
        <v>94</v>
      </c>
      <c r="K18" s="120" t="s">
        <v>95</v>
      </c>
    </row>
    <row r="19" spans="1:28" ht="43.5" customHeight="1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28" ht="11.25" customHeight="1" x14ac:dyDescent="0.2">
      <c r="A20" s="53" t="s">
        <v>96</v>
      </c>
      <c r="B20" s="53" t="s">
        <v>97</v>
      </c>
      <c r="C20" s="54">
        <v>13</v>
      </c>
      <c r="D20" s="55">
        <v>13.7</v>
      </c>
      <c r="E20" s="55">
        <v>1051.42</v>
      </c>
      <c r="F20" s="54">
        <v>2</v>
      </c>
      <c r="G20" s="55">
        <v>2.4</v>
      </c>
      <c r="H20" s="55">
        <v>1191.77</v>
      </c>
      <c r="I20" s="54">
        <v>3</v>
      </c>
      <c r="J20" s="55">
        <v>3.7</v>
      </c>
      <c r="K20" s="55">
        <v>1239.99</v>
      </c>
    </row>
    <row r="21" spans="1:28" ht="11.25" customHeight="1" x14ac:dyDescent="0.2">
      <c r="A21" s="53" t="s">
        <v>98</v>
      </c>
      <c r="B21" s="53" t="s">
        <v>99</v>
      </c>
      <c r="C21" s="54">
        <v>4</v>
      </c>
      <c r="D21" s="55">
        <v>4</v>
      </c>
      <c r="E21" s="55">
        <v>1009.42</v>
      </c>
      <c r="F21" s="54">
        <v>1</v>
      </c>
      <c r="G21" s="55">
        <v>1.1000000000000001</v>
      </c>
      <c r="H21" s="55">
        <v>1129.22</v>
      </c>
      <c r="I21" s="54">
        <v>0</v>
      </c>
      <c r="J21" s="55">
        <f t="shared" ref="J21:J27" si="0">K21*I21/1000</f>
        <v>0</v>
      </c>
      <c r="K21" s="55">
        <v>0</v>
      </c>
    </row>
    <row r="22" spans="1:28" ht="11.25" customHeight="1" x14ac:dyDescent="0.2">
      <c r="A22" s="53" t="s">
        <v>100</v>
      </c>
      <c r="B22" s="53" t="s">
        <v>101</v>
      </c>
      <c r="C22" s="54">
        <v>6</v>
      </c>
      <c r="D22" s="55">
        <v>6.1</v>
      </c>
      <c r="E22" s="55">
        <v>1010.66</v>
      </c>
      <c r="F22" s="54">
        <v>2</v>
      </c>
      <c r="G22" s="55">
        <v>2.4</v>
      </c>
      <c r="H22" s="55">
        <v>1197.3599999999999</v>
      </c>
      <c r="I22" s="54">
        <v>0</v>
      </c>
      <c r="J22" s="55">
        <f t="shared" si="0"/>
        <v>0</v>
      </c>
      <c r="K22" s="55">
        <v>0</v>
      </c>
    </row>
    <row r="23" spans="1:28" ht="11.25" customHeight="1" x14ac:dyDescent="0.2">
      <c r="A23" s="53" t="s">
        <v>102</v>
      </c>
      <c r="B23" s="53" t="s">
        <v>103</v>
      </c>
      <c r="C23" s="54">
        <v>32</v>
      </c>
      <c r="D23" s="55">
        <v>32.799999999999997</v>
      </c>
      <c r="E23" s="55">
        <v>1023.76</v>
      </c>
      <c r="F23" s="54">
        <v>13</v>
      </c>
      <c r="G23" s="55">
        <f>H23*F23/1000</f>
        <v>14.902809999999997</v>
      </c>
      <c r="H23" s="55">
        <v>1146.3699999999999</v>
      </c>
      <c r="I23" s="54">
        <v>18</v>
      </c>
      <c r="J23" s="55">
        <f t="shared" si="0"/>
        <v>22.3992</v>
      </c>
      <c r="K23" s="55">
        <v>1244.4000000000001</v>
      </c>
    </row>
    <row r="24" spans="1:28" ht="11.25" customHeight="1" x14ac:dyDescent="0.2">
      <c r="A24" s="53" t="s">
        <v>104</v>
      </c>
      <c r="B24" s="53" t="s">
        <v>105</v>
      </c>
      <c r="C24" s="54">
        <v>21</v>
      </c>
      <c r="D24" s="55">
        <v>21.5</v>
      </c>
      <c r="E24" s="55">
        <v>1021.3</v>
      </c>
      <c r="F24" s="54">
        <v>11</v>
      </c>
      <c r="G24" s="55">
        <v>12.6</v>
      </c>
      <c r="H24" s="55">
        <v>1147.1500000000001</v>
      </c>
      <c r="I24" s="54">
        <v>12</v>
      </c>
      <c r="J24" s="55">
        <v>15</v>
      </c>
      <c r="K24" s="55">
        <v>1250.8399999999999</v>
      </c>
    </row>
    <row r="25" spans="1:28" ht="11.25" customHeight="1" x14ac:dyDescent="0.2">
      <c r="A25" s="53" t="s">
        <v>106</v>
      </c>
      <c r="B25" s="53" t="s">
        <v>107</v>
      </c>
      <c r="C25" s="54">
        <v>13</v>
      </c>
      <c r="D25" s="55">
        <v>13.1</v>
      </c>
      <c r="E25" s="55">
        <v>1005.67</v>
      </c>
      <c r="F25" s="54">
        <v>3</v>
      </c>
      <c r="G25" s="55">
        <v>3.5</v>
      </c>
      <c r="H25" s="55">
        <v>1173.68</v>
      </c>
      <c r="I25" s="54">
        <v>7</v>
      </c>
      <c r="J25" s="55">
        <v>8.8000000000000007</v>
      </c>
      <c r="K25" s="55">
        <v>1254.96</v>
      </c>
    </row>
    <row r="26" spans="1:28" ht="11.25" customHeight="1" x14ac:dyDescent="0.2">
      <c r="A26" s="53" t="s">
        <v>108</v>
      </c>
      <c r="B26" s="53" t="s">
        <v>109</v>
      </c>
      <c r="C26" s="54">
        <v>5</v>
      </c>
      <c r="D26" s="55">
        <v>5.0999999999999996</v>
      </c>
      <c r="E26" s="55">
        <v>1009.32</v>
      </c>
      <c r="F26" s="54">
        <v>2</v>
      </c>
      <c r="G26" s="55">
        <v>2.2999999999999998</v>
      </c>
      <c r="H26" s="55">
        <v>1125.5</v>
      </c>
      <c r="I26" s="54">
        <v>0</v>
      </c>
      <c r="J26" s="55">
        <f t="shared" si="0"/>
        <v>0</v>
      </c>
      <c r="K26" s="55">
        <v>0</v>
      </c>
    </row>
    <row r="27" spans="1:28" ht="11.25" customHeight="1" x14ac:dyDescent="0.2">
      <c r="A27" s="53" t="s">
        <v>110</v>
      </c>
      <c r="B27" s="53" t="s">
        <v>111</v>
      </c>
      <c r="C27" s="54">
        <v>11</v>
      </c>
      <c r="D27" s="55">
        <v>11.3</v>
      </c>
      <c r="E27" s="55">
        <v>1029.97</v>
      </c>
      <c r="F27" s="54">
        <v>2</v>
      </c>
      <c r="G27" s="55">
        <f>H27*F27/1000</f>
        <v>2.2008200000000002</v>
      </c>
      <c r="H27" s="55">
        <v>1100.4100000000001</v>
      </c>
      <c r="I27" s="54">
        <v>0</v>
      </c>
      <c r="J27" s="55">
        <f t="shared" si="0"/>
        <v>0</v>
      </c>
      <c r="K27" s="55">
        <v>0</v>
      </c>
    </row>
    <row r="28" spans="1:28" ht="11.25" customHeight="1" x14ac:dyDescent="0.2">
      <c r="A28" s="53" t="s">
        <v>112</v>
      </c>
      <c r="B28" s="53" t="s">
        <v>113</v>
      </c>
      <c r="C28" s="54">
        <v>19</v>
      </c>
      <c r="D28" s="55">
        <v>19.399999999999999</v>
      </c>
      <c r="E28" s="55">
        <v>1019.25</v>
      </c>
      <c r="F28" s="54">
        <v>9</v>
      </c>
      <c r="G28" s="55">
        <v>10.3</v>
      </c>
      <c r="H28" s="55">
        <v>1149.3599999999999</v>
      </c>
      <c r="I28" s="54">
        <v>5</v>
      </c>
      <c r="J28" s="55">
        <v>6.2</v>
      </c>
      <c r="K28" s="55">
        <v>1234.9100000000001</v>
      </c>
    </row>
    <row r="29" spans="1:28" ht="11.25" customHeight="1" x14ac:dyDescent="0.2">
      <c r="A29" s="53" t="s">
        <v>114</v>
      </c>
      <c r="B29" s="53" t="s">
        <v>115</v>
      </c>
      <c r="C29" s="54">
        <v>11</v>
      </c>
      <c r="D29" s="55">
        <v>11.2</v>
      </c>
      <c r="E29" s="55">
        <v>1016.89</v>
      </c>
      <c r="F29" s="54">
        <v>4</v>
      </c>
      <c r="G29" s="55">
        <f>H29*F29/1000</f>
        <v>4.7041599999999999</v>
      </c>
      <c r="H29" s="55">
        <v>1176.04</v>
      </c>
      <c r="I29" s="54">
        <v>5</v>
      </c>
      <c r="J29" s="55">
        <v>6.3</v>
      </c>
      <c r="K29" s="55">
        <v>1250.42</v>
      </c>
    </row>
    <row r="30" spans="1:28" ht="11.25" customHeight="1" x14ac:dyDescent="0.2">
      <c r="A30" s="126" t="s">
        <v>116</v>
      </c>
      <c r="B30" s="127"/>
      <c r="C30" s="54">
        <v>135</v>
      </c>
      <c r="D30" s="55">
        <f>SUM(D20:D29)</f>
        <v>138.19999999999996</v>
      </c>
      <c r="E30" s="55">
        <v>1023.7</v>
      </c>
      <c r="F30" s="54">
        <v>49</v>
      </c>
      <c r="G30" s="55">
        <v>56.4</v>
      </c>
      <c r="H30" s="55">
        <v>1151.02</v>
      </c>
      <c r="I30" s="54">
        <v>50</v>
      </c>
      <c r="J30" s="55">
        <v>62.3</v>
      </c>
      <c r="K30" s="55">
        <v>1246</v>
      </c>
    </row>
    <row r="32" spans="1:28" ht="20.25" customHeight="1" x14ac:dyDescent="0.2">
      <c r="A32" s="120" t="s">
        <v>90</v>
      </c>
      <c r="B32" s="120" t="s">
        <v>91</v>
      </c>
      <c r="C32" s="123" t="s">
        <v>50</v>
      </c>
      <c r="D32" s="124"/>
      <c r="E32" s="124"/>
      <c r="F32" s="123" t="s">
        <v>52</v>
      </c>
      <c r="G32" s="124"/>
      <c r="H32" s="124"/>
      <c r="I32" s="123" t="s">
        <v>54</v>
      </c>
      <c r="J32" s="124"/>
      <c r="K32" s="125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</row>
    <row r="33" spans="1:28" ht="12.75" customHeight="1" x14ac:dyDescent="0.2">
      <c r="A33" s="121"/>
      <c r="B33" s="121"/>
      <c r="C33" s="120" t="s">
        <v>93</v>
      </c>
      <c r="D33" s="120" t="s">
        <v>94</v>
      </c>
      <c r="E33" s="120" t="s">
        <v>95</v>
      </c>
      <c r="F33" s="120" t="s">
        <v>93</v>
      </c>
      <c r="G33" s="120" t="s">
        <v>94</v>
      </c>
      <c r="H33" s="120" t="s">
        <v>95</v>
      </c>
      <c r="I33" s="120" t="s">
        <v>93</v>
      </c>
      <c r="J33" s="120" t="s">
        <v>94</v>
      </c>
      <c r="K33" s="120" t="s">
        <v>95</v>
      </c>
    </row>
    <row r="34" spans="1:28" ht="43.5" customHeight="1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28" ht="11.25" customHeight="1" x14ac:dyDescent="0.2">
      <c r="A35" s="53" t="s">
        <v>96</v>
      </c>
      <c r="B35" s="53" t="s">
        <v>97</v>
      </c>
      <c r="C35" s="54">
        <v>0</v>
      </c>
      <c r="D35" s="55">
        <v>0</v>
      </c>
      <c r="E35" s="55">
        <v>0</v>
      </c>
      <c r="F35" s="54">
        <v>0</v>
      </c>
      <c r="G35" s="55">
        <v>0</v>
      </c>
      <c r="H35" s="55">
        <v>0</v>
      </c>
      <c r="I35" s="54">
        <v>14203</v>
      </c>
      <c r="J35" s="55">
        <v>25961.4</v>
      </c>
      <c r="K35" s="55">
        <v>1827.88</v>
      </c>
    </row>
    <row r="36" spans="1:28" ht="11.25" customHeight="1" x14ac:dyDescent="0.2">
      <c r="A36" s="53" t="s">
        <v>98</v>
      </c>
      <c r="B36" s="53" t="s">
        <v>99</v>
      </c>
      <c r="C36" s="54">
        <v>0</v>
      </c>
      <c r="D36" s="55">
        <v>0</v>
      </c>
      <c r="E36" s="55">
        <v>0</v>
      </c>
      <c r="F36" s="54">
        <v>2</v>
      </c>
      <c r="G36" s="55">
        <v>2.9</v>
      </c>
      <c r="H36" s="55">
        <v>1469.13</v>
      </c>
      <c r="I36" s="54">
        <v>6711</v>
      </c>
      <c r="J36" s="55">
        <v>12162.3</v>
      </c>
      <c r="K36" s="55">
        <v>1812.29</v>
      </c>
    </row>
    <row r="37" spans="1:28" ht="11.25" customHeight="1" x14ac:dyDescent="0.2">
      <c r="A37" s="53" t="s">
        <v>100</v>
      </c>
      <c r="B37" s="53" t="s">
        <v>101</v>
      </c>
      <c r="C37" s="54">
        <v>5</v>
      </c>
      <c r="D37" s="55">
        <f>E37*C37/1000</f>
        <v>6.6976499999999994</v>
      </c>
      <c r="E37" s="55">
        <v>1339.53</v>
      </c>
      <c r="F37" s="54">
        <v>5</v>
      </c>
      <c r="G37" s="55">
        <v>7.4</v>
      </c>
      <c r="H37" s="55">
        <v>1473.44</v>
      </c>
      <c r="I37" s="54">
        <v>5566</v>
      </c>
      <c r="J37" s="55">
        <v>10178.200000000001</v>
      </c>
      <c r="K37" s="55">
        <v>1828.64</v>
      </c>
    </row>
    <row r="38" spans="1:28" ht="11.25" customHeight="1" x14ac:dyDescent="0.2">
      <c r="A38" s="53" t="s">
        <v>102</v>
      </c>
      <c r="B38" s="53" t="s">
        <v>103</v>
      </c>
      <c r="C38" s="54">
        <v>9</v>
      </c>
      <c r="D38" s="55">
        <v>12.2</v>
      </c>
      <c r="E38" s="55">
        <v>1356.65</v>
      </c>
      <c r="F38" s="54">
        <v>12</v>
      </c>
      <c r="G38" s="55">
        <f>H38*F38/1000</f>
        <v>17.402760000000001</v>
      </c>
      <c r="H38" s="55">
        <v>1450.23</v>
      </c>
      <c r="I38" s="54">
        <v>26227</v>
      </c>
      <c r="J38" s="55">
        <v>47663.1</v>
      </c>
      <c r="K38" s="55">
        <v>1817.33</v>
      </c>
    </row>
    <row r="39" spans="1:28" ht="11.25" customHeight="1" x14ac:dyDescent="0.2">
      <c r="A39" s="53" t="s">
        <v>104</v>
      </c>
      <c r="B39" s="53" t="s">
        <v>105</v>
      </c>
      <c r="C39" s="54">
        <v>7</v>
      </c>
      <c r="D39" s="55">
        <v>9.3000000000000007</v>
      </c>
      <c r="E39" s="55">
        <v>1332.94</v>
      </c>
      <c r="F39" s="54">
        <v>14</v>
      </c>
      <c r="G39" s="55">
        <v>20.399999999999999</v>
      </c>
      <c r="H39" s="55">
        <v>1456.42</v>
      </c>
      <c r="I39" s="54">
        <v>29898</v>
      </c>
      <c r="J39" s="55">
        <v>54333</v>
      </c>
      <c r="K39" s="55">
        <v>1817.11</v>
      </c>
    </row>
    <row r="40" spans="1:28" ht="11.25" customHeight="1" x14ac:dyDescent="0.2">
      <c r="A40" s="53" t="s">
        <v>106</v>
      </c>
      <c r="B40" s="53" t="s">
        <v>107</v>
      </c>
      <c r="C40" s="54">
        <v>1</v>
      </c>
      <c r="D40" s="55">
        <v>1.4</v>
      </c>
      <c r="E40" s="55">
        <v>1394.17</v>
      </c>
      <c r="F40" s="54">
        <v>1</v>
      </c>
      <c r="G40" s="55">
        <v>1.5</v>
      </c>
      <c r="H40" s="55">
        <v>1458.66</v>
      </c>
      <c r="I40" s="54">
        <v>12395</v>
      </c>
      <c r="J40" s="55">
        <v>22687.1</v>
      </c>
      <c r="K40" s="55">
        <v>1830.35</v>
      </c>
    </row>
    <row r="41" spans="1:28" ht="11.25" customHeight="1" x14ac:dyDescent="0.2">
      <c r="A41" s="53" t="s">
        <v>108</v>
      </c>
      <c r="B41" s="53" t="s">
        <v>109</v>
      </c>
      <c r="C41" s="54">
        <v>0</v>
      </c>
      <c r="D41" s="55">
        <f>E41*C41/1000</f>
        <v>0</v>
      </c>
      <c r="E41" s="55">
        <v>0</v>
      </c>
      <c r="F41" s="54">
        <v>3</v>
      </c>
      <c r="G41" s="55">
        <f>H41*F41/1000</f>
        <v>4.3995899999999999</v>
      </c>
      <c r="H41" s="55">
        <v>1466.53</v>
      </c>
      <c r="I41" s="54">
        <v>7445</v>
      </c>
      <c r="J41" s="55">
        <v>13508.9</v>
      </c>
      <c r="K41" s="55">
        <v>1814.49</v>
      </c>
    </row>
    <row r="42" spans="1:28" ht="11.25" customHeight="1" x14ac:dyDescent="0.2">
      <c r="A42" s="53" t="s">
        <v>110</v>
      </c>
      <c r="B42" s="53" t="s">
        <v>111</v>
      </c>
      <c r="C42" s="54">
        <v>3</v>
      </c>
      <c r="D42" s="55">
        <v>4.0999999999999996</v>
      </c>
      <c r="E42" s="55">
        <v>1370.51</v>
      </c>
      <c r="F42" s="54">
        <v>1</v>
      </c>
      <c r="G42" s="55">
        <v>1.5</v>
      </c>
      <c r="H42" s="55">
        <v>1459.23</v>
      </c>
      <c r="I42" s="54">
        <v>7992</v>
      </c>
      <c r="J42" s="55">
        <v>14735.3</v>
      </c>
      <c r="K42" s="55">
        <v>1843.75</v>
      </c>
    </row>
    <row r="43" spans="1:28" ht="11.25" customHeight="1" x14ac:dyDescent="0.2">
      <c r="A43" s="53" t="s">
        <v>112</v>
      </c>
      <c r="B43" s="53" t="s">
        <v>113</v>
      </c>
      <c r="C43" s="54">
        <v>12</v>
      </c>
      <c r="D43" s="55">
        <f>E43*C43/1000</f>
        <v>16.29852</v>
      </c>
      <c r="E43" s="55">
        <v>1358.21</v>
      </c>
      <c r="F43" s="54">
        <v>10</v>
      </c>
      <c r="G43" s="55">
        <v>14.7</v>
      </c>
      <c r="H43" s="55">
        <v>1464.88</v>
      </c>
      <c r="I43" s="54">
        <v>19708</v>
      </c>
      <c r="J43" s="55">
        <v>35954.9</v>
      </c>
      <c r="K43" s="55">
        <v>1824.38</v>
      </c>
    </row>
    <row r="44" spans="1:28" ht="11.25" customHeight="1" x14ac:dyDescent="0.2">
      <c r="A44" s="53" t="s">
        <v>114</v>
      </c>
      <c r="B44" s="53" t="s">
        <v>115</v>
      </c>
      <c r="C44" s="54">
        <v>0</v>
      </c>
      <c r="D44" s="55">
        <f>E44*C44/1000</f>
        <v>0</v>
      </c>
      <c r="E44" s="55">
        <v>0</v>
      </c>
      <c r="F44" s="54">
        <v>4</v>
      </c>
      <c r="G44" s="55">
        <f>H44*F44/1000</f>
        <v>5.9031599999999997</v>
      </c>
      <c r="H44" s="55">
        <v>1475.79</v>
      </c>
      <c r="I44" s="54">
        <v>7499</v>
      </c>
      <c r="J44" s="55">
        <v>13794.5</v>
      </c>
      <c r="K44" s="55">
        <v>1839.51</v>
      </c>
    </row>
    <row r="45" spans="1:28" ht="11.25" customHeight="1" x14ac:dyDescent="0.2">
      <c r="A45" s="126" t="s">
        <v>116</v>
      </c>
      <c r="B45" s="127"/>
      <c r="C45" s="54">
        <v>37</v>
      </c>
      <c r="D45" s="55">
        <f>SUM(D36:D44)</f>
        <v>49.996169999999992</v>
      </c>
      <c r="E45" s="55">
        <v>1351.35</v>
      </c>
      <c r="F45" s="54">
        <v>52</v>
      </c>
      <c r="G45" s="55">
        <v>76.099999999999994</v>
      </c>
      <c r="H45" s="55">
        <v>1463.46</v>
      </c>
      <c r="I45" s="54">
        <f>SUM(I35:I44)</f>
        <v>137644</v>
      </c>
      <c r="J45" s="55">
        <f>SUM(J35:J44)</f>
        <v>250978.69999999998</v>
      </c>
      <c r="K45" s="55">
        <f>J45/I45*1000</f>
        <v>1823.3900496934118</v>
      </c>
    </row>
    <row r="47" spans="1:28" ht="21" customHeight="1" x14ac:dyDescent="0.2">
      <c r="A47" s="120" t="s">
        <v>90</v>
      </c>
      <c r="B47" s="120" t="s">
        <v>91</v>
      </c>
      <c r="C47" s="123" t="s">
        <v>56</v>
      </c>
      <c r="D47" s="124"/>
      <c r="E47" s="124"/>
      <c r="F47" s="123" t="s">
        <v>58</v>
      </c>
      <c r="G47" s="124"/>
      <c r="H47" s="124"/>
      <c r="I47" s="123" t="s">
        <v>60</v>
      </c>
      <c r="J47" s="124"/>
      <c r="K47" s="125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</row>
    <row r="48" spans="1:28" ht="12.75" customHeight="1" x14ac:dyDescent="0.2">
      <c r="A48" s="121"/>
      <c r="B48" s="121"/>
      <c r="C48" s="120" t="s">
        <v>93</v>
      </c>
      <c r="D48" s="120" t="s">
        <v>94</v>
      </c>
      <c r="E48" s="120" t="s">
        <v>95</v>
      </c>
      <c r="F48" s="120" t="s">
        <v>93</v>
      </c>
      <c r="G48" s="120" t="s">
        <v>94</v>
      </c>
      <c r="H48" s="120" t="s">
        <v>95</v>
      </c>
      <c r="I48" s="120" t="s">
        <v>93</v>
      </c>
      <c r="J48" s="120" t="s">
        <v>94</v>
      </c>
      <c r="K48" s="120" t="s">
        <v>95</v>
      </c>
    </row>
    <row r="49" spans="1:28" ht="40.5" customHeight="1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1:28" ht="11.25" customHeight="1" x14ac:dyDescent="0.2">
      <c r="A50" s="53" t="s">
        <v>96</v>
      </c>
      <c r="B50" s="53" t="s">
        <v>97</v>
      </c>
      <c r="C50" s="54">
        <v>7416</v>
      </c>
      <c r="D50" s="55">
        <v>17447.900000000001</v>
      </c>
      <c r="E50" s="55">
        <v>2352.73</v>
      </c>
      <c r="F50" s="54">
        <v>2313</v>
      </c>
      <c r="G50" s="55">
        <v>7897.7</v>
      </c>
      <c r="H50" s="55">
        <v>3414.49</v>
      </c>
      <c r="I50" s="54">
        <v>796</v>
      </c>
      <c r="J50" s="55">
        <f>K50*I50/1000</f>
        <v>3514.6981999999998</v>
      </c>
      <c r="K50" s="55">
        <v>4415.45</v>
      </c>
    </row>
    <row r="51" spans="1:28" ht="11.25" customHeight="1" x14ac:dyDescent="0.2">
      <c r="A51" s="53" t="s">
        <v>98</v>
      </c>
      <c r="B51" s="53" t="s">
        <v>99</v>
      </c>
      <c r="C51" s="54">
        <v>2901</v>
      </c>
      <c r="D51" s="55">
        <v>6741.1</v>
      </c>
      <c r="E51" s="55">
        <v>2323.6999999999998</v>
      </c>
      <c r="F51" s="54">
        <v>697</v>
      </c>
      <c r="G51" s="55">
        <v>2392.5</v>
      </c>
      <c r="H51" s="55">
        <v>3432.61</v>
      </c>
      <c r="I51" s="54">
        <v>190</v>
      </c>
      <c r="J51" s="55">
        <v>834.8</v>
      </c>
      <c r="K51" s="55">
        <v>4393.6400000000003</v>
      </c>
    </row>
    <row r="52" spans="1:28" ht="11.25" customHeight="1" x14ac:dyDescent="0.2">
      <c r="A52" s="53" t="s">
        <v>100</v>
      </c>
      <c r="B52" s="53" t="s">
        <v>101</v>
      </c>
      <c r="C52" s="54">
        <v>3750</v>
      </c>
      <c r="D52" s="55">
        <f>E52*C52/1000</f>
        <v>8973</v>
      </c>
      <c r="E52" s="55">
        <v>2392.8000000000002</v>
      </c>
      <c r="F52" s="54">
        <v>1931</v>
      </c>
      <c r="G52" s="55">
        <v>6682.7</v>
      </c>
      <c r="H52" s="55">
        <v>3460.75</v>
      </c>
      <c r="I52" s="54">
        <v>1104</v>
      </c>
      <c r="J52" s="55">
        <v>4916.1000000000004</v>
      </c>
      <c r="K52" s="55">
        <v>4452.97</v>
      </c>
    </row>
    <row r="53" spans="1:28" ht="11.25" customHeight="1" x14ac:dyDescent="0.2">
      <c r="A53" s="53" t="s">
        <v>102</v>
      </c>
      <c r="B53" s="53" t="s">
        <v>103</v>
      </c>
      <c r="C53" s="54">
        <v>19720</v>
      </c>
      <c r="D53" s="55">
        <v>47439.6</v>
      </c>
      <c r="E53" s="55">
        <v>2405.66</v>
      </c>
      <c r="F53" s="54">
        <v>9408</v>
      </c>
      <c r="G53" s="55">
        <v>32515.9</v>
      </c>
      <c r="H53" s="55">
        <v>3456.2</v>
      </c>
      <c r="I53" s="54">
        <v>5107</v>
      </c>
      <c r="J53" s="55">
        <v>22738.400000000001</v>
      </c>
      <c r="K53" s="55">
        <v>4452.3999999999996</v>
      </c>
    </row>
    <row r="54" spans="1:28" ht="11.25" customHeight="1" x14ac:dyDescent="0.2">
      <c r="A54" s="53" t="s">
        <v>104</v>
      </c>
      <c r="B54" s="53" t="s">
        <v>105</v>
      </c>
      <c r="C54" s="54">
        <v>21664</v>
      </c>
      <c r="D54" s="55">
        <v>52208.7</v>
      </c>
      <c r="E54" s="55">
        <v>2409.9299999999998</v>
      </c>
      <c r="F54" s="54">
        <v>10339</v>
      </c>
      <c r="G54" s="55">
        <v>35657.599999999999</v>
      </c>
      <c r="H54" s="55">
        <v>3448.84</v>
      </c>
      <c r="I54" s="54">
        <v>5259</v>
      </c>
      <c r="J54" s="55">
        <v>23307.4</v>
      </c>
      <c r="K54" s="55">
        <v>4431.91</v>
      </c>
    </row>
    <row r="55" spans="1:28" ht="11.25" customHeight="1" x14ac:dyDescent="0.2">
      <c r="A55" s="53" t="s">
        <v>106</v>
      </c>
      <c r="B55" s="53" t="s">
        <v>107</v>
      </c>
      <c r="C55" s="54">
        <v>6206</v>
      </c>
      <c r="D55" s="55">
        <v>14616.7</v>
      </c>
      <c r="E55" s="55">
        <v>2355.2600000000002</v>
      </c>
      <c r="F55" s="54">
        <v>1718</v>
      </c>
      <c r="G55" s="55">
        <v>5848.2</v>
      </c>
      <c r="H55" s="55">
        <v>3404.1</v>
      </c>
      <c r="I55" s="54">
        <v>448</v>
      </c>
      <c r="J55" s="55">
        <v>1980.9</v>
      </c>
      <c r="K55" s="55">
        <f>J55/I55*1000</f>
        <v>4421.6517857142862</v>
      </c>
    </row>
    <row r="56" spans="1:28" ht="11.25" customHeight="1" x14ac:dyDescent="0.2">
      <c r="A56" s="53" t="s">
        <v>108</v>
      </c>
      <c r="B56" s="53" t="s">
        <v>109</v>
      </c>
      <c r="C56" s="54">
        <v>3499</v>
      </c>
      <c r="D56" s="55">
        <v>8210.6</v>
      </c>
      <c r="E56" s="55">
        <v>2346.56</v>
      </c>
      <c r="F56" s="54">
        <v>936</v>
      </c>
      <c r="G56" s="55">
        <v>3175.5</v>
      </c>
      <c r="H56" s="55">
        <v>3392.64</v>
      </c>
      <c r="I56" s="54">
        <v>240</v>
      </c>
      <c r="J56" s="55">
        <f>K56*I56/1000</f>
        <v>1049.7983999999999</v>
      </c>
      <c r="K56" s="55">
        <v>4374.16</v>
      </c>
    </row>
    <row r="57" spans="1:28" ht="11.25" customHeight="1" x14ac:dyDescent="0.2">
      <c r="A57" s="53" t="s">
        <v>110</v>
      </c>
      <c r="B57" s="53" t="s">
        <v>111</v>
      </c>
      <c r="C57" s="54">
        <v>4579</v>
      </c>
      <c r="D57" s="55">
        <v>10735.9</v>
      </c>
      <c r="E57" s="55">
        <v>2344.6</v>
      </c>
      <c r="F57" s="54">
        <v>1148</v>
      </c>
      <c r="G57" s="55">
        <f>H57*F57/1000</f>
        <v>3919.6049199999998</v>
      </c>
      <c r="H57" s="55">
        <v>3414.29</v>
      </c>
      <c r="I57" s="54">
        <v>374</v>
      </c>
      <c r="J57" s="55">
        <v>1640.3</v>
      </c>
      <c r="K57" s="55">
        <v>4385.8500000000004</v>
      </c>
    </row>
    <row r="58" spans="1:28" ht="11.25" customHeight="1" x14ac:dyDescent="0.2">
      <c r="A58" s="53" t="s">
        <v>112</v>
      </c>
      <c r="B58" s="53" t="s">
        <v>113</v>
      </c>
      <c r="C58" s="54">
        <v>9882</v>
      </c>
      <c r="D58" s="55">
        <v>23159</v>
      </c>
      <c r="E58" s="55">
        <v>2343.5500000000002</v>
      </c>
      <c r="F58" s="54">
        <v>2642</v>
      </c>
      <c r="G58" s="55">
        <v>9011.9</v>
      </c>
      <c r="H58" s="55">
        <v>3411.01</v>
      </c>
      <c r="I58" s="54">
        <v>887</v>
      </c>
      <c r="J58" s="55">
        <v>3901.3</v>
      </c>
      <c r="K58" s="55">
        <v>4398.33</v>
      </c>
    </row>
    <row r="59" spans="1:28" ht="11.25" customHeight="1" x14ac:dyDescent="0.2">
      <c r="A59" s="53" t="s">
        <v>114</v>
      </c>
      <c r="B59" s="53" t="s">
        <v>115</v>
      </c>
      <c r="C59" s="54">
        <v>3936</v>
      </c>
      <c r="D59" s="55">
        <v>9348.5</v>
      </c>
      <c r="E59" s="55">
        <v>2375.12</v>
      </c>
      <c r="F59" s="54">
        <v>1349</v>
      </c>
      <c r="G59" s="55">
        <v>4611.3</v>
      </c>
      <c r="H59" s="55">
        <v>3418.33</v>
      </c>
      <c r="I59" s="54">
        <v>503</v>
      </c>
      <c r="J59" s="55">
        <v>2232.1</v>
      </c>
      <c r="K59" s="55">
        <v>4437.6000000000004</v>
      </c>
    </row>
    <row r="60" spans="1:28" ht="11.25" customHeight="1" x14ac:dyDescent="0.2">
      <c r="A60" s="126" t="s">
        <v>116</v>
      </c>
      <c r="B60" s="127"/>
      <c r="C60" s="54">
        <v>83553</v>
      </c>
      <c r="D60" s="55">
        <f>SUM(D50:D59)</f>
        <v>198881</v>
      </c>
      <c r="E60" s="55">
        <v>2380.3000000000002</v>
      </c>
      <c r="F60" s="54">
        <v>32481</v>
      </c>
      <c r="G60" s="55">
        <f>SUM(G50:G59)</f>
        <v>111712.90491999999</v>
      </c>
      <c r="H60" s="55">
        <v>3439.33</v>
      </c>
      <c r="I60" s="54">
        <f>SUM(I50:I59)</f>
        <v>14908</v>
      </c>
      <c r="J60" s="55">
        <f>SUM(J50:J59)</f>
        <v>66115.796600000016</v>
      </c>
      <c r="K60" s="55">
        <f>J60/I60*1000</f>
        <v>4434.9206198014499</v>
      </c>
    </row>
    <row r="62" spans="1:28" ht="19.5" customHeight="1" x14ac:dyDescent="0.2">
      <c r="A62" s="120" t="s">
        <v>90</v>
      </c>
      <c r="B62" s="120" t="s">
        <v>91</v>
      </c>
      <c r="C62" s="123" t="s">
        <v>62</v>
      </c>
      <c r="D62" s="124"/>
      <c r="E62" s="124"/>
      <c r="F62" s="123" t="s">
        <v>64</v>
      </c>
      <c r="G62" s="124"/>
      <c r="H62" s="125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</row>
    <row r="63" spans="1:28" ht="12.75" customHeight="1" x14ac:dyDescent="0.2">
      <c r="A63" s="121"/>
      <c r="B63" s="121"/>
      <c r="C63" s="120" t="s">
        <v>93</v>
      </c>
      <c r="D63" s="120" t="s">
        <v>94</v>
      </c>
      <c r="E63" s="120" t="s">
        <v>95</v>
      </c>
      <c r="F63" s="120" t="s">
        <v>93</v>
      </c>
      <c r="G63" s="120" t="s">
        <v>94</v>
      </c>
      <c r="H63" s="120" t="s">
        <v>95</v>
      </c>
    </row>
    <row r="64" spans="1:28" ht="48" customHeight="1" x14ac:dyDescent="0.2">
      <c r="A64" s="122"/>
      <c r="B64" s="122"/>
      <c r="C64" s="122"/>
      <c r="D64" s="122"/>
      <c r="E64" s="122"/>
      <c r="F64" s="122"/>
      <c r="G64" s="122"/>
      <c r="H64" s="122"/>
    </row>
    <row r="65" spans="1:8" ht="11.25" customHeight="1" x14ac:dyDescent="0.2">
      <c r="A65" s="53" t="s">
        <v>96</v>
      </c>
      <c r="B65" s="53" t="s">
        <v>97</v>
      </c>
      <c r="C65" s="54">
        <v>693</v>
      </c>
      <c r="D65" s="55">
        <v>4420.7</v>
      </c>
      <c r="E65" s="55">
        <v>6379.09</v>
      </c>
      <c r="F65" s="54">
        <v>85</v>
      </c>
      <c r="G65" s="55">
        <v>1134.8</v>
      </c>
      <c r="H65" s="55">
        <v>13350.01</v>
      </c>
    </row>
    <row r="66" spans="1:8" ht="11.25" customHeight="1" x14ac:dyDescent="0.2">
      <c r="A66" s="53" t="s">
        <v>98</v>
      </c>
      <c r="B66" s="53" t="s">
        <v>99</v>
      </c>
      <c r="C66" s="54">
        <v>144</v>
      </c>
      <c r="D66" s="55">
        <v>900.6</v>
      </c>
      <c r="E66" s="55">
        <v>6254.23</v>
      </c>
      <c r="F66" s="54">
        <v>32</v>
      </c>
      <c r="G66" s="55">
        <v>505.7</v>
      </c>
      <c r="H66" s="55">
        <v>15804.02</v>
      </c>
    </row>
    <row r="67" spans="1:8" ht="11.25" customHeight="1" x14ac:dyDescent="0.2">
      <c r="A67" s="53" t="s">
        <v>100</v>
      </c>
      <c r="B67" s="53" t="s">
        <v>101</v>
      </c>
      <c r="C67" s="54">
        <v>2455</v>
      </c>
      <c r="D67" s="55">
        <v>17153.7</v>
      </c>
      <c r="E67" s="55">
        <v>6987.26</v>
      </c>
      <c r="F67" s="54">
        <v>989</v>
      </c>
      <c r="G67" s="55">
        <v>12472.2</v>
      </c>
      <c r="H67" s="55">
        <v>12610.96</v>
      </c>
    </row>
    <row r="68" spans="1:8" ht="11.25" customHeight="1" x14ac:dyDescent="0.2">
      <c r="A68" s="53" t="s">
        <v>102</v>
      </c>
      <c r="B68" s="53" t="s">
        <v>103</v>
      </c>
      <c r="C68" s="54">
        <v>7343</v>
      </c>
      <c r="D68" s="55">
        <v>48271.6</v>
      </c>
      <c r="E68" s="55">
        <v>6573.82</v>
      </c>
      <c r="F68" s="54">
        <v>733</v>
      </c>
      <c r="G68" s="55">
        <v>9462.9</v>
      </c>
      <c r="H68" s="55">
        <v>12909.8</v>
      </c>
    </row>
    <row r="69" spans="1:8" ht="11.25" customHeight="1" x14ac:dyDescent="0.2">
      <c r="A69" s="53" t="s">
        <v>104</v>
      </c>
      <c r="B69" s="53" t="s">
        <v>105</v>
      </c>
      <c r="C69" s="54">
        <v>6085</v>
      </c>
      <c r="D69" s="55">
        <v>39663.1</v>
      </c>
      <c r="E69" s="55">
        <v>6518.17</v>
      </c>
      <c r="F69" s="54">
        <v>791</v>
      </c>
      <c r="G69" s="55">
        <v>11292.8</v>
      </c>
      <c r="H69" s="55">
        <v>14276.62</v>
      </c>
    </row>
    <row r="70" spans="1:8" ht="11.25" customHeight="1" x14ac:dyDescent="0.2">
      <c r="A70" s="53" t="s">
        <v>106</v>
      </c>
      <c r="B70" s="53" t="s">
        <v>107</v>
      </c>
      <c r="C70" s="54">
        <v>350</v>
      </c>
      <c r="D70" s="55">
        <f>E70*C70/1000</f>
        <v>2189.2955000000002</v>
      </c>
      <c r="E70" s="55">
        <v>6255.13</v>
      </c>
      <c r="F70" s="54">
        <v>45</v>
      </c>
      <c r="G70" s="55">
        <f>H70*F70/1000</f>
        <v>603.9049500000001</v>
      </c>
      <c r="H70" s="55">
        <v>13420.11</v>
      </c>
    </row>
    <row r="71" spans="1:8" ht="11.25" customHeight="1" x14ac:dyDescent="0.2">
      <c r="A71" s="53" t="s">
        <v>108</v>
      </c>
      <c r="B71" s="53" t="s">
        <v>109</v>
      </c>
      <c r="C71" s="54">
        <v>190</v>
      </c>
      <c r="D71" s="55">
        <v>1215.0999999999999</v>
      </c>
      <c r="E71" s="55">
        <v>6395.21</v>
      </c>
      <c r="F71" s="54">
        <v>36</v>
      </c>
      <c r="G71" s="55">
        <v>576.4</v>
      </c>
      <c r="H71" s="55">
        <v>16009.82</v>
      </c>
    </row>
    <row r="72" spans="1:8" ht="11.25" customHeight="1" x14ac:dyDescent="0.2">
      <c r="A72" s="53" t="s">
        <v>110</v>
      </c>
      <c r="B72" s="53" t="s">
        <v>111</v>
      </c>
      <c r="C72" s="54">
        <v>225</v>
      </c>
      <c r="D72" s="55">
        <v>1434.9</v>
      </c>
      <c r="E72" s="55">
        <v>6377.16</v>
      </c>
      <c r="F72" s="54">
        <v>31</v>
      </c>
      <c r="G72" s="55">
        <v>435.7</v>
      </c>
      <c r="H72" s="55">
        <v>14055.39</v>
      </c>
    </row>
    <row r="73" spans="1:8" ht="11.25" customHeight="1" x14ac:dyDescent="0.2">
      <c r="A73" s="53" t="s">
        <v>112</v>
      </c>
      <c r="B73" s="53" t="s">
        <v>113</v>
      </c>
      <c r="C73" s="54">
        <v>752</v>
      </c>
      <c r="D73" s="55">
        <v>4777.7</v>
      </c>
      <c r="E73" s="55">
        <v>6353.35</v>
      </c>
      <c r="F73" s="54">
        <v>128</v>
      </c>
      <c r="G73" s="55">
        <v>1642.9</v>
      </c>
      <c r="H73" s="55">
        <v>12834.91</v>
      </c>
    </row>
    <row r="74" spans="1:8" ht="11.25" customHeight="1" x14ac:dyDescent="0.2">
      <c r="A74" s="53" t="s">
        <v>114</v>
      </c>
      <c r="B74" s="53" t="s">
        <v>115</v>
      </c>
      <c r="C74" s="54">
        <v>445</v>
      </c>
      <c r="D74" s="55">
        <v>2863.5</v>
      </c>
      <c r="E74" s="55">
        <v>6434.76</v>
      </c>
      <c r="F74" s="54">
        <v>72</v>
      </c>
      <c r="G74" s="55">
        <v>1041.8</v>
      </c>
      <c r="H74" s="55">
        <v>14468.96</v>
      </c>
    </row>
    <row r="75" spans="1:8" ht="11.25" customHeight="1" x14ac:dyDescent="0.2">
      <c r="A75" s="126" t="s">
        <v>116</v>
      </c>
      <c r="B75" s="127"/>
      <c r="C75" s="54">
        <v>18682</v>
      </c>
      <c r="D75" s="55">
        <f>SUM(D65:D74)</f>
        <v>122890.19550000002</v>
      </c>
      <c r="E75" s="55">
        <v>6578</v>
      </c>
      <c r="F75" s="54">
        <v>2942</v>
      </c>
      <c r="G75" s="55">
        <f>SUM(G65:G74)</f>
        <v>39169.104949999994</v>
      </c>
      <c r="H75" s="55">
        <v>13313.77</v>
      </c>
    </row>
  </sheetData>
  <mergeCells count="72">
    <mergeCell ref="A75:B75"/>
    <mergeCell ref="J48:J49"/>
    <mergeCell ref="K48:K49"/>
    <mergeCell ref="A60:B60"/>
    <mergeCell ref="A62:A64"/>
    <mergeCell ref="B62:B64"/>
    <mergeCell ref="C62:E62"/>
    <mergeCell ref="F62:H62"/>
    <mergeCell ref="C63:C64"/>
    <mergeCell ref="D63:D64"/>
    <mergeCell ref="E63:E64"/>
    <mergeCell ref="D48:D49"/>
    <mergeCell ref="E48:E49"/>
    <mergeCell ref="F48:F49"/>
    <mergeCell ref="G48:G49"/>
    <mergeCell ref="H48:H49"/>
    <mergeCell ref="I47:K47"/>
    <mergeCell ref="C48:C49"/>
    <mergeCell ref="F63:F64"/>
    <mergeCell ref="G63:G64"/>
    <mergeCell ref="H63:H64"/>
    <mergeCell ref="I48:I49"/>
    <mergeCell ref="A45:B45"/>
    <mergeCell ref="A47:A49"/>
    <mergeCell ref="B47:B49"/>
    <mergeCell ref="C47:E47"/>
    <mergeCell ref="F47:H47"/>
    <mergeCell ref="I32:K32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A30:B30"/>
    <mergeCell ref="A32:A34"/>
    <mergeCell ref="B32:B34"/>
    <mergeCell ref="C32:E32"/>
    <mergeCell ref="F32:H32"/>
    <mergeCell ref="I17:K17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A15:B15"/>
    <mergeCell ref="A17:A19"/>
    <mergeCell ref="B17:B19"/>
    <mergeCell ref="C17:E17"/>
    <mergeCell ref="F17:H17"/>
    <mergeCell ref="I2:K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:F1"/>
    <mergeCell ref="A2:A4"/>
    <mergeCell ref="B2:B4"/>
    <mergeCell ref="C2:E2"/>
    <mergeCell ref="F2:H2"/>
  </mergeCells>
  <pageMargins left="0.15748031496062992" right="0.15748031496062992" top="0.19685039370078741" bottom="0.19685039370078741" header="0.51181102362204722" footer="0.51181102362204722"/>
  <pageSetup paperSize="9" scale="53" orientation="landscape" r:id="rId1"/>
  <rowBreaks count="5" manualBreakCount="5">
    <brk id="16" max="16383" man="1"/>
    <brk id="31" max="16383" man="1"/>
    <brk id="46" max="16383" man="1"/>
    <brk id="61" max="16383" man="1"/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27" workbookViewId="0">
      <selection activeCell="A35" sqref="A35:XFD61"/>
    </sheetView>
  </sheetViews>
  <sheetFormatPr defaultRowHeight="11.25" customHeight="1" x14ac:dyDescent="0.2"/>
  <cols>
    <col min="1" max="1" width="3.6640625" style="44" customWidth="1"/>
    <col min="2" max="2" width="33" style="44" customWidth="1"/>
    <col min="3" max="3" width="11" style="44" customWidth="1"/>
    <col min="4" max="4" width="14.1640625" style="65" customWidth="1"/>
    <col min="5" max="5" width="10.33203125" style="44" customWidth="1"/>
    <col min="6" max="6" width="11" style="44" customWidth="1"/>
    <col min="7" max="7" width="14.1640625" style="44" customWidth="1"/>
    <col min="8" max="8" width="10.33203125" style="44" customWidth="1"/>
    <col min="9" max="9" width="11" style="44" customWidth="1"/>
    <col min="10" max="10" width="14.1640625" style="42" customWidth="1"/>
    <col min="11" max="11" width="10.33203125" style="58" customWidth="1"/>
    <col min="12" max="12" width="9.1640625" style="43" customWidth="1"/>
    <col min="13" max="13" width="31.33203125" style="59" customWidth="1"/>
    <col min="14" max="16384" width="9.33203125" style="44"/>
  </cols>
  <sheetData>
    <row r="1" spans="1:11" ht="11.25" customHeight="1" x14ac:dyDescent="0.2">
      <c r="A1" s="119" t="s">
        <v>117</v>
      </c>
      <c r="B1" s="119"/>
      <c r="C1" s="119"/>
      <c r="D1" s="119"/>
      <c r="E1" s="119"/>
      <c r="F1" s="119"/>
      <c r="G1" s="49"/>
    </row>
    <row r="2" spans="1:11" ht="23.25" customHeight="1" x14ac:dyDescent="0.2">
      <c r="A2" s="120" t="s">
        <v>90</v>
      </c>
      <c r="B2" s="120" t="s">
        <v>91</v>
      </c>
      <c r="C2" s="123" t="s">
        <v>92</v>
      </c>
      <c r="D2" s="124"/>
      <c r="E2" s="125"/>
      <c r="F2" s="123" t="s">
        <v>118</v>
      </c>
      <c r="G2" s="124"/>
      <c r="H2" s="125"/>
      <c r="I2" s="123" t="s">
        <v>119</v>
      </c>
      <c r="J2" s="124"/>
      <c r="K2" s="125"/>
    </row>
    <row r="3" spans="1:11" ht="28.5" customHeight="1" x14ac:dyDescent="0.2">
      <c r="A3" s="121"/>
      <c r="B3" s="121"/>
      <c r="C3" s="120" t="s">
        <v>93</v>
      </c>
      <c r="D3" s="128" t="s">
        <v>94</v>
      </c>
      <c r="E3" s="120" t="s">
        <v>95</v>
      </c>
      <c r="F3" s="120" t="s">
        <v>93</v>
      </c>
      <c r="G3" s="120" t="s">
        <v>94</v>
      </c>
      <c r="H3" s="120" t="s">
        <v>95</v>
      </c>
      <c r="I3" s="120" t="s">
        <v>93</v>
      </c>
      <c r="J3" s="120" t="s">
        <v>94</v>
      </c>
      <c r="K3" s="120" t="s">
        <v>95</v>
      </c>
    </row>
    <row r="4" spans="1:11" ht="21.75" customHeight="1" x14ac:dyDescent="0.2">
      <c r="A4" s="122"/>
      <c r="B4" s="122"/>
      <c r="C4" s="122"/>
      <c r="D4" s="129"/>
      <c r="E4" s="122"/>
      <c r="F4" s="122"/>
      <c r="G4" s="122"/>
      <c r="H4" s="122"/>
      <c r="I4" s="122"/>
      <c r="J4" s="122"/>
      <c r="K4" s="122"/>
    </row>
    <row r="5" spans="1:11" ht="12.75" customHeight="1" x14ac:dyDescent="0.2">
      <c r="A5" s="53" t="s">
        <v>96</v>
      </c>
      <c r="B5" s="53" t="s">
        <v>97</v>
      </c>
      <c r="C5" s="54">
        <v>25754</v>
      </c>
      <c r="D5" s="55">
        <v>60601.2</v>
      </c>
      <c r="E5" s="56">
        <v>2353.08</v>
      </c>
      <c r="F5" s="60">
        <v>21166</v>
      </c>
      <c r="G5" s="61">
        <f>H5*F5/1000</f>
        <v>51123.2981</v>
      </c>
      <c r="H5" s="61">
        <v>2415.35</v>
      </c>
      <c r="I5" s="60">
        <v>2654</v>
      </c>
      <c r="J5" s="61">
        <v>5373.3</v>
      </c>
      <c r="K5" s="61">
        <v>2024.59</v>
      </c>
    </row>
    <row r="6" spans="1:11" ht="12.75" customHeight="1" x14ac:dyDescent="0.2">
      <c r="A6" s="53" t="s">
        <v>98</v>
      </c>
      <c r="B6" s="53" t="s">
        <v>99</v>
      </c>
      <c r="C6" s="54">
        <v>10798</v>
      </c>
      <c r="D6" s="55">
        <v>23645.7</v>
      </c>
      <c r="E6" s="56">
        <v>2189.8200000000002</v>
      </c>
      <c r="F6" s="60">
        <v>8402</v>
      </c>
      <c r="G6" s="61">
        <f>H6*F6/1000</f>
        <v>18700.499439999996</v>
      </c>
      <c r="H6" s="61">
        <v>2225.7199999999998</v>
      </c>
      <c r="I6" s="60">
        <v>1537</v>
      </c>
      <c r="J6" s="61">
        <v>3141.5</v>
      </c>
      <c r="K6" s="61">
        <v>2043.91</v>
      </c>
    </row>
    <row r="7" spans="1:11" ht="12.75" customHeight="1" x14ac:dyDescent="0.2">
      <c r="A7" s="53" t="s">
        <v>100</v>
      </c>
      <c r="B7" s="53" t="s">
        <v>101</v>
      </c>
      <c r="C7" s="54">
        <v>15922</v>
      </c>
      <c r="D7" s="55">
        <v>60496.6</v>
      </c>
      <c r="E7" s="56">
        <v>3799.56</v>
      </c>
      <c r="F7" s="60">
        <v>13319</v>
      </c>
      <c r="G7" s="61">
        <f>H7*F7/1000</f>
        <v>53930.895230000002</v>
      </c>
      <c r="H7" s="61">
        <v>4049.17</v>
      </c>
      <c r="I7" s="60">
        <v>1438</v>
      </c>
      <c r="J7" s="61">
        <v>3635.8</v>
      </c>
      <c r="K7" s="61">
        <v>2528.38</v>
      </c>
    </row>
    <row r="8" spans="1:11" ht="12.75" customHeight="1" x14ac:dyDescent="0.2">
      <c r="A8" s="53" t="s">
        <v>102</v>
      </c>
      <c r="B8" s="53" t="s">
        <v>103</v>
      </c>
      <c r="C8" s="54">
        <v>68935</v>
      </c>
      <c r="D8" s="55">
        <v>208471.2</v>
      </c>
      <c r="E8" s="56">
        <v>3024.17</v>
      </c>
      <c r="F8" s="60">
        <v>57303</v>
      </c>
      <c r="G8" s="61">
        <v>179337.4</v>
      </c>
      <c r="H8" s="61">
        <v>3129.8</v>
      </c>
      <c r="I8" s="60">
        <v>6834</v>
      </c>
      <c r="J8" s="61">
        <v>15567.2</v>
      </c>
      <c r="K8" s="61">
        <v>2277.91</v>
      </c>
    </row>
    <row r="9" spans="1:11" ht="12.75" customHeight="1" x14ac:dyDescent="0.2">
      <c r="A9" s="53" t="s">
        <v>104</v>
      </c>
      <c r="B9" s="53" t="s">
        <v>105</v>
      </c>
      <c r="C9" s="54">
        <v>74428</v>
      </c>
      <c r="D9" s="55">
        <v>216832.6</v>
      </c>
      <c r="E9" s="56">
        <v>2913.32</v>
      </c>
      <c r="F9" s="60">
        <v>62049</v>
      </c>
      <c r="G9" s="61">
        <f>H9*F9/1000</f>
        <v>184853.89884000001</v>
      </c>
      <c r="H9" s="61">
        <v>2979.16</v>
      </c>
      <c r="I9" s="60">
        <v>7783</v>
      </c>
      <c r="J9" s="61">
        <v>17526.900000000001</v>
      </c>
      <c r="K9" s="61">
        <v>2251.9499999999998</v>
      </c>
    </row>
    <row r="10" spans="1:11" ht="12.75" customHeight="1" x14ac:dyDescent="0.2">
      <c r="A10" s="53" t="s">
        <v>106</v>
      </c>
      <c r="B10" s="53" t="s">
        <v>107</v>
      </c>
      <c r="C10" s="54">
        <v>21430</v>
      </c>
      <c r="D10" s="55">
        <v>48167.6</v>
      </c>
      <c r="E10" s="56">
        <v>2247.67</v>
      </c>
      <c r="F10" s="60">
        <v>16703</v>
      </c>
      <c r="G10" s="61">
        <v>38753.5</v>
      </c>
      <c r="H10" s="61">
        <v>2320.15</v>
      </c>
      <c r="I10" s="60">
        <v>2972</v>
      </c>
      <c r="J10" s="61">
        <v>6055.3</v>
      </c>
      <c r="K10" s="61">
        <v>2037.46</v>
      </c>
    </row>
    <row r="11" spans="1:11" ht="12.75" customHeight="1" x14ac:dyDescent="0.2">
      <c r="A11" s="53" t="s">
        <v>108</v>
      </c>
      <c r="B11" s="53" t="s">
        <v>109</v>
      </c>
      <c r="C11" s="54">
        <v>12489</v>
      </c>
      <c r="D11" s="55">
        <v>27859.5</v>
      </c>
      <c r="E11" s="56">
        <v>2230.7199999999998</v>
      </c>
      <c r="F11" s="60">
        <v>9773</v>
      </c>
      <c r="G11" s="61">
        <v>22207.599999999999</v>
      </c>
      <c r="H11" s="61">
        <v>2272.34</v>
      </c>
      <c r="I11" s="60">
        <v>1775</v>
      </c>
      <c r="J11" s="61">
        <v>3645.6</v>
      </c>
      <c r="K11" s="61">
        <v>2053.88</v>
      </c>
    </row>
    <row r="12" spans="1:11" ht="12.75" customHeight="1" x14ac:dyDescent="0.2">
      <c r="A12" s="53" t="s">
        <v>110</v>
      </c>
      <c r="B12" s="53" t="s">
        <v>111</v>
      </c>
      <c r="C12" s="54">
        <v>14581</v>
      </c>
      <c r="D12" s="55">
        <v>33104</v>
      </c>
      <c r="E12" s="56">
        <v>2270.35</v>
      </c>
      <c r="F12" s="60">
        <v>11703</v>
      </c>
      <c r="G12" s="61">
        <v>27236.400000000001</v>
      </c>
      <c r="H12" s="61">
        <v>2327.3000000000002</v>
      </c>
      <c r="I12" s="60">
        <v>1672</v>
      </c>
      <c r="J12" s="61">
        <v>3502.8</v>
      </c>
      <c r="K12" s="61">
        <v>2094.9499999999998</v>
      </c>
    </row>
    <row r="13" spans="1:11" ht="12.75" customHeight="1" x14ac:dyDescent="0.2">
      <c r="A13" s="53" t="s">
        <v>112</v>
      </c>
      <c r="B13" s="53" t="s">
        <v>113</v>
      </c>
      <c r="C13" s="54">
        <v>34459</v>
      </c>
      <c r="D13" s="55">
        <v>78858.7</v>
      </c>
      <c r="E13" s="56">
        <v>2288.48</v>
      </c>
      <c r="F13" s="60">
        <v>26665</v>
      </c>
      <c r="G13" s="61">
        <v>62508.6</v>
      </c>
      <c r="H13" s="61">
        <v>2344.2199999999998</v>
      </c>
      <c r="I13" s="60">
        <v>4915</v>
      </c>
      <c r="J13" s="61">
        <v>10479.200000000001</v>
      </c>
      <c r="K13" s="61">
        <v>2132.08</v>
      </c>
    </row>
    <row r="14" spans="1:11" ht="12.75" customHeight="1" x14ac:dyDescent="0.2">
      <c r="A14" s="53" t="s">
        <v>114</v>
      </c>
      <c r="B14" s="53" t="s">
        <v>115</v>
      </c>
      <c r="C14" s="54">
        <v>13959</v>
      </c>
      <c r="D14" s="55">
        <v>34034.6</v>
      </c>
      <c r="E14" s="56">
        <v>2438.1799999999998</v>
      </c>
      <c r="F14" s="60">
        <v>11059</v>
      </c>
      <c r="G14" s="61">
        <v>27663.5</v>
      </c>
      <c r="H14" s="61">
        <v>2501.4499999999998</v>
      </c>
      <c r="I14" s="60">
        <v>1972</v>
      </c>
      <c r="J14" s="61">
        <v>4156.7</v>
      </c>
      <c r="K14" s="61">
        <v>2107.85</v>
      </c>
    </row>
    <row r="15" spans="1:11" ht="11.25" customHeight="1" x14ac:dyDescent="0.2">
      <c r="A15" s="126" t="s">
        <v>116</v>
      </c>
      <c r="B15" s="127"/>
      <c r="C15" s="54">
        <f>SUM(C5:C14)</f>
        <v>292755</v>
      </c>
      <c r="D15" s="55">
        <f>SUM(D5:D14)</f>
        <v>792071.7</v>
      </c>
      <c r="E15" s="56">
        <f>D15/C15*1000</f>
        <v>2705.5787262386634</v>
      </c>
      <c r="F15" s="60">
        <f>SUM(F5:F14)</f>
        <v>238142</v>
      </c>
      <c r="G15" s="61">
        <v>666315.6</v>
      </c>
      <c r="H15" s="61">
        <f>G15/F15*1000</f>
        <v>2797.9759975140882</v>
      </c>
      <c r="I15" s="60">
        <f>SUM(I5:I14)</f>
        <v>33552</v>
      </c>
      <c r="J15" s="61">
        <f>SUM(J5:J14)</f>
        <v>73084.3</v>
      </c>
      <c r="K15" s="61">
        <f>J15/I15*1000</f>
        <v>2178.2397472579873</v>
      </c>
    </row>
    <row r="17" spans="1:13" ht="24" customHeight="1" x14ac:dyDescent="0.2">
      <c r="A17" s="120" t="s">
        <v>90</v>
      </c>
      <c r="B17" s="120" t="s">
        <v>91</v>
      </c>
      <c r="C17" s="123" t="s">
        <v>120</v>
      </c>
      <c r="D17" s="124"/>
      <c r="E17" s="125"/>
      <c r="F17" s="123" t="s">
        <v>121</v>
      </c>
      <c r="G17" s="124"/>
      <c r="H17" s="125"/>
      <c r="I17" s="123" t="s">
        <v>122</v>
      </c>
      <c r="J17" s="124"/>
      <c r="K17" s="125"/>
    </row>
    <row r="18" spans="1:13" ht="12.75" customHeight="1" x14ac:dyDescent="0.2">
      <c r="A18" s="121"/>
      <c r="B18" s="121"/>
      <c r="C18" s="120" t="s">
        <v>93</v>
      </c>
      <c r="D18" s="128" t="s">
        <v>94</v>
      </c>
      <c r="E18" s="120" t="s">
        <v>95</v>
      </c>
      <c r="F18" s="120" t="s">
        <v>93</v>
      </c>
      <c r="G18" s="120" t="s">
        <v>94</v>
      </c>
      <c r="H18" s="120" t="s">
        <v>95</v>
      </c>
      <c r="I18" s="120" t="s">
        <v>93</v>
      </c>
      <c r="J18" s="120" t="s">
        <v>94</v>
      </c>
      <c r="K18" s="120" t="s">
        <v>95</v>
      </c>
    </row>
    <row r="19" spans="1:13" ht="43.5" customHeight="1" x14ac:dyDescent="0.2">
      <c r="A19" s="122"/>
      <c r="B19" s="122"/>
      <c r="C19" s="122"/>
      <c r="D19" s="129"/>
      <c r="E19" s="122"/>
      <c r="F19" s="122"/>
      <c r="G19" s="122"/>
      <c r="H19" s="122"/>
      <c r="I19" s="122"/>
      <c r="J19" s="122"/>
      <c r="K19" s="122"/>
    </row>
    <row r="20" spans="1:13" ht="11.25" customHeight="1" x14ac:dyDescent="0.2">
      <c r="A20" s="53" t="s">
        <v>96</v>
      </c>
      <c r="B20" s="53" t="s">
        <v>97</v>
      </c>
      <c r="C20" s="60">
        <v>1158</v>
      </c>
      <c r="D20" s="61">
        <v>2359.4</v>
      </c>
      <c r="E20" s="61">
        <v>2037.47</v>
      </c>
      <c r="F20" s="60">
        <v>605</v>
      </c>
      <c r="G20" s="61">
        <v>1317.3</v>
      </c>
      <c r="H20" s="61">
        <v>2177.4</v>
      </c>
      <c r="I20" s="60">
        <v>167</v>
      </c>
      <c r="J20" s="61">
        <v>261.2</v>
      </c>
      <c r="K20" s="61">
        <v>1564</v>
      </c>
    </row>
    <row r="21" spans="1:13" ht="11.25" customHeight="1" x14ac:dyDescent="0.2">
      <c r="A21" s="53" t="s">
        <v>98</v>
      </c>
      <c r="B21" s="53" t="s">
        <v>99</v>
      </c>
      <c r="C21" s="60">
        <v>515</v>
      </c>
      <c r="D21" s="61">
        <v>980.7</v>
      </c>
      <c r="E21" s="61">
        <v>1904.17</v>
      </c>
      <c r="F21" s="60">
        <v>257</v>
      </c>
      <c r="G21" s="61">
        <v>530.20000000000005</v>
      </c>
      <c r="H21" s="61">
        <v>2063.0100000000002</v>
      </c>
      <c r="I21" s="60">
        <v>83</v>
      </c>
      <c r="J21" s="61">
        <v>133.9</v>
      </c>
      <c r="K21" s="61">
        <v>1612.99</v>
      </c>
    </row>
    <row r="22" spans="1:13" ht="11.25" customHeight="1" x14ac:dyDescent="0.2">
      <c r="A22" s="53" t="s">
        <v>100</v>
      </c>
      <c r="B22" s="53" t="s">
        <v>101</v>
      </c>
      <c r="C22" s="60">
        <v>753</v>
      </c>
      <c r="D22" s="61">
        <f>E22*C22/1000</f>
        <v>1990.2015900000001</v>
      </c>
      <c r="E22" s="61">
        <v>2643.03</v>
      </c>
      <c r="F22" s="60">
        <v>312</v>
      </c>
      <c r="G22" s="61">
        <v>698.3</v>
      </c>
      <c r="H22" s="61">
        <v>2238.02</v>
      </c>
      <c r="I22" s="60">
        <v>98</v>
      </c>
      <c r="J22" s="61">
        <v>153.30000000000001</v>
      </c>
      <c r="K22" s="61">
        <v>1564</v>
      </c>
    </row>
    <row r="23" spans="1:13" ht="11.25" customHeight="1" x14ac:dyDescent="0.2">
      <c r="A23" s="53" t="s">
        <v>102</v>
      </c>
      <c r="B23" s="53" t="s">
        <v>103</v>
      </c>
      <c r="C23" s="60">
        <v>3320</v>
      </c>
      <c r="D23" s="61">
        <v>8349.7999999999993</v>
      </c>
      <c r="E23" s="61">
        <v>2515.0100000000002</v>
      </c>
      <c r="F23" s="60">
        <v>1121</v>
      </c>
      <c r="G23" s="61">
        <v>3692.2</v>
      </c>
      <c r="H23" s="61">
        <v>3284.74</v>
      </c>
      <c r="I23" s="60">
        <v>334</v>
      </c>
      <c r="J23" s="61">
        <v>529.1</v>
      </c>
      <c r="K23" s="61">
        <v>1584.03</v>
      </c>
    </row>
    <row r="24" spans="1:13" ht="11.25" customHeight="1" x14ac:dyDescent="0.2">
      <c r="A24" s="53" t="s">
        <v>104</v>
      </c>
      <c r="B24" s="53" t="s">
        <v>105</v>
      </c>
      <c r="C24" s="60">
        <v>2999</v>
      </c>
      <c r="D24" s="61">
        <v>7356.7</v>
      </c>
      <c r="E24" s="61">
        <v>2453.04</v>
      </c>
      <c r="F24" s="60">
        <v>1195</v>
      </c>
      <c r="G24" s="61">
        <f>H24*F24/1000</f>
        <v>4109.7006000000001</v>
      </c>
      <c r="H24" s="61">
        <v>3439.08</v>
      </c>
      <c r="I24" s="60">
        <v>348</v>
      </c>
      <c r="J24" s="61">
        <v>550.5</v>
      </c>
      <c r="K24" s="61">
        <v>1581.85</v>
      </c>
    </row>
    <row r="25" spans="1:13" ht="11.25" customHeight="1" x14ac:dyDescent="0.2">
      <c r="A25" s="53" t="s">
        <v>106</v>
      </c>
      <c r="B25" s="53" t="s">
        <v>107</v>
      </c>
      <c r="C25" s="60">
        <v>1004</v>
      </c>
      <c r="D25" s="61">
        <v>1854.5</v>
      </c>
      <c r="E25" s="61">
        <v>1847.08</v>
      </c>
      <c r="F25" s="60">
        <v>421</v>
      </c>
      <c r="G25" s="61">
        <v>866.3</v>
      </c>
      <c r="H25" s="61">
        <v>2057.6999999999998</v>
      </c>
      <c r="I25" s="60">
        <v>327</v>
      </c>
      <c r="J25" s="61">
        <v>511.4</v>
      </c>
      <c r="K25" s="61">
        <v>1564</v>
      </c>
    </row>
    <row r="26" spans="1:13" ht="11.25" customHeight="1" x14ac:dyDescent="0.2">
      <c r="A26" s="53" t="s">
        <v>108</v>
      </c>
      <c r="B26" s="53" t="s">
        <v>109</v>
      </c>
      <c r="C26" s="60">
        <v>646</v>
      </c>
      <c r="D26" s="61">
        <v>1243</v>
      </c>
      <c r="E26" s="61">
        <v>1924.14</v>
      </c>
      <c r="F26" s="60">
        <v>216</v>
      </c>
      <c r="G26" s="61">
        <v>466.3</v>
      </c>
      <c r="H26" s="61">
        <v>2158.58</v>
      </c>
      <c r="I26" s="60">
        <v>75</v>
      </c>
      <c r="J26" s="61">
        <v>117.3</v>
      </c>
      <c r="K26" s="61">
        <v>1564.4</v>
      </c>
    </row>
    <row r="27" spans="1:13" ht="11.25" customHeight="1" x14ac:dyDescent="0.2">
      <c r="A27" s="53" t="s">
        <v>110</v>
      </c>
      <c r="B27" s="53" t="s">
        <v>111</v>
      </c>
      <c r="C27" s="60">
        <v>811</v>
      </c>
      <c r="D27" s="61">
        <v>1480.4</v>
      </c>
      <c r="E27" s="61">
        <v>1825.44</v>
      </c>
      <c r="F27" s="60">
        <v>295</v>
      </c>
      <c r="G27" s="61">
        <v>612.20000000000005</v>
      </c>
      <c r="H27" s="61">
        <v>2075.29</v>
      </c>
      <c r="I27" s="60">
        <v>97</v>
      </c>
      <c r="J27" s="61">
        <v>151.69999999999999</v>
      </c>
      <c r="K27" s="61">
        <v>1564</v>
      </c>
    </row>
    <row r="28" spans="1:13" ht="11.25" customHeight="1" x14ac:dyDescent="0.2">
      <c r="A28" s="53" t="s">
        <v>112</v>
      </c>
      <c r="B28" s="53" t="s">
        <v>113</v>
      </c>
      <c r="C28" s="60">
        <v>1868</v>
      </c>
      <c r="D28" s="61">
        <v>3614.5</v>
      </c>
      <c r="E28" s="61">
        <v>1934.95</v>
      </c>
      <c r="F28" s="60">
        <v>685</v>
      </c>
      <c r="G28" s="61">
        <v>1504.9</v>
      </c>
      <c r="H28" s="61">
        <v>2196.91</v>
      </c>
      <c r="I28" s="60">
        <v>320</v>
      </c>
      <c r="J28" s="61">
        <v>500.4</v>
      </c>
      <c r="K28" s="61">
        <v>1563.79</v>
      </c>
    </row>
    <row r="29" spans="1:13" ht="11.25" customHeight="1" x14ac:dyDescent="0.2">
      <c r="A29" s="53" t="s">
        <v>114</v>
      </c>
      <c r="B29" s="53" t="s">
        <v>115</v>
      </c>
      <c r="C29" s="60">
        <v>608</v>
      </c>
      <c r="D29" s="61">
        <f>E29*C29/1000</f>
        <v>1290.70496</v>
      </c>
      <c r="E29" s="61">
        <v>2122.87</v>
      </c>
      <c r="F29" s="60">
        <v>219</v>
      </c>
      <c r="G29" s="61">
        <v>544.5</v>
      </c>
      <c r="H29" s="61">
        <v>2486.12</v>
      </c>
      <c r="I29" s="60">
        <v>96</v>
      </c>
      <c r="J29" s="61">
        <v>154.19999999999999</v>
      </c>
      <c r="K29" s="61">
        <v>1606.36</v>
      </c>
    </row>
    <row r="30" spans="1:13" ht="11.25" customHeight="1" x14ac:dyDescent="0.2">
      <c r="A30" s="126" t="s">
        <v>116</v>
      </c>
      <c r="B30" s="127"/>
      <c r="C30" s="60">
        <v>13682</v>
      </c>
      <c r="D30" s="61">
        <v>30519.9</v>
      </c>
      <c r="E30" s="61">
        <v>2230.66</v>
      </c>
      <c r="F30" s="60">
        <v>5326</v>
      </c>
      <c r="G30" s="61">
        <f>SUM(G20:G29)</f>
        <v>14341.900599999999</v>
      </c>
      <c r="H30" s="61">
        <f>G30/F30*1000</f>
        <v>2692.808974840405</v>
      </c>
      <c r="I30" s="60">
        <v>1945</v>
      </c>
      <c r="J30" s="61">
        <v>3063</v>
      </c>
      <c r="K30" s="61">
        <f>J30/I30*1000</f>
        <v>1574.8071979434449</v>
      </c>
    </row>
    <row r="32" spans="1:13" ht="21" customHeight="1" x14ac:dyDescent="0.2">
      <c r="A32" s="120" t="s">
        <v>90</v>
      </c>
      <c r="B32" s="120" t="s">
        <v>91</v>
      </c>
      <c r="C32" s="123" t="s">
        <v>123</v>
      </c>
      <c r="D32" s="124"/>
      <c r="E32" s="125"/>
      <c r="F32" s="50"/>
      <c r="G32" s="50"/>
      <c r="H32" s="50"/>
      <c r="I32" s="42"/>
      <c r="J32" s="58"/>
      <c r="K32" s="43"/>
      <c r="L32" s="44"/>
      <c r="M32" s="44"/>
    </row>
    <row r="33" spans="1:13" ht="11.25" customHeight="1" x14ac:dyDescent="0.2">
      <c r="A33" s="121"/>
      <c r="B33" s="121"/>
      <c r="C33" s="120" t="s">
        <v>93</v>
      </c>
      <c r="D33" s="128" t="s">
        <v>94</v>
      </c>
      <c r="E33" s="120" t="s">
        <v>95</v>
      </c>
      <c r="I33" s="42"/>
      <c r="J33" s="58"/>
      <c r="K33" s="43"/>
      <c r="L33" s="44"/>
      <c r="M33" s="44"/>
    </row>
    <row r="34" spans="1:13" ht="41.25" customHeight="1" x14ac:dyDescent="0.2">
      <c r="A34" s="122"/>
      <c r="B34" s="122"/>
      <c r="C34" s="122"/>
      <c r="D34" s="129"/>
      <c r="E34" s="122"/>
      <c r="I34" s="42"/>
      <c r="J34" s="58"/>
      <c r="K34" s="43"/>
      <c r="L34" s="59"/>
      <c r="M34" s="44"/>
    </row>
    <row r="35" spans="1:13" ht="11.25" customHeight="1" x14ac:dyDescent="0.2">
      <c r="A35" s="53" t="s">
        <v>96</v>
      </c>
      <c r="B35" s="53" t="s">
        <v>97</v>
      </c>
      <c r="C35" s="60">
        <v>4</v>
      </c>
      <c r="D35" s="61">
        <v>166.8</v>
      </c>
      <c r="E35" s="61">
        <v>41689.1</v>
      </c>
      <c r="I35" s="42"/>
      <c r="J35" s="58"/>
      <c r="K35" s="43"/>
      <c r="L35" s="59"/>
      <c r="M35" s="44"/>
    </row>
    <row r="36" spans="1:13" ht="11.25" customHeight="1" x14ac:dyDescent="0.2">
      <c r="A36" s="53" t="s">
        <v>98</v>
      </c>
      <c r="B36" s="53" t="s">
        <v>99</v>
      </c>
      <c r="C36" s="60">
        <v>4</v>
      </c>
      <c r="D36" s="61">
        <v>159.1</v>
      </c>
      <c r="E36" s="61">
        <v>39764.699999999997</v>
      </c>
      <c r="I36" s="42"/>
      <c r="J36" s="58"/>
      <c r="K36" s="43"/>
      <c r="L36" s="59"/>
      <c r="M36" s="44"/>
    </row>
    <row r="37" spans="1:13" ht="11.25" customHeight="1" x14ac:dyDescent="0.2">
      <c r="A37" s="53" t="s">
        <v>100</v>
      </c>
      <c r="B37" s="53" t="s">
        <v>101</v>
      </c>
      <c r="C37" s="60">
        <v>2</v>
      </c>
      <c r="D37" s="61">
        <v>88.2</v>
      </c>
      <c r="E37" s="61">
        <v>44086.95</v>
      </c>
      <c r="I37" s="42"/>
      <c r="J37" s="58"/>
      <c r="K37" s="43"/>
      <c r="L37" s="59"/>
      <c r="M37" s="44"/>
    </row>
    <row r="38" spans="1:13" ht="11.25" customHeight="1" x14ac:dyDescent="0.2">
      <c r="A38" s="53" t="s">
        <v>102</v>
      </c>
      <c r="B38" s="53" t="s">
        <v>103</v>
      </c>
      <c r="C38" s="60">
        <v>23</v>
      </c>
      <c r="D38" s="61">
        <v>995.5</v>
      </c>
      <c r="E38" s="61">
        <v>43283.28</v>
      </c>
      <c r="I38" s="42"/>
      <c r="J38" s="58"/>
      <c r="K38" s="43"/>
      <c r="L38" s="59"/>
      <c r="M38" s="44"/>
    </row>
    <row r="39" spans="1:13" ht="11.25" customHeight="1" x14ac:dyDescent="0.2">
      <c r="A39" s="53" t="s">
        <v>104</v>
      </c>
      <c r="B39" s="53" t="s">
        <v>105</v>
      </c>
      <c r="C39" s="60">
        <v>54</v>
      </c>
      <c r="D39" s="61">
        <f>E39*C39/1000</f>
        <v>2434.79898</v>
      </c>
      <c r="E39" s="61">
        <v>45088.87</v>
      </c>
      <c r="I39" s="42"/>
      <c r="J39" s="58"/>
      <c r="K39" s="43"/>
      <c r="L39" s="59"/>
      <c r="M39" s="44"/>
    </row>
    <row r="40" spans="1:13" ht="11.25" customHeight="1" x14ac:dyDescent="0.2">
      <c r="A40" s="53" t="s">
        <v>106</v>
      </c>
      <c r="B40" s="53" t="s">
        <v>107</v>
      </c>
      <c r="C40" s="60">
        <v>3</v>
      </c>
      <c r="D40" s="61">
        <f>E40*C40/1000</f>
        <v>126.60069</v>
      </c>
      <c r="E40" s="61">
        <v>42200.23</v>
      </c>
      <c r="I40" s="42"/>
      <c r="J40" s="58"/>
      <c r="K40" s="43"/>
      <c r="L40" s="59"/>
      <c r="M40" s="44"/>
    </row>
    <row r="41" spans="1:13" ht="11.25" customHeight="1" x14ac:dyDescent="0.2">
      <c r="A41" s="53" t="s">
        <v>108</v>
      </c>
      <c r="B41" s="53" t="s">
        <v>109</v>
      </c>
      <c r="C41" s="60">
        <v>4</v>
      </c>
      <c r="D41" s="61">
        <v>179.7</v>
      </c>
      <c r="E41" s="61">
        <v>44921.68</v>
      </c>
      <c r="I41" s="42"/>
      <c r="J41" s="58"/>
      <c r="K41" s="43"/>
      <c r="L41" s="59"/>
      <c r="M41" s="44"/>
    </row>
    <row r="42" spans="1:13" ht="11.25" customHeight="1" x14ac:dyDescent="0.2">
      <c r="A42" s="53" t="s">
        <v>110</v>
      </c>
      <c r="B42" s="53" t="s">
        <v>111</v>
      </c>
      <c r="C42" s="60">
        <v>3</v>
      </c>
      <c r="D42" s="61">
        <v>120.5</v>
      </c>
      <c r="E42" s="61">
        <v>40161.21</v>
      </c>
      <c r="I42" s="42"/>
      <c r="J42" s="58"/>
      <c r="K42" s="43"/>
      <c r="L42" s="59"/>
      <c r="M42" s="44"/>
    </row>
    <row r="43" spans="1:13" ht="11.25" customHeight="1" x14ac:dyDescent="0.2">
      <c r="A43" s="53" t="s">
        <v>112</v>
      </c>
      <c r="B43" s="53" t="s">
        <v>113</v>
      </c>
      <c r="C43" s="60">
        <v>6</v>
      </c>
      <c r="D43" s="61">
        <v>250.9</v>
      </c>
      <c r="E43" s="61">
        <v>41820.17</v>
      </c>
      <c r="I43" s="42"/>
      <c r="J43" s="58"/>
      <c r="K43" s="43"/>
      <c r="L43" s="59"/>
      <c r="M43" s="44"/>
    </row>
    <row r="44" spans="1:13" ht="11.25" customHeight="1" x14ac:dyDescent="0.2">
      <c r="A44" s="53" t="s">
        <v>114</v>
      </c>
      <c r="B44" s="53" t="s">
        <v>115</v>
      </c>
      <c r="C44" s="60">
        <v>5</v>
      </c>
      <c r="D44" s="61">
        <v>225</v>
      </c>
      <c r="E44" s="61">
        <v>44998.79</v>
      </c>
      <c r="I44" s="42"/>
      <c r="J44" s="58"/>
      <c r="K44" s="43"/>
      <c r="L44" s="59"/>
      <c r="M44" s="44"/>
    </row>
    <row r="45" spans="1:13" ht="11.25" customHeight="1" x14ac:dyDescent="0.2">
      <c r="A45" s="126" t="s">
        <v>116</v>
      </c>
      <c r="B45" s="127"/>
      <c r="C45" s="60">
        <v>108</v>
      </c>
      <c r="D45" s="61">
        <v>4747</v>
      </c>
      <c r="E45" s="61">
        <f>D45/C45*1000</f>
        <v>43953.703703703701</v>
      </c>
    </row>
  </sheetData>
  <mergeCells count="38">
    <mergeCell ref="A45:B45"/>
    <mergeCell ref="H18:H19"/>
    <mergeCell ref="I18:I19"/>
    <mergeCell ref="J18:J19"/>
    <mergeCell ref="K18:K19"/>
    <mergeCell ref="A30:B30"/>
    <mergeCell ref="A32:A34"/>
    <mergeCell ref="B32:B34"/>
    <mergeCell ref="C32:E32"/>
    <mergeCell ref="C33:C34"/>
    <mergeCell ref="D33:D34"/>
    <mergeCell ref="A17:A19"/>
    <mergeCell ref="B17:B19"/>
    <mergeCell ref="C17:E17"/>
    <mergeCell ref="F17:H17"/>
    <mergeCell ref="E33:E34"/>
    <mergeCell ref="A15:B15"/>
    <mergeCell ref="I17:K17"/>
    <mergeCell ref="C18:C19"/>
    <mergeCell ref="D18:D19"/>
    <mergeCell ref="E18:E19"/>
    <mergeCell ref="F18:F19"/>
    <mergeCell ref="G18:G19"/>
    <mergeCell ref="I2:K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:F1"/>
    <mergeCell ref="A2:A4"/>
    <mergeCell ref="B2:B4"/>
    <mergeCell ref="C2:E2"/>
    <mergeCell ref="F2:H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rowBreaks count="3" manualBreakCount="3">
    <brk id="16" max="16383" man="1"/>
    <brk id="31" max="16383" man="1"/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4" workbookViewId="0">
      <selection activeCell="A20" sqref="A20:XFD46"/>
    </sheetView>
  </sheetViews>
  <sheetFormatPr defaultRowHeight="12.75" x14ac:dyDescent="0.2"/>
  <cols>
    <col min="1" max="1" width="4" style="62" customWidth="1"/>
    <col min="2" max="2" width="33" style="62" customWidth="1"/>
    <col min="3" max="3" width="11" style="62" customWidth="1"/>
    <col min="4" max="4" width="14.1640625" style="62" customWidth="1"/>
    <col min="5" max="5" width="10.33203125" style="62" customWidth="1"/>
    <col min="6" max="6" width="11" style="62" customWidth="1"/>
    <col min="7" max="7" width="14.1640625" style="62" customWidth="1"/>
    <col min="8" max="8" width="10.33203125" style="62" customWidth="1"/>
    <col min="9" max="9" width="11" style="62" customWidth="1"/>
    <col min="10" max="10" width="14.1640625" style="62" customWidth="1"/>
    <col min="11" max="11" width="10.33203125" style="62" customWidth="1"/>
    <col min="12" max="12" width="9.33203125" style="62" hidden="1" customWidth="1"/>
    <col min="13" max="13" width="9.33203125" style="63" hidden="1" customWidth="1"/>
    <col min="14" max="14" width="9.33203125" style="62" hidden="1" customWidth="1"/>
    <col min="15" max="15" width="9.33203125" style="63" hidden="1" customWidth="1"/>
    <col min="16" max="16" width="9.33203125" style="62"/>
    <col min="17" max="17" width="13.1640625" style="62" customWidth="1"/>
    <col min="18" max="16384" width="9.33203125" style="62"/>
  </cols>
  <sheetData>
    <row r="1" spans="1:11" x14ac:dyDescent="0.2">
      <c r="A1" s="119" t="s">
        <v>124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23.25" customHeight="1" x14ac:dyDescent="0.2">
      <c r="A2" s="120" t="s">
        <v>90</v>
      </c>
      <c r="B2" s="120" t="s">
        <v>91</v>
      </c>
      <c r="C2" s="123" t="s">
        <v>92</v>
      </c>
      <c r="D2" s="124"/>
      <c r="E2" s="124"/>
      <c r="F2" s="123" t="s">
        <v>125</v>
      </c>
      <c r="G2" s="124"/>
      <c r="H2" s="125"/>
      <c r="I2" s="123" t="s">
        <v>126</v>
      </c>
      <c r="J2" s="124"/>
      <c r="K2" s="125"/>
    </row>
    <row r="3" spans="1:11" ht="28.5" customHeight="1" x14ac:dyDescent="0.2">
      <c r="A3" s="121"/>
      <c r="B3" s="121"/>
      <c r="C3" s="120" t="s">
        <v>93</v>
      </c>
      <c r="D3" s="120" t="s">
        <v>94</v>
      </c>
      <c r="E3" s="120" t="s">
        <v>95</v>
      </c>
      <c r="F3" s="120" t="s">
        <v>93</v>
      </c>
      <c r="G3" s="120" t="s">
        <v>94</v>
      </c>
      <c r="H3" s="120" t="s">
        <v>95</v>
      </c>
      <c r="I3" s="120" t="s">
        <v>93</v>
      </c>
      <c r="J3" s="120" t="s">
        <v>94</v>
      </c>
      <c r="K3" s="120" t="s">
        <v>95</v>
      </c>
    </row>
    <row r="4" spans="1:11" ht="21.75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x14ac:dyDescent="0.2">
      <c r="A5" s="53" t="s">
        <v>96</v>
      </c>
      <c r="B5" s="53" t="s">
        <v>97</v>
      </c>
      <c r="C5" s="54">
        <v>25754</v>
      </c>
      <c r="D5" s="55">
        <v>60601.2</v>
      </c>
      <c r="E5" s="56">
        <v>2353.08</v>
      </c>
      <c r="F5" s="60">
        <v>249</v>
      </c>
      <c r="G5" s="64">
        <v>225.6</v>
      </c>
      <c r="H5" s="64">
        <v>906.12</v>
      </c>
      <c r="I5" s="60">
        <v>3446</v>
      </c>
      <c r="J5" s="64">
        <v>5389.5</v>
      </c>
      <c r="K5" s="64">
        <v>1564</v>
      </c>
    </row>
    <row r="6" spans="1:11" x14ac:dyDescent="0.2">
      <c r="A6" s="53" t="s">
        <v>98</v>
      </c>
      <c r="B6" s="53" t="s">
        <v>99</v>
      </c>
      <c r="C6" s="54">
        <v>10798</v>
      </c>
      <c r="D6" s="55">
        <v>23645.7</v>
      </c>
      <c r="E6" s="56">
        <v>2189.8200000000002</v>
      </c>
      <c r="F6" s="60">
        <v>123</v>
      </c>
      <c r="G6" s="64">
        <v>108.7</v>
      </c>
      <c r="H6" s="64">
        <v>884.05</v>
      </c>
      <c r="I6" s="60">
        <v>1720</v>
      </c>
      <c r="J6" s="64">
        <v>2690.1</v>
      </c>
      <c r="K6" s="64">
        <v>1564</v>
      </c>
    </row>
    <row r="7" spans="1:11" x14ac:dyDescent="0.2">
      <c r="A7" s="53" t="s">
        <v>100</v>
      </c>
      <c r="B7" s="53" t="s">
        <v>101</v>
      </c>
      <c r="C7" s="54">
        <v>15922</v>
      </c>
      <c r="D7" s="55">
        <v>60496.6</v>
      </c>
      <c r="E7" s="56">
        <v>3799.56</v>
      </c>
      <c r="F7" s="60">
        <v>127</v>
      </c>
      <c r="G7" s="64">
        <v>120.7</v>
      </c>
      <c r="H7" s="64">
        <v>950.53</v>
      </c>
      <c r="I7" s="60">
        <v>1358</v>
      </c>
      <c r="J7" s="64">
        <v>2123.9</v>
      </c>
      <c r="K7" s="64">
        <v>1564</v>
      </c>
    </row>
    <row r="8" spans="1:11" x14ac:dyDescent="0.2">
      <c r="A8" s="53" t="s">
        <v>102</v>
      </c>
      <c r="B8" s="53" t="s">
        <v>103</v>
      </c>
      <c r="C8" s="54">
        <v>68935</v>
      </c>
      <c r="D8" s="55">
        <v>208471.2</v>
      </c>
      <c r="E8" s="56">
        <v>3024.17</v>
      </c>
      <c r="F8" s="60">
        <v>408</v>
      </c>
      <c r="G8" s="64">
        <v>396.4</v>
      </c>
      <c r="H8" s="64">
        <v>971.45</v>
      </c>
      <c r="I8" s="60">
        <v>7197</v>
      </c>
      <c r="J8" s="64">
        <v>11256.1</v>
      </c>
      <c r="K8" s="64">
        <v>1564</v>
      </c>
    </row>
    <row r="9" spans="1:11" x14ac:dyDescent="0.2">
      <c r="A9" s="53" t="s">
        <v>104</v>
      </c>
      <c r="B9" s="53" t="s">
        <v>105</v>
      </c>
      <c r="C9" s="54">
        <v>74428</v>
      </c>
      <c r="D9" s="55">
        <v>216832.6</v>
      </c>
      <c r="E9" s="56">
        <v>2913.32</v>
      </c>
      <c r="F9" s="60">
        <v>396</v>
      </c>
      <c r="G9" s="64">
        <v>377.5</v>
      </c>
      <c r="H9" s="64">
        <v>953.25</v>
      </c>
      <c r="I9" s="60">
        <v>8372</v>
      </c>
      <c r="J9" s="64">
        <v>13093.6</v>
      </c>
      <c r="K9" s="64">
        <v>1564</v>
      </c>
    </row>
    <row r="10" spans="1:11" x14ac:dyDescent="0.2">
      <c r="A10" s="53" t="s">
        <v>106</v>
      </c>
      <c r="B10" s="53" t="s">
        <v>107</v>
      </c>
      <c r="C10" s="54">
        <v>21430</v>
      </c>
      <c r="D10" s="55">
        <v>48167.6</v>
      </c>
      <c r="E10" s="56">
        <v>2247.67</v>
      </c>
      <c r="F10" s="60">
        <v>269</v>
      </c>
      <c r="G10" s="64">
        <f>H10*F10/1000</f>
        <v>241.39791</v>
      </c>
      <c r="H10" s="64">
        <v>897.39</v>
      </c>
      <c r="I10" s="60">
        <v>3203</v>
      </c>
      <c r="J10" s="64">
        <v>5009.5</v>
      </c>
      <c r="K10" s="64">
        <v>1564</v>
      </c>
    </row>
    <row r="11" spans="1:11" x14ac:dyDescent="0.2">
      <c r="A11" s="53" t="s">
        <v>108</v>
      </c>
      <c r="B11" s="53" t="s">
        <v>109</v>
      </c>
      <c r="C11" s="54">
        <v>12489</v>
      </c>
      <c r="D11" s="55">
        <v>27859.5</v>
      </c>
      <c r="E11" s="56">
        <v>2230.7199999999998</v>
      </c>
      <c r="F11" s="60">
        <v>146</v>
      </c>
      <c r="G11" s="64">
        <v>127.8</v>
      </c>
      <c r="H11" s="64">
        <v>875.19</v>
      </c>
      <c r="I11" s="60">
        <v>2078</v>
      </c>
      <c r="J11" s="64">
        <v>3250</v>
      </c>
      <c r="K11" s="64">
        <v>1564</v>
      </c>
    </row>
    <row r="12" spans="1:11" x14ac:dyDescent="0.2">
      <c r="A12" s="53" t="s">
        <v>110</v>
      </c>
      <c r="B12" s="53" t="s">
        <v>111</v>
      </c>
      <c r="C12" s="54">
        <v>14581</v>
      </c>
      <c r="D12" s="55">
        <v>33104</v>
      </c>
      <c r="E12" s="56">
        <v>2270.35</v>
      </c>
      <c r="F12" s="60">
        <v>232</v>
      </c>
      <c r="G12" s="64">
        <v>202.3</v>
      </c>
      <c r="H12" s="64">
        <v>871.86</v>
      </c>
      <c r="I12" s="60">
        <v>1832</v>
      </c>
      <c r="J12" s="64">
        <v>2865.3</v>
      </c>
      <c r="K12" s="64">
        <v>1564</v>
      </c>
    </row>
    <row r="13" spans="1:11" x14ac:dyDescent="0.2">
      <c r="A13" s="53" t="s">
        <v>112</v>
      </c>
      <c r="B13" s="53" t="s">
        <v>113</v>
      </c>
      <c r="C13" s="54">
        <v>34459</v>
      </c>
      <c r="D13" s="55">
        <v>78858.7</v>
      </c>
      <c r="E13" s="56">
        <v>2288.48</v>
      </c>
      <c r="F13" s="60">
        <v>464</v>
      </c>
      <c r="G13" s="64">
        <v>417.3</v>
      </c>
      <c r="H13" s="64">
        <v>899.29</v>
      </c>
      <c r="I13" s="60">
        <v>5105</v>
      </c>
      <c r="J13" s="64">
        <v>7984.2</v>
      </c>
      <c r="K13" s="64">
        <v>1564</v>
      </c>
    </row>
    <row r="14" spans="1:11" x14ac:dyDescent="0.2">
      <c r="A14" s="53" t="s">
        <v>114</v>
      </c>
      <c r="B14" s="53" t="s">
        <v>115</v>
      </c>
      <c r="C14" s="54">
        <v>13959</v>
      </c>
      <c r="D14" s="55">
        <v>34034.6</v>
      </c>
      <c r="E14" s="56">
        <v>2438.1799999999998</v>
      </c>
      <c r="F14" s="60">
        <v>158</v>
      </c>
      <c r="G14" s="64">
        <v>147.6</v>
      </c>
      <c r="H14" s="64">
        <v>933.95</v>
      </c>
      <c r="I14" s="60">
        <v>1837</v>
      </c>
      <c r="J14" s="64">
        <v>2873.1</v>
      </c>
      <c r="K14" s="64">
        <v>1564</v>
      </c>
    </row>
    <row r="15" spans="1:11" x14ac:dyDescent="0.2">
      <c r="A15" s="126" t="s">
        <v>116</v>
      </c>
      <c r="B15" s="127"/>
      <c r="C15" s="54">
        <f>SUM(C5:C14)</f>
        <v>292755</v>
      </c>
      <c r="D15" s="55">
        <f>SUM(D5:D14)</f>
        <v>792071.7</v>
      </c>
      <c r="E15" s="56">
        <f>D15/C15*1000</f>
        <v>2705.5787262386634</v>
      </c>
      <c r="F15" s="60">
        <v>2572</v>
      </c>
      <c r="G15" s="64">
        <v>2365.1999999999998</v>
      </c>
      <c r="H15" s="64">
        <f>G15/F15*1000</f>
        <v>919.59564541213058</v>
      </c>
      <c r="I15" s="60">
        <v>36148</v>
      </c>
      <c r="J15" s="64">
        <f>SUM(J5:J14)</f>
        <v>56535.299999999996</v>
      </c>
      <c r="K15" s="64">
        <v>1564</v>
      </c>
    </row>
    <row r="16" spans="1:11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1:11" ht="22.5" customHeight="1" x14ac:dyDescent="0.2">
      <c r="A17" s="120" t="s">
        <v>90</v>
      </c>
      <c r="B17" s="120" t="s">
        <v>91</v>
      </c>
      <c r="C17" s="123" t="s">
        <v>127</v>
      </c>
      <c r="D17" s="124"/>
      <c r="E17" s="125"/>
      <c r="F17" s="123" t="s">
        <v>128</v>
      </c>
      <c r="G17" s="124"/>
      <c r="H17" s="125"/>
      <c r="I17" s="123" t="s">
        <v>86</v>
      </c>
      <c r="J17" s="124"/>
      <c r="K17" s="125"/>
    </row>
    <row r="18" spans="1:11" ht="12.75" customHeight="1" x14ac:dyDescent="0.2">
      <c r="A18" s="121"/>
      <c r="B18" s="121"/>
      <c r="C18" s="120" t="s">
        <v>93</v>
      </c>
      <c r="D18" s="120" t="s">
        <v>94</v>
      </c>
      <c r="E18" s="120" t="s">
        <v>95</v>
      </c>
      <c r="F18" s="120" t="s">
        <v>93</v>
      </c>
      <c r="G18" s="120" t="s">
        <v>94</v>
      </c>
      <c r="H18" s="120" t="s">
        <v>95</v>
      </c>
      <c r="I18" s="120" t="s">
        <v>93</v>
      </c>
      <c r="J18" s="120" t="s">
        <v>94</v>
      </c>
      <c r="K18" s="120" t="s">
        <v>95</v>
      </c>
    </row>
    <row r="19" spans="1:11" ht="39.75" customHeight="1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x14ac:dyDescent="0.2">
      <c r="A20" s="53" t="s">
        <v>96</v>
      </c>
      <c r="B20" s="53" t="s">
        <v>97</v>
      </c>
      <c r="C20" s="60">
        <v>22059</v>
      </c>
      <c r="D20" s="64">
        <v>54986</v>
      </c>
      <c r="E20" s="64">
        <v>2492.6799999999998</v>
      </c>
      <c r="F20" s="60">
        <v>4680</v>
      </c>
      <c r="G20" s="64">
        <v>11390.5</v>
      </c>
      <c r="H20" s="64">
        <v>2433.87</v>
      </c>
      <c r="I20" s="60">
        <v>0</v>
      </c>
      <c r="J20" s="64">
        <v>0</v>
      </c>
      <c r="K20" s="64">
        <v>0</v>
      </c>
    </row>
    <row r="21" spans="1:11" x14ac:dyDescent="0.2">
      <c r="A21" s="53" t="s">
        <v>98</v>
      </c>
      <c r="B21" s="53" t="s">
        <v>99</v>
      </c>
      <c r="C21" s="60">
        <v>8955</v>
      </c>
      <c r="D21" s="64">
        <v>20846.900000000001</v>
      </c>
      <c r="E21" s="64">
        <v>2327.96</v>
      </c>
      <c r="F21" s="60">
        <v>1644</v>
      </c>
      <c r="G21" s="64">
        <v>3830.1</v>
      </c>
      <c r="H21" s="64">
        <v>2329.75</v>
      </c>
      <c r="I21" s="60">
        <v>0</v>
      </c>
      <c r="J21" s="64">
        <v>0</v>
      </c>
      <c r="K21" s="64">
        <v>0</v>
      </c>
    </row>
    <row r="22" spans="1:11" x14ac:dyDescent="0.2">
      <c r="A22" s="53" t="s">
        <v>100</v>
      </c>
      <c r="B22" s="53" t="s">
        <v>101</v>
      </c>
      <c r="C22" s="60">
        <v>14437</v>
      </c>
      <c r="D22" s="64">
        <f>E22*C22/1000</f>
        <v>58251.995669999997</v>
      </c>
      <c r="E22" s="64">
        <v>4034.91</v>
      </c>
      <c r="F22" s="60">
        <v>3809</v>
      </c>
      <c r="G22" s="64">
        <v>18208.2</v>
      </c>
      <c r="H22" s="64">
        <v>4780.3</v>
      </c>
      <c r="I22" s="60">
        <v>0</v>
      </c>
      <c r="J22" s="64">
        <v>0</v>
      </c>
      <c r="K22" s="64">
        <v>0</v>
      </c>
    </row>
    <row r="23" spans="1:11" x14ac:dyDescent="0.2">
      <c r="A23" s="53" t="s">
        <v>102</v>
      </c>
      <c r="B23" s="53" t="s">
        <v>103</v>
      </c>
      <c r="C23" s="60">
        <v>61330</v>
      </c>
      <c r="D23" s="64">
        <f>E23*C23/1000</f>
        <v>196818.39609999998</v>
      </c>
      <c r="E23" s="64">
        <v>3209.17</v>
      </c>
      <c r="F23" s="60">
        <v>17280</v>
      </c>
      <c r="G23" s="64">
        <v>52965.2</v>
      </c>
      <c r="H23" s="64">
        <v>3065.12</v>
      </c>
      <c r="I23" s="60">
        <v>0</v>
      </c>
      <c r="J23" s="64">
        <v>0</v>
      </c>
      <c r="K23" s="64">
        <v>0</v>
      </c>
    </row>
    <row r="24" spans="1:11" x14ac:dyDescent="0.2">
      <c r="A24" s="53" t="s">
        <v>104</v>
      </c>
      <c r="B24" s="53" t="s">
        <v>105</v>
      </c>
      <c r="C24" s="60">
        <v>65660</v>
      </c>
      <c r="D24" s="64">
        <v>203360.8</v>
      </c>
      <c r="E24" s="64">
        <v>3097.18</v>
      </c>
      <c r="F24" s="60">
        <v>19892</v>
      </c>
      <c r="G24" s="64">
        <v>59849.1</v>
      </c>
      <c r="H24" s="64">
        <v>3008.7</v>
      </c>
      <c r="I24" s="60">
        <v>0</v>
      </c>
      <c r="J24" s="64">
        <v>0</v>
      </c>
      <c r="K24" s="64">
        <v>0</v>
      </c>
    </row>
    <row r="25" spans="1:11" x14ac:dyDescent="0.2">
      <c r="A25" s="53" t="s">
        <v>106</v>
      </c>
      <c r="B25" s="53" t="s">
        <v>107</v>
      </c>
      <c r="C25" s="60">
        <v>17958</v>
      </c>
      <c r="D25" s="64">
        <v>42916.800000000003</v>
      </c>
      <c r="E25" s="64">
        <v>2389.84</v>
      </c>
      <c r="F25" s="60">
        <v>3279</v>
      </c>
      <c r="G25" s="64">
        <v>7633.4</v>
      </c>
      <c r="H25" s="64">
        <v>2327.9699999999998</v>
      </c>
      <c r="I25" s="60">
        <v>0</v>
      </c>
      <c r="J25" s="64">
        <v>0</v>
      </c>
      <c r="K25" s="64">
        <v>0</v>
      </c>
    </row>
    <row r="26" spans="1:11" x14ac:dyDescent="0.2">
      <c r="A26" s="53" t="s">
        <v>108</v>
      </c>
      <c r="B26" s="53" t="s">
        <v>109</v>
      </c>
      <c r="C26" s="60">
        <v>10265</v>
      </c>
      <c r="D26" s="64">
        <v>24481.7</v>
      </c>
      <c r="E26" s="64">
        <v>2384.9699999999998</v>
      </c>
      <c r="F26" s="60">
        <v>2069</v>
      </c>
      <c r="G26" s="64">
        <v>4721</v>
      </c>
      <c r="H26" s="64">
        <v>2281.7600000000002</v>
      </c>
      <c r="I26" s="60">
        <v>0</v>
      </c>
      <c r="J26" s="64">
        <v>0</v>
      </c>
      <c r="K26" s="64">
        <v>0</v>
      </c>
    </row>
    <row r="27" spans="1:11" x14ac:dyDescent="0.2">
      <c r="A27" s="53" t="s">
        <v>110</v>
      </c>
      <c r="B27" s="53" t="s">
        <v>111</v>
      </c>
      <c r="C27" s="60">
        <v>12517</v>
      </c>
      <c r="D27" s="64">
        <v>30036.400000000001</v>
      </c>
      <c r="E27" s="64">
        <v>2399.65</v>
      </c>
      <c r="F27" s="60">
        <v>2001</v>
      </c>
      <c r="G27" s="64">
        <v>4781.6000000000004</v>
      </c>
      <c r="H27" s="64">
        <v>2389.59</v>
      </c>
      <c r="I27" s="60">
        <v>0</v>
      </c>
      <c r="J27" s="64">
        <v>0</v>
      </c>
      <c r="K27" s="64">
        <v>0</v>
      </c>
    </row>
    <row r="28" spans="1:11" x14ac:dyDescent="0.2">
      <c r="A28" s="53" t="s">
        <v>112</v>
      </c>
      <c r="B28" s="53" t="s">
        <v>113</v>
      </c>
      <c r="C28" s="60">
        <v>28890</v>
      </c>
      <c r="D28" s="64">
        <v>70457.2</v>
      </c>
      <c r="E28" s="64">
        <v>2438.81</v>
      </c>
      <c r="F28" s="60">
        <v>6016</v>
      </c>
      <c r="G28" s="64">
        <v>14237.6</v>
      </c>
      <c r="H28" s="64">
        <v>2366.62</v>
      </c>
      <c r="I28" s="60">
        <v>0</v>
      </c>
      <c r="J28" s="64">
        <v>0</v>
      </c>
      <c r="K28" s="64">
        <v>0</v>
      </c>
    </row>
    <row r="29" spans="1:11" x14ac:dyDescent="0.2">
      <c r="A29" s="53" t="s">
        <v>114</v>
      </c>
      <c r="B29" s="53" t="s">
        <v>115</v>
      </c>
      <c r="C29" s="60">
        <v>11964</v>
      </c>
      <c r="D29" s="64">
        <v>31013.9</v>
      </c>
      <c r="E29" s="64">
        <v>2592.27</v>
      </c>
      <c r="F29" s="60">
        <v>2751</v>
      </c>
      <c r="G29" s="64">
        <v>6777.4</v>
      </c>
      <c r="H29" s="64">
        <v>2463.61</v>
      </c>
      <c r="I29" s="60">
        <v>0</v>
      </c>
      <c r="J29" s="64">
        <v>0</v>
      </c>
      <c r="K29" s="64">
        <v>0</v>
      </c>
    </row>
    <row r="30" spans="1:11" x14ac:dyDescent="0.2">
      <c r="A30" s="126" t="s">
        <v>116</v>
      </c>
      <c r="B30" s="127"/>
      <c r="C30" s="60">
        <f>SUM(C20:C29)</f>
        <v>254035</v>
      </c>
      <c r="D30" s="64">
        <v>733170.1</v>
      </c>
      <c r="E30" s="64">
        <f>D30/C30*1000</f>
        <v>2886.0987659180819</v>
      </c>
      <c r="F30" s="60">
        <f>SUM(F20:F29)</f>
        <v>63421</v>
      </c>
      <c r="G30" s="64">
        <f>SUM(G20:G29)</f>
        <v>184394.1</v>
      </c>
      <c r="H30" s="64">
        <f>G30/F30*1000</f>
        <v>2907.4612510051879</v>
      </c>
      <c r="I30" s="60">
        <v>0</v>
      </c>
      <c r="J30" s="64">
        <v>0</v>
      </c>
      <c r="K30" s="64">
        <v>0</v>
      </c>
    </row>
    <row r="31" spans="1:11" x14ac:dyDescent="0.2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</row>
    <row r="32" spans="1:11" x14ac:dyDescent="0.2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1" x14ac:dyDescent="0.2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1:11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1" x14ac:dyDescent="0.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</row>
  </sheetData>
  <mergeCells count="31">
    <mergeCell ref="I17:K17"/>
    <mergeCell ref="F3:F4"/>
    <mergeCell ref="H18:H19"/>
    <mergeCell ref="I18:I19"/>
    <mergeCell ref="J18:J19"/>
    <mergeCell ref="K18:K19"/>
    <mergeCell ref="I3:I4"/>
    <mergeCell ref="J3:J4"/>
    <mergeCell ref="K3:K4"/>
    <mergeCell ref="G3:G4"/>
    <mergeCell ref="A30:B30"/>
    <mergeCell ref="A17:A19"/>
    <mergeCell ref="B17:B19"/>
    <mergeCell ref="C17:E17"/>
    <mergeCell ref="F17:H17"/>
    <mergeCell ref="C18:C19"/>
    <mergeCell ref="D18:D19"/>
    <mergeCell ref="E18:E19"/>
    <mergeCell ref="F18:F19"/>
    <mergeCell ref="G18:G19"/>
    <mergeCell ref="D3:D4"/>
    <mergeCell ref="E3:E4"/>
    <mergeCell ref="A15:B15"/>
    <mergeCell ref="A1:K1"/>
    <mergeCell ref="A2:A4"/>
    <mergeCell ref="B2:B4"/>
    <mergeCell ref="C2:E2"/>
    <mergeCell ref="F2:H2"/>
    <mergeCell ref="H3:H4"/>
    <mergeCell ref="I2:K2"/>
    <mergeCell ref="C3:C4"/>
  </mergeCells>
  <pageMargins left="0.75" right="0.75" top="1" bottom="1" header="0.5" footer="0.5"/>
  <pageSetup paperSize="9" orientation="landscape"/>
  <rowBreaks count="2" manualBreakCount="2">
    <brk id="16" max="16383" man="1"/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Formulas="1" workbookViewId="0">
      <selection activeCell="D5" sqref="D5"/>
    </sheetView>
  </sheetViews>
  <sheetFormatPr defaultColWidth="9.33203125" defaultRowHeight="12.75" x14ac:dyDescent="0.2"/>
  <cols>
    <col min="1" max="1" width="6.1640625" customWidth="1"/>
    <col min="2" max="3" width="6.33203125" customWidth="1"/>
    <col min="4" max="4" width="6.83203125" customWidth="1"/>
    <col min="5" max="5" width="6" customWidth="1"/>
    <col min="6" max="6" width="9.1640625" customWidth="1"/>
    <col min="7" max="7" width="11.6640625" customWidth="1"/>
    <col min="8" max="8" width="5.33203125" customWidth="1"/>
    <col min="9" max="9" width="6.83203125" customWidth="1"/>
  </cols>
  <sheetData>
    <row r="1" spans="1:9" x14ac:dyDescent="0.2">
      <c r="A1" s="74" t="s">
        <v>0</v>
      </c>
      <c r="B1" s="74"/>
      <c r="C1" s="74"/>
      <c r="D1" s="74"/>
      <c r="E1" s="74"/>
      <c r="F1" s="74"/>
      <c r="G1" s="74"/>
    </row>
    <row r="2" spans="1:9" x14ac:dyDescent="0.2">
      <c r="A2" s="1"/>
    </row>
    <row r="3" spans="1:9" ht="35.25" customHeight="1" x14ac:dyDescent="0.25">
      <c r="A3" s="75" t="s">
        <v>129</v>
      </c>
      <c r="B3" s="75"/>
      <c r="C3" s="75"/>
      <c r="D3" s="75"/>
      <c r="E3" s="75"/>
      <c r="F3" s="75"/>
      <c r="G3" s="75"/>
    </row>
    <row r="4" spans="1:9" ht="15.75" customHeight="1" x14ac:dyDescent="0.25">
      <c r="B4" s="2"/>
      <c r="C4" s="3" t="s">
        <v>2</v>
      </c>
      <c r="D4" s="76" t="s">
        <v>137</v>
      </c>
      <c r="E4" s="76"/>
    </row>
    <row r="5" spans="1:9" ht="16.5" customHeight="1" thickBot="1" x14ac:dyDescent="0.3">
      <c r="A5" s="4"/>
    </row>
    <row r="6" spans="1:9" ht="14.25" customHeight="1" thickBot="1" x14ac:dyDescent="0.25">
      <c r="A6" s="77" t="s">
        <v>3</v>
      </c>
      <c r="B6" s="78"/>
      <c r="C6" s="78"/>
      <c r="D6" s="78"/>
      <c r="E6" s="79"/>
      <c r="F6" s="5" t="s">
        <v>4</v>
      </c>
      <c r="G6" s="80" t="s">
        <v>5</v>
      </c>
      <c r="H6" s="81"/>
      <c r="I6" s="81"/>
    </row>
    <row r="7" spans="1:9" ht="2.25" hidden="1" customHeight="1" x14ac:dyDescent="0.2">
      <c r="A7" s="6"/>
      <c r="B7" s="7"/>
      <c r="C7" s="7"/>
      <c r="D7" s="7"/>
      <c r="E7" s="8"/>
      <c r="F7" s="9"/>
      <c r="G7" s="10"/>
      <c r="H7" s="11"/>
      <c r="I7" s="11"/>
    </row>
    <row r="8" spans="1:9" ht="34.5" customHeight="1" x14ac:dyDescent="0.2">
      <c r="A8" s="82" t="s">
        <v>6</v>
      </c>
      <c r="B8" s="83"/>
      <c r="C8" s="83"/>
      <c r="D8" s="83"/>
      <c r="E8" s="84"/>
      <c r="F8" s="12"/>
      <c r="G8" s="85" t="s">
        <v>7</v>
      </c>
      <c r="H8" s="86"/>
      <c r="I8" s="86"/>
    </row>
    <row r="9" spans="1:9" ht="25.5" customHeight="1" x14ac:dyDescent="0.2">
      <c r="A9" s="87" t="s">
        <v>8</v>
      </c>
      <c r="B9" s="88"/>
      <c r="C9" s="88"/>
      <c r="D9" s="88"/>
      <c r="E9" s="89"/>
      <c r="F9" s="90" t="s">
        <v>9</v>
      </c>
      <c r="G9" s="85"/>
      <c r="H9" s="86"/>
      <c r="I9" s="86"/>
    </row>
    <row r="10" spans="1:9" ht="13.5" customHeight="1" thickBot="1" x14ac:dyDescent="0.25">
      <c r="A10" s="92" t="s">
        <v>10</v>
      </c>
      <c r="B10" s="93"/>
      <c r="C10" s="93"/>
      <c r="D10" s="93"/>
      <c r="E10" s="94"/>
      <c r="F10" s="91"/>
      <c r="G10" s="85"/>
      <c r="H10" s="86"/>
      <c r="I10" s="86"/>
    </row>
    <row r="11" spans="1:9" ht="29.25" customHeight="1" x14ac:dyDescent="0.2">
      <c r="A11" s="82" t="s">
        <v>11</v>
      </c>
      <c r="B11" s="83"/>
      <c r="C11" s="83"/>
      <c r="D11" s="83"/>
      <c r="E11" s="84"/>
      <c r="F11" s="13"/>
      <c r="G11" s="85"/>
      <c r="H11" s="86"/>
      <c r="I11" s="86"/>
    </row>
    <row r="12" spans="1:9" ht="13.5" customHeight="1" x14ac:dyDescent="0.2">
      <c r="A12" s="95" t="s">
        <v>12</v>
      </c>
      <c r="B12" s="96"/>
      <c r="C12" s="96"/>
      <c r="D12" s="96"/>
      <c r="E12" s="97"/>
      <c r="F12" s="90" t="s">
        <v>13</v>
      </c>
      <c r="G12" s="14"/>
    </row>
    <row r="13" spans="1:9" ht="51.75" customHeight="1" thickBot="1" x14ac:dyDescent="0.25">
      <c r="A13" s="98" t="s">
        <v>14</v>
      </c>
      <c r="B13" s="99"/>
      <c r="C13" s="99"/>
      <c r="D13" s="99"/>
      <c r="E13" s="100"/>
      <c r="F13" s="91"/>
      <c r="G13" s="14"/>
      <c r="H13" s="15"/>
      <c r="I13" s="15" t="s">
        <v>15</v>
      </c>
    </row>
    <row r="14" spans="1:9" ht="25.5" customHeight="1" x14ac:dyDescent="0.2">
      <c r="A14" s="82" t="s">
        <v>16</v>
      </c>
      <c r="B14" s="83"/>
      <c r="C14" s="83"/>
      <c r="D14" s="83"/>
      <c r="E14" s="84"/>
      <c r="F14" s="101" t="s">
        <v>17</v>
      </c>
      <c r="G14" s="14"/>
    </row>
    <row r="15" spans="1:9" ht="12.75" customHeight="1" thickBot="1" x14ac:dyDescent="0.25">
      <c r="A15" s="98" t="s">
        <v>18</v>
      </c>
      <c r="B15" s="99"/>
      <c r="C15" s="99"/>
      <c r="D15" s="99"/>
      <c r="E15" s="100"/>
      <c r="F15" s="91"/>
      <c r="G15" s="14"/>
    </row>
    <row r="16" spans="1:9" ht="13.5" customHeight="1" thickBot="1" x14ac:dyDescent="0.25">
      <c r="A16" s="1"/>
    </row>
    <row r="17" spans="1:9" s="16" customFormat="1" ht="13.5" customHeight="1" thickBot="1" x14ac:dyDescent="0.25">
      <c r="A17" s="108" t="s">
        <v>19</v>
      </c>
      <c r="B17" s="109"/>
      <c r="C17" s="109"/>
      <c r="D17" s="109"/>
      <c r="E17" s="109"/>
      <c r="F17" s="109"/>
      <c r="G17" s="109"/>
      <c r="H17" s="109"/>
      <c r="I17" s="110"/>
    </row>
    <row r="18" spans="1:9" s="16" customFormat="1" ht="14.25" customHeight="1" thickBot="1" x14ac:dyDescent="0.25">
      <c r="A18" s="111" t="s">
        <v>20</v>
      </c>
      <c r="B18" s="112"/>
      <c r="C18" s="112"/>
      <c r="D18" s="112"/>
      <c r="E18" s="112"/>
      <c r="F18" s="112"/>
      <c r="G18" s="112"/>
      <c r="H18" s="112"/>
      <c r="I18" s="113"/>
    </row>
    <row r="19" spans="1:9" s="16" customFormat="1" ht="13.5" customHeight="1" thickBot="1" x14ac:dyDescent="0.25">
      <c r="A19" s="114"/>
      <c r="B19" s="115"/>
      <c r="C19" s="115"/>
      <c r="D19" s="115"/>
      <c r="E19" s="115"/>
      <c r="F19" s="115"/>
      <c r="G19" s="115"/>
      <c r="H19" s="115"/>
      <c r="I19" s="116"/>
    </row>
    <row r="20" spans="1:9" s="16" customFormat="1" ht="13.5" customHeight="1" thickBot="1" x14ac:dyDescent="0.25">
      <c r="A20" s="108" t="s">
        <v>138</v>
      </c>
      <c r="B20" s="109"/>
      <c r="C20" s="109"/>
      <c r="D20" s="109"/>
      <c r="E20" s="109"/>
      <c r="F20" s="109"/>
      <c r="G20" s="109"/>
      <c r="H20" s="109"/>
      <c r="I20" s="110"/>
    </row>
    <row r="21" spans="1:9" s="16" customFormat="1" ht="13.5" customHeight="1" thickBot="1" x14ac:dyDescent="0.25">
      <c r="A21" s="114"/>
      <c r="B21" s="115"/>
      <c r="C21" s="115"/>
      <c r="D21" s="115"/>
      <c r="E21" s="115"/>
      <c r="F21" s="115"/>
      <c r="G21" s="115"/>
      <c r="H21" s="115"/>
      <c r="I21" s="116"/>
    </row>
    <row r="22" spans="1:9" s="16" customFormat="1" ht="13.5" customHeight="1" thickBot="1" x14ac:dyDescent="0.25">
      <c r="A22" s="114"/>
      <c r="B22" s="115"/>
      <c r="C22" s="115"/>
      <c r="D22" s="115"/>
      <c r="E22" s="115"/>
      <c r="F22" s="115"/>
      <c r="G22" s="115"/>
      <c r="H22" s="115"/>
      <c r="I22" s="116"/>
    </row>
    <row r="23" spans="1:9" s="16" customFormat="1" ht="13.5" customHeight="1" thickBot="1" x14ac:dyDescent="0.25">
      <c r="A23" s="102" t="s">
        <v>21</v>
      </c>
      <c r="B23" s="104" t="s">
        <v>22</v>
      </c>
      <c r="C23" s="105"/>
      <c r="D23" s="105"/>
      <c r="E23" s="105"/>
      <c r="F23" s="105"/>
      <c r="G23" s="105"/>
      <c r="H23" s="105"/>
      <c r="I23" s="106"/>
    </row>
    <row r="24" spans="1:9" s="16" customFormat="1" ht="67.5" customHeight="1" thickBot="1" x14ac:dyDescent="0.25">
      <c r="A24" s="103"/>
      <c r="B24" s="66" t="s">
        <v>23</v>
      </c>
      <c r="C24" s="66" t="s">
        <v>24</v>
      </c>
      <c r="D24" s="66" t="s">
        <v>25</v>
      </c>
      <c r="E24" s="66" t="s">
        <v>26</v>
      </c>
      <c r="F24" s="66" t="s">
        <v>27</v>
      </c>
      <c r="G24" s="66" t="s">
        <v>28</v>
      </c>
      <c r="H24" s="66"/>
      <c r="I24" s="66" t="s">
        <v>29</v>
      </c>
    </row>
    <row r="25" spans="1:9" s="17" customFormat="1" ht="13.5" customHeight="1" thickBot="1" x14ac:dyDescent="0.25">
      <c r="A25" s="67"/>
      <c r="B25" s="68">
        <v>13844159</v>
      </c>
      <c r="C25" s="69">
        <v>4810136300</v>
      </c>
      <c r="D25" s="70" t="s">
        <v>139</v>
      </c>
      <c r="E25" s="68">
        <v>31</v>
      </c>
      <c r="F25" s="68">
        <v>425</v>
      </c>
      <c r="G25" s="68">
        <v>2784</v>
      </c>
      <c r="H25" s="68">
        <v>0</v>
      </c>
      <c r="I25" s="71">
        <v>0</v>
      </c>
    </row>
    <row r="26" spans="1:9" s="16" customFormat="1" x14ac:dyDescent="0.2">
      <c r="A26" s="107" t="s">
        <v>30</v>
      </c>
      <c r="B26" s="107"/>
      <c r="C26" s="107"/>
      <c r="D26" s="107"/>
      <c r="E26" s="107"/>
      <c r="F26" s="107"/>
    </row>
    <row r="27" spans="1:9" s="16" customFormat="1" x14ac:dyDescent="0.2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2:E12"/>
    <mergeCell ref="F12:F13"/>
    <mergeCell ref="A13:E13"/>
    <mergeCell ref="A14:E14"/>
    <mergeCell ref="F14:F15"/>
    <mergeCell ref="A15:E15"/>
    <mergeCell ref="A8:E8"/>
    <mergeCell ref="G8:I11"/>
    <mergeCell ref="A9:E9"/>
    <mergeCell ref="F9:F10"/>
    <mergeCell ref="A10:E10"/>
    <mergeCell ref="A11:E11"/>
    <mergeCell ref="A1:G1"/>
    <mergeCell ref="A3:G3"/>
    <mergeCell ref="D4:E4"/>
    <mergeCell ref="A6:E6"/>
    <mergeCell ref="G6:I6"/>
  </mergeCells>
  <pageMargins left="0.59055118110236227" right="0.39370078740157483" top="0.39370078740157483" bottom="0.39370078740157483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opLeftCell="A13" workbookViewId="0">
      <selection activeCell="A32" sqref="A32:G34"/>
    </sheetView>
  </sheetViews>
  <sheetFormatPr defaultRowHeight="11.25" customHeight="1" x14ac:dyDescent="0.2"/>
  <cols>
    <col min="1" max="1" width="42" style="19" customWidth="1"/>
    <col min="2" max="2" width="6.33203125" style="20" customWidth="1"/>
    <col min="3" max="3" width="10.5" style="21" customWidth="1"/>
    <col min="4" max="4" width="19.1640625" style="22" customWidth="1"/>
    <col min="5" max="5" width="20.83203125" style="22" customWidth="1"/>
    <col min="6" max="6" width="9.33203125" style="18" hidden="1" customWidth="1"/>
    <col min="7" max="7" width="9.33203125" style="23" hidden="1" customWidth="1"/>
    <col min="8" max="9" width="9.33203125" style="18" hidden="1" customWidth="1"/>
    <col min="10" max="11" width="9.33203125" style="23" hidden="1" customWidth="1"/>
    <col min="12" max="16384" width="9.33203125" style="18"/>
  </cols>
  <sheetData>
    <row r="2" spans="1:11" s="24" customFormat="1" ht="67.5" customHeight="1" x14ac:dyDescent="0.2">
      <c r="A2" s="25" t="s">
        <v>31</v>
      </c>
      <c r="B2" s="26" t="s">
        <v>32</v>
      </c>
      <c r="C2" s="27" t="s">
        <v>130</v>
      </c>
      <c r="D2" s="28" t="s">
        <v>34</v>
      </c>
      <c r="E2" s="29" t="s">
        <v>35</v>
      </c>
      <c r="G2" s="30"/>
      <c r="J2" s="30"/>
      <c r="K2" s="30"/>
    </row>
    <row r="3" spans="1:11" s="31" customFormat="1" ht="11.25" customHeight="1" x14ac:dyDescent="0.2">
      <c r="A3" s="32" t="s">
        <v>36</v>
      </c>
      <c r="B3" s="33" t="s">
        <v>37</v>
      </c>
      <c r="C3" s="34">
        <v>1</v>
      </c>
      <c r="D3" s="34">
        <v>2</v>
      </c>
      <c r="E3" s="34">
        <v>3</v>
      </c>
      <c r="G3" s="35"/>
      <c r="J3" s="35"/>
      <c r="K3" s="35"/>
    </row>
    <row r="4" spans="1:11" ht="55.5" customHeight="1" x14ac:dyDescent="0.2">
      <c r="A4" s="36" t="s">
        <v>38</v>
      </c>
      <c r="B4" s="33" t="s">
        <v>39</v>
      </c>
      <c r="C4" s="37">
        <v>63421</v>
      </c>
      <c r="D4" s="38">
        <v>184394.1</v>
      </c>
      <c r="E4" s="38">
        <f>D4/C4*1000</f>
        <v>2907.4612510051879</v>
      </c>
      <c r="F4" s="18" t="e">
        <f>[2]Dodatok1!#REF!</f>
        <v>#REF!</v>
      </c>
      <c r="G4" s="39" t="e">
        <f t="shared" ref="G4:G15" si="0">F4-C4</f>
        <v>#REF!</v>
      </c>
      <c r="H4" s="21">
        <f>SUM(C5:C15)</f>
        <v>57016</v>
      </c>
      <c r="I4" s="22">
        <f>SUM(D5:D17)</f>
        <v>184394.1</v>
      </c>
      <c r="J4" s="39">
        <f>H4-C4</f>
        <v>-6405</v>
      </c>
      <c r="K4" s="40">
        <f>I4-D4</f>
        <v>0</v>
      </c>
    </row>
    <row r="5" spans="1:11" ht="12.75" customHeight="1" x14ac:dyDescent="0.2">
      <c r="A5" s="36" t="s">
        <v>40</v>
      </c>
      <c r="B5" s="33" t="s">
        <v>41</v>
      </c>
      <c r="C5" s="37">
        <v>115</v>
      </c>
      <c r="D5" s="38">
        <v>75</v>
      </c>
      <c r="E5" s="38">
        <f t="shared" ref="E5:E26" si="1">D5/C5*1000</f>
        <v>652.17391304347825</v>
      </c>
      <c r="F5" s="18" t="e">
        <f>[2]Dodatok1!#REF!</f>
        <v>#REF!</v>
      </c>
      <c r="G5" s="39" t="e">
        <f t="shared" si="0"/>
        <v>#REF!</v>
      </c>
    </row>
    <row r="6" spans="1:11" ht="12.75" customHeight="1" x14ac:dyDescent="0.2">
      <c r="A6" s="36" t="s">
        <v>42</v>
      </c>
      <c r="B6" s="33" t="s">
        <v>43</v>
      </c>
      <c r="C6" s="37">
        <v>354</v>
      </c>
      <c r="D6" s="38">
        <v>345.8</v>
      </c>
      <c r="E6" s="38">
        <f t="shared" si="1"/>
        <v>976.83615819209047</v>
      </c>
      <c r="F6" s="18" t="e">
        <f>[2]Dodatok1!#REF!</f>
        <v>#REF!</v>
      </c>
      <c r="G6" s="39" t="e">
        <f t="shared" si="0"/>
        <v>#REF!</v>
      </c>
    </row>
    <row r="7" spans="1:11" ht="12.75" customHeight="1" x14ac:dyDescent="0.2">
      <c r="A7" s="36" t="s">
        <v>44</v>
      </c>
      <c r="B7" s="33" t="s">
        <v>45</v>
      </c>
      <c r="C7" s="37">
        <v>38</v>
      </c>
      <c r="D7" s="38">
        <v>38.700000000000003</v>
      </c>
      <c r="E7" s="38">
        <f t="shared" si="1"/>
        <v>1018.4210526315791</v>
      </c>
      <c r="F7" s="18" t="e">
        <f>[2]Dodatok1!#REF!</f>
        <v>#REF!</v>
      </c>
      <c r="G7" s="39" t="e">
        <f t="shared" si="0"/>
        <v>#REF!</v>
      </c>
    </row>
    <row r="8" spans="1:11" ht="12.75" customHeight="1" x14ac:dyDescent="0.2">
      <c r="A8" s="36" t="s">
        <v>46</v>
      </c>
      <c r="B8" s="33" t="s">
        <v>47</v>
      </c>
      <c r="C8" s="37">
        <v>4</v>
      </c>
      <c r="D8" s="38">
        <v>4.5999999999999996</v>
      </c>
      <c r="E8" s="38">
        <f t="shared" si="1"/>
        <v>1150</v>
      </c>
      <c r="F8" s="18" t="e">
        <f>[2]Dodatok1!#REF!</f>
        <v>#REF!</v>
      </c>
      <c r="G8" s="39" t="e">
        <f t="shared" si="0"/>
        <v>#REF!</v>
      </c>
    </row>
    <row r="9" spans="1:11" ht="12.75" customHeight="1" x14ac:dyDescent="0.2">
      <c r="A9" s="36" t="s">
        <v>48</v>
      </c>
      <c r="B9" s="33" t="s">
        <v>49</v>
      </c>
      <c r="C9" s="37">
        <v>15</v>
      </c>
      <c r="D9" s="38">
        <v>18.8</v>
      </c>
      <c r="E9" s="38">
        <f t="shared" si="1"/>
        <v>1253.3333333333335</v>
      </c>
      <c r="F9" s="18" t="e">
        <f>[2]Dodatok1!#REF!</f>
        <v>#REF!</v>
      </c>
      <c r="G9" s="39" t="e">
        <f t="shared" si="0"/>
        <v>#REF!</v>
      </c>
    </row>
    <row r="10" spans="1:11" ht="12.75" customHeight="1" x14ac:dyDescent="0.2">
      <c r="A10" s="36" t="s">
        <v>50</v>
      </c>
      <c r="B10" s="33" t="s">
        <v>51</v>
      </c>
      <c r="C10" s="37">
        <v>12</v>
      </c>
      <c r="D10" s="38">
        <v>16.100000000000001</v>
      </c>
      <c r="E10" s="38">
        <f t="shared" si="1"/>
        <v>1341.6666666666667</v>
      </c>
      <c r="F10" s="18" t="e">
        <f>[2]Dodatok1!#REF!</f>
        <v>#REF!</v>
      </c>
      <c r="G10" s="39" t="e">
        <f t="shared" si="0"/>
        <v>#REF!</v>
      </c>
    </row>
    <row r="11" spans="1:11" ht="12.75" customHeight="1" x14ac:dyDescent="0.2">
      <c r="A11" s="36" t="s">
        <v>52</v>
      </c>
      <c r="B11" s="33" t="s">
        <v>53</v>
      </c>
      <c r="C11" s="37">
        <v>16</v>
      </c>
      <c r="D11" s="38">
        <v>23.1</v>
      </c>
      <c r="E11" s="38">
        <f t="shared" si="1"/>
        <v>1443.75</v>
      </c>
      <c r="F11" s="18" t="e">
        <f>[2]Dodatok1!#REF!</f>
        <v>#REF!</v>
      </c>
      <c r="G11" s="39" t="e">
        <f t="shared" si="0"/>
        <v>#REF!</v>
      </c>
    </row>
    <row r="12" spans="1:11" ht="12.75" customHeight="1" x14ac:dyDescent="0.2">
      <c r="A12" s="36" t="s">
        <v>54</v>
      </c>
      <c r="B12" s="33" t="s">
        <v>55</v>
      </c>
      <c r="C12" s="37">
        <v>31462</v>
      </c>
      <c r="D12" s="38">
        <v>58344.2</v>
      </c>
      <c r="E12" s="38">
        <f t="shared" si="1"/>
        <v>1854.433920284788</v>
      </c>
      <c r="F12" s="18" t="e">
        <f>[2]Dodatok1!#REF!</f>
        <v>#REF!</v>
      </c>
      <c r="G12" s="39" t="e">
        <f t="shared" si="0"/>
        <v>#REF!</v>
      </c>
    </row>
    <row r="13" spans="1:11" ht="12.75" customHeight="1" x14ac:dyDescent="0.2">
      <c r="A13" s="36" t="s">
        <v>56</v>
      </c>
      <c r="B13" s="33" t="s">
        <v>57</v>
      </c>
      <c r="C13" s="37">
        <v>13407</v>
      </c>
      <c r="D13" s="38">
        <v>32826.6</v>
      </c>
      <c r="E13" s="38">
        <f t="shared" si="1"/>
        <v>2448.4672186171401</v>
      </c>
      <c r="F13" s="18" t="e">
        <f>[2]Dodatok1!#REF!</f>
        <v>#REF!</v>
      </c>
      <c r="G13" s="39" t="e">
        <f t="shared" si="0"/>
        <v>#REF!</v>
      </c>
    </row>
    <row r="14" spans="1:11" ht="12.75" customHeight="1" x14ac:dyDescent="0.2">
      <c r="A14" s="36" t="s">
        <v>58</v>
      </c>
      <c r="B14" s="33" t="s">
        <v>59</v>
      </c>
      <c r="C14" s="37">
        <v>7589</v>
      </c>
      <c r="D14" s="38">
        <v>26203.8</v>
      </c>
      <c r="E14" s="38">
        <f t="shared" si="1"/>
        <v>3452.8659902490444</v>
      </c>
      <c r="F14" s="18" t="e">
        <f>[2]Dodatok1!#REF!</f>
        <v>#REF!</v>
      </c>
      <c r="G14" s="39" t="e">
        <f t="shared" si="0"/>
        <v>#REF!</v>
      </c>
    </row>
    <row r="15" spans="1:11" ht="12.75" customHeight="1" x14ac:dyDescent="0.2">
      <c r="A15" s="36" t="s">
        <v>60</v>
      </c>
      <c r="B15" s="33" t="s">
        <v>61</v>
      </c>
      <c r="C15" s="37">
        <v>4004</v>
      </c>
      <c r="D15" s="38">
        <v>17775.099999999999</v>
      </c>
      <c r="E15" s="38">
        <f t="shared" si="1"/>
        <v>4439.3356643356638</v>
      </c>
      <c r="F15" s="18" t="e">
        <f>[2]Dodatok1!#REF!</f>
        <v>#REF!</v>
      </c>
      <c r="G15" s="39" t="e">
        <f t="shared" si="0"/>
        <v>#REF!</v>
      </c>
    </row>
    <row r="16" spans="1:11" ht="12.75" customHeight="1" x14ac:dyDescent="0.2">
      <c r="A16" s="36" t="s">
        <v>62</v>
      </c>
      <c r="B16" s="33" t="s">
        <v>63</v>
      </c>
      <c r="C16" s="37">
        <v>5388</v>
      </c>
      <c r="D16" s="38">
        <v>35660.699999999997</v>
      </c>
      <c r="E16" s="38">
        <f t="shared" si="1"/>
        <v>6618.5412026726053</v>
      </c>
      <c r="G16" s="39"/>
    </row>
    <row r="17" spans="1:11" ht="12.75" customHeight="1" x14ac:dyDescent="0.2">
      <c r="A17" s="36" t="s">
        <v>64</v>
      </c>
      <c r="B17" s="41" t="s">
        <v>65</v>
      </c>
      <c r="C17" s="37">
        <v>1017</v>
      </c>
      <c r="D17" s="38">
        <v>13061.6</v>
      </c>
      <c r="E17" s="38">
        <f t="shared" si="1"/>
        <v>12843.264503441495</v>
      </c>
      <c r="F17" s="18" t="e">
        <f>[2]Dodatok1!#REF!</f>
        <v>#REF!</v>
      </c>
      <c r="G17" s="39" t="e">
        <f t="shared" ref="G17:G26" si="2">F17-C17</f>
        <v>#REF!</v>
      </c>
    </row>
    <row r="18" spans="1:11" ht="45.75" customHeight="1" x14ac:dyDescent="0.2">
      <c r="A18" s="36" t="s">
        <v>66</v>
      </c>
      <c r="B18" s="41" t="s">
        <v>67</v>
      </c>
      <c r="C18" s="37">
        <v>46637</v>
      </c>
      <c r="D18" s="38">
        <v>148420.5</v>
      </c>
      <c r="E18" s="38">
        <f t="shared" si="1"/>
        <v>3182.4624225400435</v>
      </c>
      <c r="F18" s="21" t="e">
        <f>'[3]Dodatok 2'!#REF!</f>
        <v>#REF!</v>
      </c>
      <c r="G18" s="39" t="e">
        <f t="shared" si="2"/>
        <v>#REF!</v>
      </c>
      <c r="H18" s="21">
        <f>SUM(C18:C23)</f>
        <v>63421</v>
      </c>
      <c r="I18" s="22">
        <f>SUM(D18:D23)</f>
        <v>184394.1</v>
      </c>
      <c r="J18" s="39">
        <f>H18-C4</f>
        <v>0</v>
      </c>
      <c r="K18" s="40">
        <f>I18-D4</f>
        <v>0</v>
      </c>
    </row>
    <row r="19" spans="1:11" ht="14.25" customHeight="1" x14ac:dyDescent="0.2">
      <c r="A19" s="36" t="s">
        <v>68</v>
      </c>
      <c r="B19" s="41" t="s">
        <v>69</v>
      </c>
      <c r="C19" s="37">
        <v>11802</v>
      </c>
      <c r="D19" s="38">
        <v>25200.6</v>
      </c>
      <c r="E19" s="38">
        <f t="shared" si="1"/>
        <v>2135.2821555668529</v>
      </c>
      <c r="F19" s="21" t="e">
        <f>'[3]Dodatok 2'!#REF!</f>
        <v>#REF!</v>
      </c>
      <c r="G19" s="39" t="e">
        <f t="shared" si="2"/>
        <v>#REF!</v>
      </c>
    </row>
    <row r="20" spans="1:11" ht="14.25" customHeight="1" x14ac:dyDescent="0.2">
      <c r="A20" s="36" t="s">
        <v>70</v>
      </c>
      <c r="B20" s="41" t="s">
        <v>71</v>
      </c>
      <c r="C20" s="37">
        <v>2994</v>
      </c>
      <c r="D20" s="38">
        <v>5592.9</v>
      </c>
      <c r="E20" s="38">
        <f t="shared" si="1"/>
        <v>1868.0360721442883</v>
      </c>
      <c r="F20" s="21" t="e">
        <f>'[3]Dodatok 2'!#REF!</f>
        <v>#REF!</v>
      </c>
      <c r="G20" s="39" t="e">
        <f t="shared" si="2"/>
        <v>#REF!</v>
      </c>
    </row>
    <row r="21" spans="1:11" ht="14.25" customHeight="1" x14ac:dyDescent="0.2">
      <c r="A21" s="36" t="s">
        <v>72</v>
      </c>
      <c r="B21" s="41" t="s">
        <v>73</v>
      </c>
      <c r="C21" s="37">
        <v>1425</v>
      </c>
      <c r="D21" s="38">
        <v>3664</v>
      </c>
      <c r="E21" s="38">
        <f t="shared" si="1"/>
        <v>2571.2280701754385</v>
      </c>
      <c r="F21" s="21" t="e">
        <f>'[3]Dodatok 2'!#REF!</f>
        <v>#REF!</v>
      </c>
      <c r="G21" s="39" t="e">
        <f t="shared" si="2"/>
        <v>#REF!</v>
      </c>
    </row>
    <row r="22" spans="1:11" ht="14.25" customHeight="1" x14ac:dyDescent="0.2">
      <c r="A22" s="36" t="s">
        <v>74</v>
      </c>
      <c r="B22" s="41" t="s">
        <v>75</v>
      </c>
      <c r="C22" s="37">
        <v>549</v>
      </c>
      <c r="D22" s="38">
        <v>862.6</v>
      </c>
      <c r="E22" s="38">
        <f t="shared" si="1"/>
        <v>1571.2204007285975</v>
      </c>
      <c r="F22" s="21" t="e">
        <f>'[3]Dodatok 2'!#REF!</f>
        <v>#REF!</v>
      </c>
      <c r="G22" s="39" t="e">
        <f t="shared" si="2"/>
        <v>#REF!</v>
      </c>
    </row>
    <row r="23" spans="1:11" ht="14.25" customHeight="1" x14ac:dyDescent="0.2">
      <c r="A23" s="36" t="s">
        <v>76</v>
      </c>
      <c r="B23" s="41" t="s">
        <v>77</v>
      </c>
      <c r="C23" s="37">
        <v>14</v>
      </c>
      <c r="D23" s="38">
        <v>653.5</v>
      </c>
      <c r="E23" s="38">
        <f t="shared" si="1"/>
        <v>46678.571428571428</v>
      </c>
      <c r="F23" s="21" t="e">
        <f>'[3]Dodatok 2'!#REF!</f>
        <v>#REF!</v>
      </c>
      <c r="G23" s="39" t="e">
        <f t="shared" si="2"/>
        <v>#REF!</v>
      </c>
    </row>
    <row r="24" spans="1:11" ht="42.75" customHeight="1" x14ac:dyDescent="0.2">
      <c r="A24" s="36" t="s">
        <v>78</v>
      </c>
      <c r="B24" s="41" t="s">
        <v>79</v>
      </c>
      <c r="C24" s="37">
        <v>562</v>
      </c>
      <c r="D24" s="38">
        <v>534.29999999999995</v>
      </c>
      <c r="E24" s="38">
        <f t="shared" si="1"/>
        <v>950.7117437722419</v>
      </c>
      <c r="F24" s="21" t="e">
        <f>'[4]Dodatok 3'!#REF!</f>
        <v>#REF!</v>
      </c>
      <c r="G24" s="39" t="e">
        <f t="shared" si="2"/>
        <v>#REF!</v>
      </c>
      <c r="H24" s="21">
        <f>SUM(C24:C26)</f>
        <v>63421</v>
      </c>
      <c r="I24" s="22">
        <f>SUM(D24:D26)</f>
        <v>184394.1</v>
      </c>
      <c r="J24" s="39">
        <f>H24-C4</f>
        <v>0</v>
      </c>
      <c r="K24" s="40">
        <f>I24-D4</f>
        <v>0</v>
      </c>
    </row>
    <row r="25" spans="1:11" ht="11.25" customHeight="1" x14ac:dyDescent="0.2">
      <c r="A25" s="36" t="s">
        <v>80</v>
      </c>
      <c r="B25" s="41" t="s">
        <v>81</v>
      </c>
      <c r="C25" s="37">
        <v>9395</v>
      </c>
      <c r="D25" s="38">
        <v>14693.8</v>
      </c>
      <c r="E25" s="38">
        <f t="shared" si="1"/>
        <v>1564.0021287919105</v>
      </c>
      <c r="F25" s="21" t="e">
        <f>'[4]Dodatok 3'!#REF!</f>
        <v>#REF!</v>
      </c>
      <c r="G25" s="39" t="e">
        <f t="shared" si="2"/>
        <v>#REF!</v>
      </c>
    </row>
    <row r="26" spans="1:11" ht="11.25" customHeight="1" x14ac:dyDescent="0.2">
      <c r="A26" s="36" t="s">
        <v>82</v>
      </c>
      <c r="B26" s="41" t="s">
        <v>83</v>
      </c>
      <c r="C26" s="37">
        <v>53464</v>
      </c>
      <c r="D26" s="38">
        <v>169166</v>
      </c>
      <c r="E26" s="38">
        <f t="shared" si="1"/>
        <v>3164.1104294478528</v>
      </c>
      <c r="F26" s="21" t="e">
        <f>'[4]Dodatok 3'!#REF!</f>
        <v>#REF!</v>
      </c>
      <c r="G26" s="39" t="e">
        <f t="shared" si="2"/>
        <v>#REF!</v>
      </c>
    </row>
    <row r="27" spans="1:11" s="44" customFormat="1" ht="22.5" customHeight="1" x14ac:dyDescent="0.2">
      <c r="A27" s="36" t="s">
        <v>131</v>
      </c>
      <c r="B27" s="41" t="s">
        <v>85</v>
      </c>
      <c r="C27" s="37">
        <v>0</v>
      </c>
      <c r="D27" s="38">
        <v>0</v>
      </c>
      <c r="E27" s="38">
        <v>0</v>
      </c>
      <c r="F27" s="42"/>
      <c r="G27" s="42"/>
    </row>
    <row r="28" spans="1:11" ht="22.5" customHeight="1" x14ac:dyDescent="0.2">
      <c r="A28" s="36" t="s">
        <v>86</v>
      </c>
      <c r="B28" s="41" t="s">
        <v>87</v>
      </c>
      <c r="C28" s="37">
        <v>0</v>
      </c>
      <c r="D28" s="38">
        <v>0</v>
      </c>
      <c r="E28" s="38">
        <v>0</v>
      </c>
    </row>
    <row r="29" spans="1:11" s="44" customFormat="1" ht="6.75" customHeight="1" x14ac:dyDescent="0.2">
      <c r="A29" s="45"/>
      <c r="B29" s="46"/>
      <c r="C29" s="47"/>
      <c r="D29" s="48"/>
      <c r="E29" s="48"/>
    </row>
    <row r="30" spans="1:11" ht="11.25" customHeight="1" x14ac:dyDescent="0.2">
      <c r="A30" s="117" t="s">
        <v>88</v>
      </c>
      <c r="B30" s="117"/>
      <c r="C30" s="117"/>
      <c r="D30" s="117"/>
      <c r="E30" s="117"/>
      <c r="G30" s="18"/>
      <c r="H30" s="23"/>
      <c r="I30" s="23"/>
      <c r="J30" s="18"/>
      <c r="K30" s="18"/>
    </row>
    <row r="31" spans="1:11" ht="11.25" customHeight="1" x14ac:dyDescent="0.2">
      <c r="A31" s="117"/>
      <c r="B31" s="117"/>
      <c r="C31" s="117"/>
      <c r="D31" s="117"/>
      <c r="E31" s="117"/>
      <c r="G31" s="18"/>
      <c r="H31" s="23"/>
      <c r="I31" s="23"/>
      <c r="J31" s="18"/>
      <c r="K31" s="18"/>
    </row>
    <row r="32" spans="1:11" ht="40.5" customHeight="1" x14ac:dyDescent="0.2">
      <c r="A32" s="118" t="s">
        <v>140</v>
      </c>
      <c r="B32" s="118"/>
      <c r="C32" s="118"/>
      <c r="D32" s="118" t="s">
        <v>141</v>
      </c>
      <c r="E32" s="118"/>
      <c r="F32" s="118"/>
      <c r="G32" s="118"/>
    </row>
    <row r="33" spans="1:7" ht="11.25" customHeight="1" x14ac:dyDescent="0.2">
      <c r="A33" s="72"/>
      <c r="B33" s="73"/>
      <c r="C33" s="42"/>
      <c r="D33" s="65"/>
      <c r="E33" s="43"/>
      <c r="F33" s="44"/>
      <c r="G33" s="44"/>
    </row>
    <row r="34" spans="1:7" ht="22.5" customHeight="1" x14ac:dyDescent="0.2">
      <c r="A34" s="118" t="s">
        <v>142</v>
      </c>
      <c r="B34" s="118"/>
      <c r="C34" s="118"/>
      <c r="D34" s="65"/>
      <c r="E34" s="43"/>
      <c r="F34" s="44"/>
      <c r="G34" s="44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 r:id="rId1"/>
  <headerFooter>
    <oddFooter>&amp;R&amp;6&amp;P/&amp;N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5"/>
  <sheetViews>
    <sheetView workbookViewId="0">
      <selection activeCell="F85" sqref="F85"/>
    </sheetView>
  </sheetViews>
  <sheetFormatPr defaultRowHeight="11.25" customHeight="1" x14ac:dyDescent="0.2"/>
  <cols>
    <col min="1" max="1" width="4.33203125" style="44" customWidth="1"/>
    <col min="2" max="2" width="33" style="44" customWidth="1"/>
    <col min="3" max="3" width="11" style="44" customWidth="1"/>
    <col min="4" max="4" width="14.1640625" style="44" customWidth="1"/>
    <col min="5" max="5" width="10.33203125" style="44" customWidth="1"/>
    <col min="6" max="6" width="11" style="44" customWidth="1"/>
    <col min="7" max="7" width="14.1640625" style="44" customWidth="1"/>
    <col min="8" max="8" width="10.33203125" style="44" customWidth="1"/>
    <col min="9" max="9" width="11" style="44" customWidth="1"/>
    <col min="10" max="10" width="14.1640625" style="44" customWidth="1"/>
    <col min="11" max="11" width="10.33203125" style="44" customWidth="1"/>
    <col min="12" max="14" width="9.33203125" style="44"/>
    <col min="15" max="15" width="11.6640625" style="44" bestFit="1" customWidth="1"/>
    <col min="16" max="16" width="9.33203125" style="44"/>
    <col min="17" max="17" width="12.6640625" style="44" bestFit="1" customWidth="1"/>
    <col min="18" max="30" width="9.33203125" style="44"/>
    <col min="31" max="31" width="12.1640625" style="44" bestFit="1" customWidth="1"/>
    <col min="32" max="32" width="9.33203125" style="42"/>
    <col min="33" max="16384" width="9.33203125" style="44"/>
  </cols>
  <sheetData>
    <row r="1" spans="1:32" ht="11.25" customHeight="1" x14ac:dyDescent="0.2">
      <c r="A1" s="119" t="s">
        <v>132</v>
      </c>
      <c r="B1" s="119"/>
      <c r="C1" s="119"/>
      <c r="D1" s="119"/>
      <c r="E1" s="119"/>
      <c r="F1" s="119"/>
      <c r="G1" s="49"/>
    </row>
    <row r="2" spans="1:32" ht="18" customHeight="1" x14ac:dyDescent="0.2">
      <c r="A2" s="120" t="s">
        <v>90</v>
      </c>
      <c r="B2" s="120" t="s">
        <v>91</v>
      </c>
      <c r="C2" s="123" t="s">
        <v>92</v>
      </c>
      <c r="D2" s="124"/>
      <c r="E2" s="124"/>
      <c r="F2" s="123" t="s">
        <v>40</v>
      </c>
      <c r="G2" s="124"/>
      <c r="H2" s="124"/>
      <c r="I2" s="123" t="s">
        <v>42</v>
      </c>
      <c r="J2" s="124"/>
      <c r="K2" s="125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1"/>
    </row>
    <row r="3" spans="1:32" ht="28.5" customHeight="1" x14ac:dyDescent="0.2">
      <c r="A3" s="121"/>
      <c r="B3" s="121"/>
      <c r="C3" s="120" t="s">
        <v>93</v>
      </c>
      <c r="D3" s="120" t="s">
        <v>94</v>
      </c>
      <c r="E3" s="120" t="s">
        <v>95</v>
      </c>
      <c r="F3" s="120" t="s">
        <v>93</v>
      </c>
      <c r="G3" s="120" t="s">
        <v>94</v>
      </c>
      <c r="H3" s="120" t="s">
        <v>95</v>
      </c>
      <c r="I3" s="120" t="s">
        <v>93</v>
      </c>
      <c r="J3" s="120" t="s">
        <v>94</v>
      </c>
      <c r="K3" s="120" t="s">
        <v>95</v>
      </c>
      <c r="AF3" s="52"/>
    </row>
    <row r="4" spans="1:32" ht="36.75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AF4" s="52"/>
    </row>
    <row r="5" spans="1:32" ht="11.25" customHeight="1" x14ac:dyDescent="0.2">
      <c r="A5" s="53" t="s">
        <v>96</v>
      </c>
      <c r="B5" s="53" t="s">
        <v>97</v>
      </c>
      <c r="C5" s="54">
        <v>4680</v>
      </c>
      <c r="D5" s="55">
        <v>11390.5</v>
      </c>
      <c r="E5" s="56">
        <v>2433.87</v>
      </c>
      <c r="F5" s="54">
        <v>3</v>
      </c>
      <c r="G5" s="55">
        <v>1.8</v>
      </c>
      <c r="H5" s="55">
        <v>586.5</v>
      </c>
      <c r="I5" s="54">
        <v>32</v>
      </c>
      <c r="J5" s="55">
        <v>31.4</v>
      </c>
      <c r="K5" s="55">
        <v>980.28</v>
      </c>
      <c r="AF5" s="57"/>
    </row>
    <row r="6" spans="1:32" ht="11.25" customHeight="1" x14ac:dyDescent="0.2">
      <c r="A6" s="53" t="s">
        <v>98</v>
      </c>
      <c r="B6" s="53" t="s">
        <v>99</v>
      </c>
      <c r="C6" s="54">
        <v>1644</v>
      </c>
      <c r="D6" s="55">
        <v>3830.1</v>
      </c>
      <c r="E6" s="56">
        <v>2329.75</v>
      </c>
      <c r="F6" s="54">
        <v>4</v>
      </c>
      <c r="G6" s="55">
        <v>2.4</v>
      </c>
      <c r="H6" s="55">
        <v>586.5</v>
      </c>
      <c r="I6" s="54">
        <v>11</v>
      </c>
      <c r="J6" s="55">
        <v>10.7</v>
      </c>
      <c r="K6" s="55">
        <v>970.64</v>
      </c>
      <c r="AF6" s="57"/>
    </row>
    <row r="7" spans="1:32" ht="11.25" customHeight="1" x14ac:dyDescent="0.2">
      <c r="A7" s="53" t="s">
        <v>100</v>
      </c>
      <c r="B7" s="53" t="s">
        <v>101</v>
      </c>
      <c r="C7" s="54">
        <v>3809</v>
      </c>
      <c r="D7" s="55">
        <v>18208.2</v>
      </c>
      <c r="E7" s="56">
        <v>4780.3</v>
      </c>
      <c r="F7" s="54">
        <v>5</v>
      </c>
      <c r="G7" s="55">
        <v>4</v>
      </c>
      <c r="H7" s="55">
        <v>782</v>
      </c>
      <c r="I7" s="54">
        <v>24</v>
      </c>
      <c r="J7" s="55">
        <v>23.1</v>
      </c>
      <c r="K7" s="55">
        <v>964.06</v>
      </c>
      <c r="AF7" s="57"/>
    </row>
    <row r="8" spans="1:32" ht="11.25" customHeight="1" x14ac:dyDescent="0.2">
      <c r="A8" s="53" t="s">
        <v>102</v>
      </c>
      <c r="B8" s="53" t="s">
        <v>103</v>
      </c>
      <c r="C8" s="54">
        <v>17280</v>
      </c>
      <c r="D8" s="55">
        <v>52965.2</v>
      </c>
      <c r="E8" s="56">
        <v>3065.12</v>
      </c>
      <c r="F8" s="54">
        <v>29</v>
      </c>
      <c r="G8" s="55">
        <v>19.100000000000001</v>
      </c>
      <c r="H8" s="55">
        <v>657.8</v>
      </c>
      <c r="I8" s="54">
        <v>83</v>
      </c>
      <c r="J8" s="55">
        <v>80.900000000000006</v>
      </c>
      <c r="K8" s="55">
        <v>974.5</v>
      </c>
      <c r="AF8" s="57"/>
    </row>
    <row r="9" spans="1:32" ht="11.25" customHeight="1" x14ac:dyDescent="0.2">
      <c r="A9" s="53" t="s">
        <v>104</v>
      </c>
      <c r="B9" s="53" t="s">
        <v>105</v>
      </c>
      <c r="C9" s="54">
        <v>19892</v>
      </c>
      <c r="D9" s="55">
        <v>59849.1</v>
      </c>
      <c r="E9" s="56">
        <v>3008.68</v>
      </c>
      <c r="F9" s="54">
        <v>11</v>
      </c>
      <c r="G9" s="55">
        <v>6.9</v>
      </c>
      <c r="H9" s="55">
        <v>622.57000000000005</v>
      </c>
      <c r="I9" s="54">
        <v>57</v>
      </c>
      <c r="J9" s="55">
        <v>55.8</v>
      </c>
      <c r="K9" s="55">
        <v>979.19</v>
      </c>
      <c r="AF9" s="57"/>
    </row>
    <row r="10" spans="1:32" ht="11.25" customHeight="1" x14ac:dyDescent="0.2">
      <c r="A10" s="53" t="s">
        <v>106</v>
      </c>
      <c r="B10" s="53" t="s">
        <v>107</v>
      </c>
      <c r="C10" s="54">
        <v>3279</v>
      </c>
      <c r="D10" s="55">
        <v>7633.4</v>
      </c>
      <c r="E10" s="56">
        <v>2327.9699999999998</v>
      </c>
      <c r="F10" s="54">
        <v>11</v>
      </c>
      <c r="G10" s="55">
        <v>6.1</v>
      </c>
      <c r="H10" s="55">
        <v>550.96</v>
      </c>
      <c r="I10" s="54">
        <v>39</v>
      </c>
      <c r="J10" s="55">
        <v>38.1</v>
      </c>
      <c r="K10" s="55">
        <v>977.55</v>
      </c>
      <c r="AF10" s="57"/>
    </row>
    <row r="11" spans="1:32" ht="11.25" customHeight="1" x14ac:dyDescent="0.2">
      <c r="A11" s="53" t="s">
        <v>108</v>
      </c>
      <c r="B11" s="53" t="s">
        <v>109</v>
      </c>
      <c r="C11" s="54">
        <v>2069</v>
      </c>
      <c r="D11" s="55">
        <v>4721</v>
      </c>
      <c r="E11" s="56">
        <v>2281.7600000000002</v>
      </c>
      <c r="F11" s="54">
        <v>4</v>
      </c>
      <c r="G11" s="55">
        <v>2.4</v>
      </c>
      <c r="H11" s="55">
        <v>586.5</v>
      </c>
      <c r="I11" s="54">
        <v>12</v>
      </c>
      <c r="J11" s="55">
        <v>11.7</v>
      </c>
      <c r="K11" s="55">
        <v>974.33</v>
      </c>
      <c r="AF11" s="57"/>
    </row>
    <row r="12" spans="1:32" ht="11.25" customHeight="1" x14ac:dyDescent="0.2">
      <c r="A12" s="53" t="s">
        <v>110</v>
      </c>
      <c r="B12" s="53" t="s">
        <v>111</v>
      </c>
      <c r="C12" s="54">
        <v>2001</v>
      </c>
      <c r="D12" s="55">
        <v>4781.6000000000004</v>
      </c>
      <c r="E12" s="56">
        <v>2389.59</v>
      </c>
      <c r="F12" s="54">
        <v>8</v>
      </c>
      <c r="G12" s="55">
        <v>6</v>
      </c>
      <c r="H12" s="55">
        <v>746.75</v>
      </c>
      <c r="I12" s="54">
        <v>10</v>
      </c>
      <c r="J12" s="55">
        <v>9.6999999999999993</v>
      </c>
      <c r="K12" s="55">
        <v>969.2</v>
      </c>
      <c r="AF12" s="57"/>
    </row>
    <row r="13" spans="1:32" ht="11.25" customHeight="1" x14ac:dyDescent="0.2">
      <c r="A13" s="53" t="s">
        <v>112</v>
      </c>
      <c r="B13" s="53" t="s">
        <v>113</v>
      </c>
      <c r="C13" s="54">
        <v>6016</v>
      </c>
      <c r="D13" s="55">
        <v>14237.6</v>
      </c>
      <c r="E13" s="56">
        <v>2366.62</v>
      </c>
      <c r="F13" s="54">
        <v>24</v>
      </c>
      <c r="G13" s="55">
        <v>15.7</v>
      </c>
      <c r="H13" s="55">
        <v>653.48</v>
      </c>
      <c r="I13" s="54">
        <v>66</v>
      </c>
      <c r="J13" s="55">
        <v>64.8</v>
      </c>
      <c r="K13" s="55">
        <v>981.38</v>
      </c>
      <c r="AF13" s="57"/>
    </row>
    <row r="14" spans="1:32" ht="11.25" customHeight="1" x14ac:dyDescent="0.2">
      <c r="A14" s="53" t="s">
        <v>114</v>
      </c>
      <c r="B14" s="53" t="s">
        <v>115</v>
      </c>
      <c r="C14" s="54">
        <v>2751</v>
      </c>
      <c r="D14" s="55">
        <v>6777.4</v>
      </c>
      <c r="E14" s="56">
        <v>2463.61</v>
      </c>
      <c r="F14" s="54">
        <v>16</v>
      </c>
      <c r="G14" s="55">
        <v>11</v>
      </c>
      <c r="H14" s="55">
        <v>684.25</v>
      </c>
      <c r="I14" s="54">
        <v>20</v>
      </c>
      <c r="J14" s="55">
        <v>19.600000000000001</v>
      </c>
      <c r="K14" s="55">
        <v>978.44</v>
      </c>
      <c r="AF14" s="57"/>
    </row>
    <row r="15" spans="1:32" ht="11.25" customHeight="1" x14ac:dyDescent="0.2">
      <c r="A15" s="126" t="s">
        <v>116</v>
      </c>
      <c r="B15" s="127"/>
      <c r="C15" s="54">
        <f>SUM(C5:C14)</f>
        <v>63421</v>
      </c>
      <c r="D15" s="55">
        <f>SUM(D5:D14)</f>
        <v>184394.1</v>
      </c>
      <c r="E15" s="56">
        <f>D15/C15*1000</f>
        <v>2907.4612510051879</v>
      </c>
      <c r="F15" s="54">
        <v>115</v>
      </c>
      <c r="G15" s="55">
        <v>75</v>
      </c>
      <c r="H15" s="55">
        <f>G15/F15*1000</f>
        <v>652.17391304347825</v>
      </c>
      <c r="I15" s="54">
        <v>354</v>
      </c>
      <c r="J15" s="55">
        <f>SUM(J5:J14)</f>
        <v>345.8</v>
      </c>
      <c r="K15" s="55">
        <f>J15/I15*1000</f>
        <v>976.83615819209047</v>
      </c>
    </row>
    <row r="17" spans="1:28" ht="21" customHeight="1" x14ac:dyDescent="0.2">
      <c r="A17" s="120" t="s">
        <v>90</v>
      </c>
      <c r="B17" s="120" t="s">
        <v>91</v>
      </c>
      <c r="C17" s="123" t="s">
        <v>44</v>
      </c>
      <c r="D17" s="124"/>
      <c r="E17" s="124"/>
      <c r="F17" s="123" t="s">
        <v>46</v>
      </c>
      <c r="G17" s="124"/>
      <c r="H17" s="124"/>
      <c r="I17" s="123" t="s">
        <v>48</v>
      </c>
      <c r="J17" s="124"/>
      <c r="K17" s="125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28" ht="12.75" customHeight="1" x14ac:dyDescent="0.2">
      <c r="A18" s="121"/>
      <c r="B18" s="121"/>
      <c r="C18" s="120" t="s">
        <v>93</v>
      </c>
      <c r="D18" s="120" t="s">
        <v>94</v>
      </c>
      <c r="E18" s="120" t="s">
        <v>95</v>
      </c>
      <c r="F18" s="120" t="s">
        <v>93</v>
      </c>
      <c r="G18" s="120" t="s">
        <v>94</v>
      </c>
      <c r="H18" s="120" t="s">
        <v>95</v>
      </c>
      <c r="I18" s="120" t="s">
        <v>93</v>
      </c>
      <c r="J18" s="120" t="s">
        <v>94</v>
      </c>
      <c r="K18" s="120" t="s">
        <v>95</v>
      </c>
    </row>
    <row r="19" spans="1:28" ht="43.5" customHeight="1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28" ht="11.25" customHeight="1" x14ac:dyDescent="0.2">
      <c r="A20" s="53" t="s">
        <v>96</v>
      </c>
      <c r="B20" s="53" t="s">
        <v>97</v>
      </c>
      <c r="C20" s="54">
        <v>2</v>
      </c>
      <c r="D20" s="55">
        <v>2.1</v>
      </c>
      <c r="E20" s="55">
        <v>1053.45</v>
      </c>
      <c r="F20" s="54">
        <v>0</v>
      </c>
      <c r="G20" s="55">
        <v>0</v>
      </c>
      <c r="H20" s="55">
        <v>0</v>
      </c>
      <c r="I20" s="54">
        <v>1</v>
      </c>
      <c r="J20" s="55">
        <v>1.2</v>
      </c>
      <c r="K20" s="55">
        <v>1222.45</v>
      </c>
    </row>
    <row r="21" spans="1:28" ht="11.25" customHeight="1" x14ac:dyDescent="0.2">
      <c r="A21" s="53" t="s">
        <v>98</v>
      </c>
      <c r="B21" s="53" t="s">
        <v>99</v>
      </c>
      <c r="C21" s="54">
        <v>2</v>
      </c>
      <c r="D21" s="55">
        <v>2</v>
      </c>
      <c r="E21" s="55">
        <v>1000.02</v>
      </c>
      <c r="F21" s="54">
        <v>0</v>
      </c>
      <c r="G21" s="55">
        <v>0</v>
      </c>
      <c r="H21" s="55">
        <v>0</v>
      </c>
      <c r="I21" s="54">
        <v>0</v>
      </c>
      <c r="J21" s="55">
        <v>0</v>
      </c>
      <c r="K21" s="55">
        <v>0</v>
      </c>
    </row>
    <row r="22" spans="1:28" ht="11.25" customHeight="1" x14ac:dyDescent="0.2">
      <c r="A22" s="53" t="s">
        <v>100</v>
      </c>
      <c r="B22" s="53" t="s">
        <v>101</v>
      </c>
      <c r="C22" s="54">
        <v>4</v>
      </c>
      <c r="D22" s="55">
        <v>4</v>
      </c>
      <c r="E22" s="55">
        <v>1008</v>
      </c>
      <c r="F22" s="54">
        <v>0</v>
      </c>
      <c r="G22" s="55">
        <v>0</v>
      </c>
      <c r="H22" s="55">
        <v>0</v>
      </c>
      <c r="I22" s="54">
        <v>0</v>
      </c>
      <c r="J22" s="55">
        <v>0</v>
      </c>
      <c r="K22" s="55">
        <v>0</v>
      </c>
    </row>
    <row r="23" spans="1:28" ht="11.25" customHeight="1" x14ac:dyDescent="0.2">
      <c r="A23" s="53" t="s">
        <v>102</v>
      </c>
      <c r="B23" s="53" t="s">
        <v>103</v>
      </c>
      <c r="C23" s="54">
        <v>11</v>
      </c>
      <c r="D23" s="55">
        <v>11</v>
      </c>
      <c r="E23" s="55">
        <v>1021.68</v>
      </c>
      <c r="F23" s="54">
        <v>0</v>
      </c>
      <c r="G23" s="55">
        <v>0</v>
      </c>
      <c r="H23" s="55">
        <v>0</v>
      </c>
      <c r="I23" s="54">
        <v>8</v>
      </c>
      <c r="J23" s="55">
        <v>10.1</v>
      </c>
      <c r="K23" s="55">
        <v>1265.21</v>
      </c>
    </row>
    <row r="24" spans="1:28" ht="11.25" customHeight="1" x14ac:dyDescent="0.2">
      <c r="A24" s="53" t="s">
        <v>104</v>
      </c>
      <c r="B24" s="53" t="s">
        <v>105</v>
      </c>
      <c r="C24" s="54">
        <v>5</v>
      </c>
      <c r="D24" s="55">
        <v>5.3</v>
      </c>
      <c r="E24" s="55">
        <v>1005.71</v>
      </c>
      <c r="F24" s="54">
        <v>0</v>
      </c>
      <c r="G24" s="55">
        <v>0</v>
      </c>
      <c r="H24" s="55">
        <v>0</v>
      </c>
      <c r="I24" s="54">
        <v>2</v>
      </c>
      <c r="J24" s="55">
        <v>2.5</v>
      </c>
      <c r="K24" s="55">
        <v>1228.98</v>
      </c>
    </row>
    <row r="25" spans="1:28" ht="11.25" customHeight="1" x14ac:dyDescent="0.2">
      <c r="A25" s="53" t="s">
        <v>106</v>
      </c>
      <c r="B25" s="53" t="s">
        <v>107</v>
      </c>
      <c r="C25" s="54">
        <v>1</v>
      </c>
      <c r="D25" s="55">
        <v>1</v>
      </c>
      <c r="E25" s="55">
        <v>1000.01</v>
      </c>
      <c r="F25" s="54">
        <v>0</v>
      </c>
      <c r="G25" s="55">
        <v>0</v>
      </c>
      <c r="H25" s="55">
        <v>0</v>
      </c>
      <c r="I25" s="54">
        <v>2</v>
      </c>
      <c r="J25" s="55">
        <v>2.5</v>
      </c>
      <c r="K25" s="55">
        <v>1272.3900000000001</v>
      </c>
    </row>
    <row r="26" spans="1:28" ht="11.25" customHeight="1" x14ac:dyDescent="0.2">
      <c r="A26" s="53" t="s">
        <v>108</v>
      </c>
      <c r="B26" s="53" t="s">
        <v>109</v>
      </c>
      <c r="C26" s="54">
        <v>2</v>
      </c>
      <c r="D26" s="55">
        <v>2</v>
      </c>
      <c r="E26" s="55">
        <v>1009.83</v>
      </c>
      <c r="F26" s="54">
        <v>2</v>
      </c>
      <c r="G26" s="55">
        <v>2.2999999999999998</v>
      </c>
      <c r="H26" s="55">
        <v>1125.5</v>
      </c>
      <c r="I26" s="54">
        <v>0</v>
      </c>
      <c r="J26" s="55">
        <v>0</v>
      </c>
      <c r="K26" s="55">
        <v>0</v>
      </c>
    </row>
    <row r="27" spans="1:28" ht="11.25" customHeight="1" x14ac:dyDescent="0.2">
      <c r="A27" s="53" t="s">
        <v>110</v>
      </c>
      <c r="B27" s="53" t="s">
        <v>111</v>
      </c>
      <c r="C27" s="54">
        <v>3</v>
      </c>
      <c r="D27" s="55">
        <v>3.2</v>
      </c>
      <c r="E27" s="55">
        <v>1062.97</v>
      </c>
      <c r="F27" s="54">
        <v>0</v>
      </c>
      <c r="G27" s="55">
        <v>0</v>
      </c>
      <c r="H27" s="55">
        <v>0</v>
      </c>
      <c r="I27" s="54">
        <v>0</v>
      </c>
      <c r="J27" s="55">
        <v>0</v>
      </c>
      <c r="K27" s="55">
        <v>0</v>
      </c>
    </row>
    <row r="28" spans="1:28" ht="11.25" customHeight="1" x14ac:dyDescent="0.2">
      <c r="A28" s="53" t="s">
        <v>112</v>
      </c>
      <c r="B28" s="53" t="s">
        <v>113</v>
      </c>
      <c r="C28" s="54">
        <v>3</v>
      </c>
      <c r="D28" s="55">
        <v>3</v>
      </c>
      <c r="E28" s="55">
        <v>1000.02</v>
      </c>
      <c r="F28" s="54">
        <v>0</v>
      </c>
      <c r="G28" s="55">
        <v>0</v>
      </c>
      <c r="H28" s="55">
        <v>0</v>
      </c>
      <c r="I28" s="54">
        <v>2</v>
      </c>
      <c r="J28" s="55">
        <v>2.5</v>
      </c>
      <c r="K28" s="55">
        <v>1221.07</v>
      </c>
    </row>
    <row r="29" spans="1:28" ht="11.25" customHeight="1" x14ac:dyDescent="0.2">
      <c r="A29" s="53" t="s">
        <v>114</v>
      </c>
      <c r="B29" s="53" t="s">
        <v>115</v>
      </c>
      <c r="C29" s="54">
        <v>5</v>
      </c>
      <c r="D29" s="55">
        <v>5.0999999999999996</v>
      </c>
      <c r="E29" s="55">
        <v>1019.8</v>
      </c>
      <c r="F29" s="54">
        <v>2</v>
      </c>
      <c r="G29" s="55">
        <v>2.2999999999999998</v>
      </c>
      <c r="H29" s="55">
        <v>1188.26</v>
      </c>
      <c r="I29" s="54">
        <v>0</v>
      </c>
      <c r="J29" s="55">
        <v>0</v>
      </c>
      <c r="K29" s="55">
        <v>0</v>
      </c>
    </row>
    <row r="30" spans="1:28" ht="11.25" customHeight="1" x14ac:dyDescent="0.2">
      <c r="A30" s="126" t="s">
        <v>116</v>
      </c>
      <c r="B30" s="127"/>
      <c r="C30" s="54">
        <v>38</v>
      </c>
      <c r="D30" s="55">
        <f>SUM(D20:D29)</f>
        <v>38.700000000000003</v>
      </c>
      <c r="E30" s="55">
        <f>D30/C30*1000</f>
        <v>1018.4210526315791</v>
      </c>
      <c r="F30" s="54">
        <v>4</v>
      </c>
      <c r="G30" s="55">
        <f>SUM(G20:G29)</f>
        <v>4.5999999999999996</v>
      </c>
      <c r="H30" s="55">
        <f>G30/F30*1000</f>
        <v>1150</v>
      </c>
      <c r="I30" s="54">
        <v>15</v>
      </c>
      <c r="J30" s="55">
        <f>SUM(J20:J29)</f>
        <v>18.799999999999997</v>
      </c>
      <c r="K30" s="55">
        <f>J30/I30*1000</f>
        <v>1253.3333333333333</v>
      </c>
    </row>
    <row r="32" spans="1:28" ht="20.25" customHeight="1" x14ac:dyDescent="0.2">
      <c r="A32" s="120" t="s">
        <v>90</v>
      </c>
      <c r="B32" s="120" t="s">
        <v>91</v>
      </c>
      <c r="C32" s="123" t="s">
        <v>50</v>
      </c>
      <c r="D32" s="124"/>
      <c r="E32" s="124"/>
      <c r="F32" s="123" t="s">
        <v>52</v>
      </c>
      <c r="G32" s="124"/>
      <c r="H32" s="124"/>
      <c r="I32" s="123" t="s">
        <v>54</v>
      </c>
      <c r="J32" s="124"/>
      <c r="K32" s="125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</row>
    <row r="33" spans="1:28" ht="12.75" customHeight="1" x14ac:dyDescent="0.2">
      <c r="A33" s="121"/>
      <c r="B33" s="121"/>
      <c r="C33" s="120" t="s">
        <v>93</v>
      </c>
      <c r="D33" s="120" t="s">
        <v>94</v>
      </c>
      <c r="E33" s="120" t="s">
        <v>95</v>
      </c>
      <c r="F33" s="120" t="s">
        <v>93</v>
      </c>
      <c r="G33" s="120" t="s">
        <v>94</v>
      </c>
      <c r="H33" s="120" t="s">
        <v>95</v>
      </c>
      <c r="I33" s="120" t="s">
        <v>93</v>
      </c>
      <c r="J33" s="120" t="s">
        <v>94</v>
      </c>
      <c r="K33" s="120" t="s">
        <v>95</v>
      </c>
    </row>
    <row r="34" spans="1:28" ht="43.5" customHeight="1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</row>
    <row r="35" spans="1:28" ht="11.25" customHeight="1" x14ac:dyDescent="0.2">
      <c r="A35" s="53" t="s">
        <v>96</v>
      </c>
      <c r="B35" s="53" t="s">
        <v>97</v>
      </c>
      <c r="C35" s="54">
        <v>0</v>
      </c>
      <c r="D35" s="55">
        <v>0</v>
      </c>
      <c r="E35" s="55">
        <v>0</v>
      </c>
      <c r="F35" s="54">
        <v>0</v>
      </c>
      <c r="G35" s="55">
        <v>0</v>
      </c>
      <c r="H35" s="55">
        <v>0</v>
      </c>
      <c r="I35" s="54">
        <v>2796</v>
      </c>
      <c r="J35" s="55">
        <v>5205.1000000000004</v>
      </c>
      <c r="K35" s="55">
        <v>1861.64</v>
      </c>
    </row>
    <row r="36" spans="1:28" ht="11.25" customHeight="1" x14ac:dyDescent="0.2">
      <c r="A36" s="53" t="s">
        <v>98</v>
      </c>
      <c r="B36" s="53" t="s">
        <v>99</v>
      </c>
      <c r="C36" s="54">
        <v>0</v>
      </c>
      <c r="D36" s="55">
        <v>0</v>
      </c>
      <c r="E36" s="55">
        <v>0</v>
      </c>
      <c r="F36" s="54">
        <v>0</v>
      </c>
      <c r="G36" s="55">
        <v>0</v>
      </c>
      <c r="H36" s="55">
        <v>0</v>
      </c>
      <c r="I36" s="54">
        <v>1093</v>
      </c>
      <c r="J36" s="55">
        <v>2040.7</v>
      </c>
      <c r="K36" s="55">
        <v>1867.07</v>
      </c>
    </row>
    <row r="37" spans="1:28" ht="11.25" customHeight="1" x14ac:dyDescent="0.2">
      <c r="A37" s="53" t="s">
        <v>100</v>
      </c>
      <c r="B37" s="53" t="s">
        <v>101</v>
      </c>
      <c r="C37" s="54">
        <v>0</v>
      </c>
      <c r="D37" s="55">
        <v>0</v>
      </c>
      <c r="E37" s="55">
        <v>0</v>
      </c>
      <c r="F37" s="54">
        <v>1</v>
      </c>
      <c r="G37" s="55">
        <v>1.5</v>
      </c>
      <c r="H37" s="55">
        <v>1497</v>
      </c>
      <c r="I37" s="54">
        <v>1199</v>
      </c>
      <c r="J37" s="55">
        <v>2238.8000000000002</v>
      </c>
      <c r="K37" s="55">
        <v>1867.26</v>
      </c>
    </row>
    <row r="38" spans="1:28" ht="11.25" customHeight="1" x14ac:dyDescent="0.2">
      <c r="A38" s="53" t="s">
        <v>102</v>
      </c>
      <c r="B38" s="53" t="s">
        <v>103</v>
      </c>
      <c r="C38" s="54">
        <v>1</v>
      </c>
      <c r="D38" s="55">
        <v>1.3</v>
      </c>
      <c r="E38" s="55">
        <v>1303.6400000000001</v>
      </c>
      <c r="F38" s="54">
        <v>6</v>
      </c>
      <c r="G38" s="55">
        <v>8.6</v>
      </c>
      <c r="H38" s="55">
        <v>1448.22</v>
      </c>
      <c r="I38" s="54">
        <v>7506</v>
      </c>
      <c r="J38" s="55">
        <v>13828.3</v>
      </c>
      <c r="K38" s="55">
        <v>1842.08</v>
      </c>
    </row>
    <row r="39" spans="1:28" ht="11.25" customHeight="1" x14ac:dyDescent="0.2">
      <c r="A39" s="53" t="s">
        <v>104</v>
      </c>
      <c r="B39" s="53" t="s">
        <v>105</v>
      </c>
      <c r="C39" s="54">
        <v>5</v>
      </c>
      <c r="D39" s="55">
        <v>6.6</v>
      </c>
      <c r="E39" s="55">
        <v>1328.62</v>
      </c>
      <c r="F39" s="54">
        <v>8</v>
      </c>
      <c r="G39" s="55">
        <v>11.5</v>
      </c>
      <c r="H39" s="55">
        <v>1449.91</v>
      </c>
      <c r="I39" s="54">
        <v>8887</v>
      </c>
      <c r="J39" s="55">
        <v>16353.8</v>
      </c>
      <c r="K39" s="55">
        <v>1840.19</v>
      </c>
    </row>
    <row r="40" spans="1:28" ht="11.25" customHeight="1" x14ac:dyDescent="0.2">
      <c r="A40" s="53" t="s">
        <v>106</v>
      </c>
      <c r="B40" s="53" t="s">
        <v>107</v>
      </c>
      <c r="C40" s="54">
        <v>0</v>
      </c>
      <c r="D40" s="55">
        <v>0</v>
      </c>
      <c r="E40" s="55">
        <v>0</v>
      </c>
      <c r="F40" s="54">
        <v>0</v>
      </c>
      <c r="G40" s="55">
        <v>0</v>
      </c>
      <c r="H40" s="55">
        <v>0</v>
      </c>
      <c r="I40" s="54">
        <v>2055</v>
      </c>
      <c r="J40" s="55">
        <v>3868.6</v>
      </c>
      <c r="K40" s="55">
        <v>1882.52</v>
      </c>
    </row>
    <row r="41" spans="1:28" ht="11.25" customHeight="1" x14ac:dyDescent="0.2">
      <c r="A41" s="53" t="s">
        <v>108</v>
      </c>
      <c r="B41" s="53" t="s">
        <v>109</v>
      </c>
      <c r="C41" s="54">
        <v>0</v>
      </c>
      <c r="D41" s="55">
        <v>0</v>
      </c>
      <c r="E41" s="55">
        <v>0</v>
      </c>
      <c r="F41" s="54">
        <v>0</v>
      </c>
      <c r="G41" s="55">
        <v>0</v>
      </c>
      <c r="H41" s="55">
        <v>0</v>
      </c>
      <c r="I41" s="54">
        <v>1351</v>
      </c>
      <c r="J41" s="55">
        <v>2504.5</v>
      </c>
      <c r="K41" s="55">
        <v>1853.78</v>
      </c>
    </row>
    <row r="42" spans="1:28" ht="11.25" customHeight="1" x14ac:dyDescent="0.2">
      <c r="A42" s="53" t="s">
        <v>110</v>
      </c>
      <c r="B42" s="53" t="s">
        <v>111</v>
      </c>
      <c r="C42" s="54">
        <v>0</v>
      </c>
      <c r="D42" s="55">
        <v>0</v>
      </c>
      <c r="E42" s="55">
        <v>0</v>
      </c>
      <c r="F42" s="54">
        <v>0</v>
      </c>
      <c r="G42" s="55">
        <v>0</v>
      </c>
      <c r="H42" s="55">
        <v>0</v>
      </c>
      <c r="I42" s="54">
        <v>1188</v>
      </c>
      <c r="J42" s="55">
        <v>2251.1</v>
      </c>
      <c r="K42" s="55">
        <v>1894.86</v>
      </c>
    </row>
    <row r="43" spans="1:28" ht="11.25" customHeight="1" x14ac:dyDescent="0.2">
      <c r="A43" s="53" t="s">
        <v>112</v>
      </c>
      <c r="B43" s="53" t="s">
        <v>113</v>
      </c>
      <c r="C43" s="54">
        <v>6</v>
      </c>
      <c r="D43" s="55">
        <v>8.1999999999999993</v>
      </c>
      <c r="E43" s="55">
        <v>1349.42</v>
      </c>
      <c r="F43" s="54">
        <v>1</v>
      </c>
      <c r="G43" s="55">
        <v>1.5</v>
      </c>
      <c r="H43" s="55">
        <v>1497</v>
      </c>
      <c r="I43" s="54">
        <v>3749</v>
      </c>
      <c r="J43" s="55">
        <v>6980.7</v>
      </c>
      <c r="K43" s="55">
        <v>1862.01</v>
      </c>
    </row>
    <row r="44" spans="1:28" ht="11.25" customHeight="1" x14ac:dyDescent="0.2">
      <c r="A44" s="53" t="s">
        <v>114</v>
      </c>
      <c r="B44" s="53" t="s">
        <v>115</v>
      </c>
      <c r="C44" s="54">
        <v>0</v>
      </c>
      <c r="D44" s="55">
        <v>0</v>
      </c>
      <c r="E44" s="55">
        <v>0</v>
      </c>
      <c r="F44" s="54">
        <v>0</v>
      </c>
      <c r="G44" s="55">
        <v>0</v>
      </c>
      <c r="H44" s="55">
        <v>0</v>
      </c>
      <c r="I44" s="54">
        <v>1637</v>
      </c>
      <c r="J44" s="55">
        <v>3072.6</v>
      </c>
      <c r="K44" s="55">
        <v>1876.97</v>
      </c>
    </row>
    <row r="45" spans="1:28" ht="11.25" customHeight="1" x14ac:dyDescent="0.2">
      <c r="A45" s="126" t="s">
        <v>116</v>
      </c>
      <c r="B45" s="127"/>
      <c r="C45" s="54">
        <v>12</v>
      </c>
      <c r="D45" s="55">
        <f>SUM(D35:D44)</f>
        <v>16.099999999999998</v>
      </c>
      <c r="E45" s="55">
        <f>D45/C45*1000</f>
        <v>1341.6666666666665</v>
      </c>
      <c r="F45" s="54">
        <v>16</v>
      </c>
      <c r="G45" s="55">
        <f>SUM(G35:G44)</f>
        <v>23.1</v>
      </c>
      <c r="H45" s="55">
        <f>G45/F45*1000</f>
        <v>1443.75</v>
      </c>
      <c r="I45" s="54">
        <v>31461</v>
      </c>
      <c r="J45" s="55">
        <f>SUM(J35:J44)</f>
        <v>58344.19999999999</v>
      </c>
      <c r="K45" s="55">
        <v>1854.43</v>
      </c>
    </row>
    <row r="47" spans="1:28" ht="21" customHeight="1" x14ac:dyDescent="0.2">
      <c r="A47" s="120" t="s">
        <v>90</v>
      </c>
      <c r="B47" s="120" t="s">
        <v>91</v>
      </c>
      <c r="C47" s="123" t="s">
        <v>56</v>
      </c>
      <c r="D47" s="124"/>
      <c r="E47" s="124"/>
      <c r="F47" s="123" t="s">
        <v>58</v>
      </c>
      <c r="G47" s="124"/>
      <c r="H47" s="124"/>
      <c r="I47" s="123" t="s">
        <v>60</v>
      </c>
      <c r="J47" s="124"/>
      <c r="K47" s="125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</row>
    <row r="48" spans="1:28" ht="12.75" customHeight="1" x14ac:dyDescent="0.2">
      <c r="A48" s="121"/>
      <c r="B48" s="121"/>
      <c r="C48" s="120" t="s">
        <v>93</v>
      </c>
      <c r="D48" s="120" t="s">
        <v>94</v>
      </c>
      <c r="E48" s="120" t="s">
        <v>95</v>
      </c>
      <c r="F48" s="120" t="s">
        <v>93</v>
      </c>
      <c r="G48" s="120" t="s">
        <v>94</v>
      </c>
      <c r="H48" s="120" t="s">
        <v>95</v>
      </c>
      <c r="I48" s="120" t="s">
        <v>93</v>
      </c>
      <c r="J48" s="120" t="s">
        <v>94</v>
      </c>
      <c r="K48" s="120" t="s">
        <v>95</v>
      </c>
    </row>
    <row r="49" spans="1:28" ht="40.5" customHeight="1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1:28" ht="11.25" customHeight="1" x14ac:dyDescent="0.2">
      <c r="A50" s="53" t="s">
        <v>96</v>
      </c>
      <c r="B50" s="53" t="s">
        <v>97</v>
      </c>
      <c r="C50" s="54">
        <v>1010</v>
      </c>
      <c r="D50" s="55">
        <v>2470.4</v>
      </c>
      <c r="E50" s="55">
        <v>2445.98</v>
      </c>
      <c r="F50" s="54">
        <v>450</v>
      </c>
      <c r="G50" s="55">
        <v>1538.8</v>
      </c>
      <c r="H50" s="55">
        <v>3419.45</v>
      </c>
      <c r="I50" s="54">
        <v>207</v>
      </c>
      <c r="J50" s="55">
        <v>914.3</v>
      </c>
      <c r="K50" s="55">
        <v>4416.71</v>
      </c>
    </row>
    <row r="51" spans="1:28" ht="11.25" customHeight="1" x14ac:dyDescent="0.2">
      <c r="A51" s="53" t="s">
        <v>98</v>
      </c>
      <c r="B51" s="53" t="s">
        <v>99</v>
      </c>
      <c r="C51" s="54">
        <v>268</v>
      </c>
      <c r="D51" s="55">
        <v>652.29999999999995</v>
      </c>
      <c r="E51" s="55">
        <v>2434.08</v>
      </c>
      <c r="F51" s="54">
        <v>166</v>
      </c>
      <c r="G51" s="55">
        <v>573.1</v>
      </c>
      <c r="H51" s="55">
        <v>3452.18</v>
      </c>
      <c r="I51" s="54">
        <v>47</v>
      </c>
      <c r="J51" s="55">
        <v>207.8</v>
      </c>
      <c r="K51" s="55">
        <v>4422.2299999999996</v>
      </c>
    </row>
    <row r="52" spans="1:28" ht="11.25" customHeight="1" x14ac:dyDescent="0.2">
      <c r="A52" s="53" t="s">
        <v>100</v>
      </c>
      <c r="B52" s="53" t="s">
        <v>101</v>
      </c>
      <c r="C52" s="54">
        <v>614</v>
      </c>
      <c r="D52" s="55">
        <v>1493.7</v>
      </c>
      <c r="E52" s="55">
        <v>2432.7399999999998</v>
      </c>
      <c r="F52" s="54">
        <v>430</v>
      </c>
      <c r="G52" s="55">
        <v>1500</v>
      </c>
      <c r="H52" s="55">
        <v>3488.43</v>
      </c>
      <c r="I52" s="54">
        <v>294</v>
      </c>
      <c r="J52" s="55">
        <v>1303.5</v>
      </c>
      <c r="K52" s="55">
        <v>4433.78</v>
      </c>
    </row>
    <row r="53" spans="1:28" ht="11.25" customHeight="1" x14ac:dyDescent="0.2">
      <c r="A53" s="53" t="s">
        <v>102</v>
      </c>
      <c r="B53" s="53" t="s">
        <v>103</v>
      </c>
      <c r="C53" s="54">
        <v>3713</v>
      </c>
      <c r="D53" s="55">
        <v>9141.1</v>
      </c>
      <c r="E53" s="55">
        <v>2461.9299999999998</v>
      </c>
      <c r="F53" s="54">
        <v>2292</v>
      </c>
      <c r="G53" s="55">
        <v>7928.4</v>
      </c>
      <c r="H53" s="55">
        <v>3459.17</v>
      </c>
      <c r="I53" s="54">
        <v>1408</v>
      </c>
      <c r="J53" s="55">
        <v>6273.8</v>
      </c>
      <c r="K53" s="55">
        <v>4455.83</v>
      </c>
    </row>
    <row r="54" spans="1:28" ht="11.25" customHeight="1" x14ac:dyDescent="0.2">
      <c r="A54" s="53" t="s">
        <v>104</v>
      </c>
      <c r="B54" s="53" t="s">
        <v>105</v>
      </c>
      <c r="C54" s="54">
        <v>4502</v>
      </c>
      <c r="D54" s="55">
        <v>11047.8</v>
      </c>
      <c r="E54" s="55">
        <v>2453.94</v>
      </c>
      <c r="F54" s="54">
        <v>2722</v>
      </c>
      <c r="G54" s="55">
        <v>9408.7000000000007</v>
      </c>
      <c r="H54" s="55">
        <v>3456.58</v>
      </c>
      <c r="I54" s="54">
        <v>1483</v>
      </c>
      <c r="J54" s="55">
        <v>6584</v>
      </c>
      <c r="K54" s="55">
        <v>4439.26</v>
      </c>
    </row>
    <row r="55" spans="1:28" ht="11.25" customHeight="1" x14ac:dyDescent="0.2">
      <c r="A55" s="53" t="s">
        <v>106</v>
      </c>
      <c r="B55" s="53" t="s">
        <v>107</v>
      </c>
      <c r="C55" s="54">
        <v>668</v>
      </c>
      <c r="D55" s="55">
        <v>1624.1</v>
      </c>
      <c r="E55" s="55">
        <v>2431.3000000000002</v>
      </c>
      <c r="F55" s="54">
        <v>314</v>
      </c>
      <c r="G55" s="55">
        <v>1083.4000000000001</v>
      </c>
      <c r="H55" s="55">
        <v>3450.42</v>
      </c>
      <c r="I55" s="54">
        <v>103</v>
      </c>
      <c r="J55" s="55">
        <v>458</v>
      </c>
      <c r="K55" s="55">
        <v>4446.62</v>
      </c>
    </row>
    <row r="56" spans="1:28" ht="11.25" customHeight="1" x14ac:dyDescent="0.2">
      <c r="A56" s="53" t="s">
        <v>108</v>
      </c>
      <c r="B56" s="53" t="s">
        <v>109</v>
      </c>
      <c r="C56" s="54">
        <v>408</v>
      </c>
      <c r="D56" s="55">
        <v>987.8</v>
      </c>
      <c r="E56" s="55">
        <v>2421.1</v>
      </c>
      <c r="F56" s="54">
        <v>185</v>
      </c>
      <c r="G56" s="55">
        <v>629.4</v>
      </c>
      <c r="H56" s="55">
        <v>3401.89</v>
      </c>
      <c r="I56" s="54">
        <v>55</v>
      </c>
      <c r="J56" s="55">
        <v>244.7</v>
      </c>
      <c r="K56" s="55">
        <v>4449.0200000000004</v>
      </c>
    </row>
    <row r="57" spans="1:28" ht="11.25" customHeight="1" x14ac:dyDescent="0.2">
      <c r="A57" s="53" t="s">
        <v>110</v>
      </c>
      <c r="B57" s="53" t="s">
        <v>111</v>
      </c>
      <c r="C57" s="54">
        <v>447</v>
      </c>
      <c r="D57" s="55">
        <v>1091.3</v>
      </c>
      <c r="E57" s="55">
        <v>2441.39</v>
      </c>
      <c r="F57" s="54">
        <v>204</v>
      </c>
      <c r="G57" s="55">
        <v>698.7</v>
      </c>
      <c r="H57" s="55">
        <v>3424.75</v>
      </c>
      <c r="I57" s="54">
        <v>88</v>
      </c>
      <c r="J57" s="55">
        <v>382.7</v>
      </c>
      <c r="K57" s="55">
        <v>4349.03</v>
      </c>
    </row>
    <row r="58" spans="1:28" ht="11.25" customHeight="1" x14ac:dyDescent="0.2">
      <c r="A58" s="53" t="s">
        <v>112</v>
      </c>
      <c r="B58" s="53" t="s">
        <v>113</v>
      </c>
      <c r="C58" s="54">
        <v>1194</v>
      </c>
      <c r="D58" s="55">
        <v>2891</v>
      </c>
      <c r="E58" s="55">
        <v>2421.3000000000002</v>
      </c>
      <c r="F58" s="54">
        <v>550</v>
      </c>
      <c r="G58" s="55">
        <v>1896.5</v>
      </c>
      <c r="H58" s="55">
        <v>3448.15</v>
      </c>
      <c r="I58" s="54">
        <v>207</v>
      </c>
      <c r="J58" s="55">
        <v>912.6</v>
      </c>
      <c r="K58" s="55">
        <v>4408.96</v>
      </c>
    </row>
    <row r="59" spans="1:28" ht="11.25" customHeight="1" x14ac:dyDescent="0.2">
      <c r="A59" s="53" t="s">
        <v>114</v>
      </c>
      <c r="B59" s="53" t="s">
        <v>115</v>
      </c>
      <c r="C59" s="54">
        <v>583</v>
      </c>
      <c r="D59" s="55">
        <v>1427.1</v>
      </c>
      <c r="E59" s="55">
        <v>2447.79</v>
      </c>
      <c r="F59" s="54">
        <v>276</v>
      </c>
      <c r="G59" s="55">
        <v>946.8</v>
      </c>
      <c r="H59" s="55">
        <v>3430.37</v>
      </c>
      <c r="I59" s="54">
        <v>112</v>
      </c>
      <c r="J59" s="55">
        <v>493.7</v>
      </c>
      <c r="K59" s="55">
        <v>4408.09</v>
      </c>
    </row>
    <row r="60" spans="1:28" ht="11.25" customHeight="1" x14ac:dyDescent="0.2">
      <c r="A60" s="126" t="s">
        <v>116</v>
      </c>
      <c r="B60" s="127"/>
      <c r="C60" s="54">
        <v>13407</v>
      </c>
      <c r="D60" s="55">
        <f>SUM(D50:D59)</f>
        <v>32826.6</v>
      </c>
      <c r="E60" s="55">
        <f>D60/C60*1000</f>
        <v>2448.4672186171401</v>
      </c>
      <c r="F60" s="54">
        <v>7589</v>
      </c>
      <c r="G60" s="55">
        <f>SUM(G50:G59)</f>
        <v>26203.800000000003</v>
      </c>
      <c r="H60" s="55">
        <f>G60/F60*1000</f>
        <v>3452.8659902490449</v>
      </c>
      <c r="I60" s="54">
        <f>SUM(I50:I59)</f>
        <v>4004</v>
      </c>
      <c r="J60" s="55">
        <f>SUM(J50:J59)</f>
        <v>17775.100000000002</v>
      </c>
      <c r="K60" s="55">
        <f>J60/I60*1000</f>
        <v>4439.3356643356647</v>
      </c>
    </row>
    <row r="61" spans="1:28" ht="11.25" customHeight="1" x14ac:dyDescent="0.2">
      <c r="H61" s="44" t="s">
        <v>136</v>
      </c>
    </row>
    <row r="62" spans="1:28" ht="19.5" customHeight="1" x14ac:dyDescent="0.2">
      <c r="A62" s="120" t="s">
        <v>90</v>
      </c>
      <c r="B62" s="120" t="s">
        <v>91</v>
      </c>
      <c r="C62" s="123" t="s">
        <v>62</v>
      </c>
      <c r="D62" s="124"/>
      <c r="E62" s="124"/>
      <c r="F62" s="123" t="s">
        <v>64</v>
      </c>
      <c r="G62" s="124"/>
      <c r="H62" s="125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</row>
    <row r="63" spans="1:28" ht="12.75" customHeight="1" x14ac:dyDescent="0.2">
      <c r="A63" s="121"/>
      <c r="B63" s="121"/>
      <c r="C63" s="120" t="s">
        <v>93</v>
      </c>
      <c r="D63" s="120" t="s">
        <v>94</v>
      </c>
      <c r="E63" s="120" t="s">
        <v>95</v>
      </c>
      <c r="F63" s="120" t="s">
        <v>93</v>
      </c>
      <c r="G63" s="120" t="s">
        <v>94</v>
      </c>
      <c r="H63" s="120" t="s">
        <v>95</v>
      </c>
    </row>
    <row r="64" spans="1:28" ht="48" customHeight="1" x14ac:dyDescent="0.2">
      <c r="A64" s="122"/>
      <c r="B64" s="122"/>
      <c r="C64" s="122"/>
      <c r="D64" s="122"/>
      <c r="E64" s="122"/>
      <c r="F64" s="122"/>
      <c r="G64" s="122"/>
      <c r="H64" s="122"/>
    </row>
    <row r="65" spans="1:8" ht="11.25" customHeight="1" x14ac:dyDescent="0.2">
      <c r="A65" s="53" t="s">
        <v>96</v>
      </c>
      <c r="B65" s="53" t="s">
        <v>97</v>
      </c>
      <c r="C65" s="54">
        <v>165</v>
      </c>
      <c r="D65" s="55">
        <v>1023.7</v>
      </c>
      <c r="E65" s="55">
        <v>6204.09</v>
      </c>
      <c r="F65" s="54">
        <v>14</v>
      </c>
      <c r="G65" s="55">
        <v>201.8</v>
      </c>
      <c r="H65" s="55">
        <v>14411.53</v>
      </c>
    </row>
    <row r="66" spans="1:8" ht="11.25" customHeight="1" x14ac:dyDescent="0.2">
      <c r="A66" s="53" t="s">
        <v>98</v>
      </c>
      <c r="B66" s="53" t="s">
        <v>99</v>
      </c>
      <c r="C66" s="54">
        <v>50</v>
      </c>
      <c r="D66" s="55">
        <v>305</v>
      </c>
      <c r="E66" s="55">
        <v>6100.18</v>
      </c>
      <c r="F66" s="54">
        <v>3</v>
      </c>
      <c r="G66" s="55">
        <v>36.1</v>
      </c>
      <c r="H66" s="55">
        <v>12044.73</v>
      </c>
    </row>
    <row r="67" spans="1:8" ht="11.25" customHeight="1" x14ac:dyDescent="0.2">
      <c r="A67" s="53" t="s">
        <v>100</v>
      </c>
      <c r="B67" s="53" t="s">
        <v>101</v>
      </c>
      <c r="C67" s="54">
        <v>754</v>
      </c>
      <c r="D67" s="55">
        <v>5388.8</v>
      </c>
      <c r="E67" s="55">
        <v>7146.93</v>
      </c>
      <c r="F67" s="54">
        <v>484</v>
      </c>
      <c r="G67" s="55">
        <v>6250.6</v>
      </c>
      <c r="H67" s="55">
        <v>12914.66</v>
      </c>
    </row>
    <row r="68" spans="1:8" ht="11.25" customHeight="1" x14ac:dyDescent="0.2">
      <c r="A68" s="53" t="s">
        <v>102</v>
      </c>
      <c r="B68" s="53" t="s">
        <v>103</v>
      </c>
      <c r="C68" s="54">
        <v>2041</v>
      </c>
      <c r="D68" s="55">
        <v>13416.6</v>
      </c>
      <c r="E68" s="55">
        <v>6573.52</v>
      </c>
      <c r="F68" s="54">
        <v>182</v>
      </c>
      <c r="G68" s="55">
        <v>2247.6</v>
      </c>
      <c r="H68" s="55">
        <v>12348.15</v>
      </c>
    </row>
    <row r="69" spans="1:8" ht="11.25" customHeight="1" x14ac:dyDescent="0.2">
      <c r="A69" s="53" t="s">
        <v>104</v>
      </c>
      <c r="B69" s="53" t="s">
        <v>105</v>
      </c>
      <c r="C69" s="54">
        <v>1909</v>
      </c>
      <c r="D69" s="55">
        <v>12573.6</v>
      </c>
      <c r="E69" s="55">
        <v>6586.62</v>
      </c>
      <c r="F69" s="54">
        <v>300</v>
      </c>
      <c r="G69" s="55">
        <v>3791.1</v>
      </c>
      <c r="H69" s="55">
        <v>12636.96</v>
      </c>
    </row>
    <row r="70" spans="1:8" ht="11.25" customHeight="1" x14ac:dyDescent="0.2">
      <c r="A70" s="53" t="s">
        <v>106</v>
      </c>
      <c r="B70" s="53" t="s">
        <v>107</v>
      </c>
      <c r="C70" s="54">
        <v>83</v>
      </c>
      <c r="D70" s="55">
        <v>517.1</v>
      </c>
      <c r="E70" s="55">
        <v>6230</v>
      </c>
      <c r="F70" s="54">
        <v>3</v>
      </c>
      <c r="G70" s="55">
        <v>34.5</v>
      </c>
      <c r="H70" s="55">
        <v>11491.58</v>
      </c>
    </row>
    <row r="71" spans="1:8" ht="11.25" customHeight="1" x14ac:dyDescent="0.2">
      <c r="A71" s="53" t="s">
        <v>108</v>
      </c>
      <c r="B71" s="53" t="s">
        <v>109</v>
      </c>
      <c r="C71" s="54">
        <v>48</v>
      </c>
      <c r="D71" s="55">
        <v>309.10000000000002</v>
      </c>
      <c r="E71" s="55">
        <v>6438.45</v>
      </c>
      <c r="F71" s="54">
        <v>2</v>
      </c>
      <c r="G71" s="55">
        <v>27.1</v>
      </c>
      <c r="H71" s="55">
        <v>13650.19</v>
      </c>
    </row>
    <row r="72" spans="1:8" ht="11.25" customHeight="1" x14ac:dyDescent="0.2">
      <c r="A72" s="53" t="s">
        <v>110</v>
      </c>
      <c r="B72" s="53" t="s">
        <v>111</v>
      </c>
      <c r="C72" s="54">
        <v>52</v>
      </c>
      <c r="D72" s="55">
        <v>324.89999999999998</v>
      </c>
      <c r="E72" s="55">
        <v>6248.53</v>
      </c>
      <c r="F72" s="54">
        <v>1</v>
      </c>
      <c r="G72" s="55">
        <v>14.1</v>
      </c>
      <c r="H72" s="55">
        <v>14036.89</v>
      </c>
    </row>
    <row r="73" spans="1:8" ht="11.25" customHeight="1" x14ac:dyDescent="0.2">
      <c r="A73" s="53" t="s">
        <v>112</v>
      </c>
      <c r="B73" s="53" t="s">
        <v>113</v>
      </c>
      <c r="C73" s="54">
        <v>198</v>
      </c>
      <c r="D73" s="55">
        <v>1248</v>
      </c>
      <c r="E73" s="55">
        <v>6302.88</v>
      </c>
      <c r="F73" s="54">
        <v>16</v>
      </c>
      <c r="G73" s="55">
        <v>213.3</v>
      </c>
      <c r="H73" s="55">
        <v>13331.07</v>
      </c>
    </row>
    <row r="74" spans="1:8" ht="11.25" customHeight="1" x14ac:dyDescent="0.2">
      <c r="A74" s="53" t="s">
        <v>114</v>
      </c>
      <c r="B74" s="53" t="s">
        <v>115</v>
      </c>
      <c r="C74" s="54">
        <v>88</v>
      </c>
      <c r="D74" s="55">
        <v>553.9</v>
      </c>
      <c r="E74" s="55">
        <v>6293.04</v>
      </c>
      <c r="F74" s="54">
        <v>12</v>
      </c>
      <c r="G74" s="55">
        <v>245.4</v>
      </c>
      <c r="H74" s="55">
        <v>20456.2</v>
      </c>
    </row>
    <row r="75" spans="1:8" ht="11.25" customHeight="1" x14ac:dyDescent="0.2">
      <c r="A75" s="126" t="s">
        <v>116</v>
      </c>
      <c r="B75" s="127"/>
      <c r="C75" s="54">
        <v>5388</v>
      </c>
      <c r="D75" s="55">
        <f>SUM(D65:D74)</f>
        <v>35660.699999999997</v>
      </c>
      <c r="E75" s="55">
        <v>6618.54</v>
      </c>
      <c r="F75" s="54">
        <v>1017</v>
      </c>
      <c r="G75" s="55">
        <f>SUM(G65:G74)</f>
        <v>13061.6</v>
      </c>
      <c r="H75" s="55">
        <f>G75/F75*1000</f>
        <v>12843.264503441495</v>
      </c>
    </row>
  </sheetData>
  <mergeCells count="72">
    <mergeCell ref="A75:B75"/>
    <mergeCell ref="J48:J49"/>
    <mergeCell ref="K48:K49"/>
    <mergeCell ref="A60:B60"/>
    <mergeCell ref="A62:A64"/>
    <mergeCell ref="B62:B64"/>
    <mergeCell ref="C62:E62"/>
    <mergeCell ref="F62:H62"/>
    <mergeCell ref="C63:C64"/>
    <mergeCell ref="D63:D64"/>
    <mergeCell ref="E63:E64"/>
    <mergeCell ref="D48:D49"/>
    <mergeCell ref="E48:E49"/>
    <mergeCell ref="F48:F49"/>
    <mergeCell ref="G48:G49"/>
    <mergeCell ref="H48:H49"/>
    <mergeCell ref="I47:K47"/>
    <mergeCell ref="C48:C49"/>
    <mergeCell ref="F63:F64"/>
    <mergeCell ref="G63:G64"/>
    <mergeCell ref="H63:H64"/>
    <mergeCell ref="I48:I49"/>
    <mergeCell ref="A45:B45"/>
    <mergeCell ref="A47:A49"/>
    <mergeCell ref="B47:B49"/>
    <mergeCell ref="C47:E47"/>
    <mergeCell ref="F47:H47"/>
    <mergeCell ref="I32:K32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A30:B30"/>
    <mergeCell ref="A32:A34"/>
    <mergeCell ref="B32:B34"/>
    <mergeCell ref="C32:E32"/>
    <mergeCell ref="F32:H32"/>
    <mergeCell ref="I17:K17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A15:B15"/>
    <mergeCell ref="A17:A19"/>
    <mergeCell ref="B17:B19"/>
    <mergeCell ref="C17:E17"/>
    <mergeCell ref="F17:H17"/>
    <mergeCell ref="I2:K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:F1"/>
    <mergeCell ref="A2:A4"/>
    <mergeCell ref="B2:B4"/>
    <mergeCell ref="C2:E2"/>
    <mergeCell ref="F2:H2"/>
  </mergeCells>
  <pageMargins left="0.75" right="0.75" top="1" bottom="1" header="0.5" footer="0.5"/>
  <pageSetup paperSize="9" orientation="landscape"/>
  <rowBreaks count="5" manualBreakCount="5">
    <brk id="16" max="16383" man="1"/>
    <brk id="31" max="16383" man="1"/>
    <brk id="46" max="16383" man="1"/>
    <brk id="61" max="16383" man="1"/>
    <brk id="7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29" workbookViewId="0">
      <selection activeCell="A35" sqref="A35:XFD61"/>
    </sheetView>
  </sheetViews>
  <sheetFormatPr defaultRowHeight="11.25" customHeight="1" x14ac:dyDescent="0.2"/>
  <cols>
    <col min="1" max="1" width="3.6640625" style="44" customWidth="1"/>
    <col min="2" max="2" width="33" style="44" customWidth="1"/>
    <col min="3" max="3" width="11" style="44" customWidth="1"/>
    <col min="4" max="4" width="14.1640625" style="44" customWidth="1"/>
    <col min="5" max="5" width="10.33203125" style="44" customWidth="1"/>
    <col min="6" max="6" width="11" style="44" customWidth="1"/>
    <col min="7" max="7" width="14.1640625" style="44" customWidth="1"/>
    <col min="8" max="8" width="10.33203125" style="44" customWidth="1"/>
    <col min="9" max="9" width="11" style="44" customWidth="1"/>
    <col min="10" max="10" width="14.1640625" style="42" customWidth="1"/>
    <col min="11" max="11" width="10.33203125" style="58" customWidth="1"/>
    <col min="12" max="12" width="9.1640625" style="43" customWidth="1"/>
    <col min="13" max="13" width="31.33203125" style="59" customWidth="1"/>
    <col min="14" max="16384" width="9.33203125" style="44"/>
  </cols>
  <sheetData>
    <row r="1" spans="1:11" ht="11.25" customHeight="1" x14ac:dyDescent="0.2">
      <c r="A1" s="119" t="s">
        <v>133</v>
      </c>
      <c r="B1" s="119"/>
      <c r="C1" s="119"/>
      <c r="D1" s="119"/>
      <c r="E1" s="119"/>
      <c r="F1" s="119"/>
      <c r="G1" s="49"/>
    </row>
    <row r="2" spans="1:11" ht="23.25" customHeight="1" x14ac:dyDescent="0.2">
      <c r="A2" s="120" t="s">
        <v>90</v>
      </c>
      <c r="B2" s="120" t="s">
        <v>91</v>
      </c>
      <c r="C2" s="123" t="s">
        <v>92</v>
      </c>
      <c r="D2" s="124"/>
      <c r="E2" s="125"/>
      <c r="F2" s="123" t="s">
        <v>118</v>
      </c>
      <c r="G2" s="124"/>
      <c r="H2" s="125"/>
      <c r="I2" s="123" t="s">
        <v>119</v>
      </c>
      <c r="J2" s="124"/>
      <c r="K2" s="125"/>
    </row>
    <row r="3" spans="1:11" ht="28.5" customHeight="1" x14ac:dyDescent="0.2">
      <c r="A3" s="121"/>
      <c r="B3" s="121"/>
      <c r="C3" s="120" t="s">
        <v>93</v>
      </c>
      <c r="D3" s="120" t="s">
        <v>94</v>
      </c>
      <c r="E3" s="120" t="s">
        <v>95</v>
      </c>
      <c r="F3" s="120" t="s">
        <v>93</v>
      </c>
      <c r="G3" s="120" t="s">
        <v>94</v>
      </c>
      <c r="H3" s="120" t="s">
        <v>95</v>
      </c>
      <c r="I3" s="120" t="s">
        <v>93</v>
      </c>
      <c r="J3" s="120" t="s">
        <v>94</v>
      </c>
      <c r="K3" s="120" t="s">
        <v>95</v>
      </c>
    </row>
    <row r="4" spans="1:11" ht="21.75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2.75" customHeight="1" x14ac:dyDescent="0.2">
      <c r="A5" s="53" t="s">
        <v>96</v>
      </c>
      <c r="B5" s="53" t="s">
        <v>97</v>
      </c>
      <c r="C5" s="54">
        <v>4680</v>
      </c>
      <c r="D5" s="55">
        <v>11390.5</v>
      </c>
      <c r="E5" s="56">
        <v>2433.87</v>
      </c>
      <c r="F5" s="60">
        <v>3415</v>
      </c>
      <c r="G5" s="61">
        <v>8819.2000000000007</v>
      </c>
      <c r="H5" s="61">
        <v>2582.5</v>
      </c>
      <c r="I5" s="60">
        <v>877</v>
      </c>
      <c r="J5" s="61">
        <v>1777.9</v>
      </c>
      <c r="K5" s="61">
        <v>2027.22</v>
      </c>
    </row>
    <row r="6" spans="1:11" ht="12.75" customHeight="1" x14ac:dyDescent="0.2">
      <c r="A6" s="53" t="s">
        <v>98</v>
      </c>
      <c r="B6" s="53" t="s">
        <v>99</v>
      </c>
      <c r="C6" s="54">
        <v>1644</v>
      </c>
      <c r="D6" s="55">
        <v>3830.1</v>
      </c>
      <c r="E6" s="56">
        <v>2329.75</v>
      </c>
      <c r="F6" s="60">
        <v>1034</v>
      </c>
      <c r="G6" s="61">
        <v>2602.6999999999998</v>
      </c>
      <c r="H6" s="61">
        <v>2517.11</v>
      </c>
      <c r="I6" s="60">
        <v>452</v>
      </c>
      <c r="J6" s="61">
        <v>926.1</v>
      </c>
      <c r="K6" s="61">
        <v>2048.9699999999998</v>
      </c>
    </row>
    <row r="7" spans="1:11" ht="12.75" customHeight="1" x14ac:dyDescent="0.2">
      <c r="A7" s="53" t="s">
        <v>100</v>
      </c>
      <c r="B7" s="53" t="s">
        <v>101</v>
      </c>
      <c r="C7" s="54">
        <v>3809</v>
      </c>
      <c r="D7" s="55">
        <v>18208.2</v>
      </c>
      <c r="E7" s="56">
        <v>4780.3</v>
      </c>
      <c r="F7" s="60">
        <v>2969</v>
      </c>
      <c r="G7" s="61">
        <v>16244.5</v>
      </c>
      <c r="H7" s="61">
        <v>5471.37</v>
      </c>
      <c r="I7" s="60">
        <v>529</v>
      </c>
      <c r="J7" s="61">
        <v>1255.0999999999999</v>
      </c>
      <c r="K7" s="61">
        <v>2372.66</v>
      </c>
    </row>
    <row r="8" spans="1:11" ht="12.75" customHeight="1" x14ac:dyDescent="0.2">
      <c r="A8" s="53" t="s">
        <v>102</v>
      </c>
      <c r="B8" s="53" t="s">
        <v>103</v>
      </c>
      <c r="C8" s="54">
        <v>17280</v>
      </c>
      <c r="D8" s="55">
        <v>52965.2</v>
      </c>
      <c r="E8" s="56">
        <v>3065.12</v>
      </c>
      <c r="F8" s="60">
        <v>13043</v>
      </c>
      <c r="G8" s="61">
        <v>43754.2</v>
      </c>
      <c r="H8" s="61">
        <v>3354.61</v>
      </c>
      <c r="I8" s="60">
        <v>2845</v>
      </c>
      <c r="J8" s="61">
        <v>6126.6</v>
      </c>
      <c r="K8" s="61">
        <v>2153.12</v>
      </c>
    </row>
    <row r="9" spans="1:11" ht="12.75" customHeight="1" x14ac:dyDescent="0.2">
      <c r="A9" s="53" t="s">
        <v>104</v>
      </c>
      <c r="B9" s="53" t="s">
        <v>105</v>
      </c>
      <c r="C9" s="54">
        <v>19892</v>
      </c>
      <c r="D9" s="55">
        <v>59849.1</v>
      </c>
      <c r="E9" s="56">
        <v>3008.68</v>
      </c>
      <c r="F9" s="60">
        <v>15543</v>
      </c>
      <c r="G9" s="61">
        <v>50013.4</v>
      </c>
      <c r="H9" s="61">
        <v>3217.85</v>
      </c>
      <c r="I9" s="60">
        <v>3198</v>
      </c>
      <c r="J9" s="61">
        <v>6927.4</v>
      </c>
      <c r="K9" s="61">
        <v>2166.54</v>
      </c>
    </row>
    <row r="10" spans="1:11" ht="12.75" customHeight="1" x14ac:dyDescent="0.2">
      <c r="A10" s="53" t="s">
        <v>106</v>
      </c>
      <c r="B10" s="53" t="s">
        <v>107</v>
      </c>
      <c r="C10" s="54">
        <v>3279</v>
      </c>
      <c r="D10" s="55">
        <v>7633.4</v>
      </c>
      <c r="E10" s="56">
        <v>2327.9699999999998</v>
      </c>
      <c r="F10" s="60">
        <v>2122</v>
      </c>
      <c r="G10" s="61">
        <v>5371.8</v>
      </c>
      <c r="H10" s="61">
        <v>2531.46</v>
      </c>
      <c r="I10" s="60">
        <v>829</v>
      </c>
      <c r="J10" s="61">
        <v>1684.2</v>
      </c>
      <c r="K10" s="61">
        <v>2030.36</v>
      </c>
    </row>
    <row r="11" spans="1:11" ht="12.75" customHeight="1" x14ac:dyDescent="0.2">
      <c r="A11" s="53" t="s">
        <v>108</v>
      </c>
      <c r="B11" s="53" t="s">
        <v>109</v>
      </c>
      <c r="C11" s="54">
        <v>2069</v>
      </c>
      <c r="D11" s="55">
        <v>4721</v>
      </c>
      <c r="E11" s="56">
        <v>2281.7600000000002</v>
      </c>
      <c r="F11" s="60">
        <v>1372</v>
      </c>
      <c r="G11" s="61">
        <v>3346.9</v>
      </c>
      <c r="H11" s="61">
        <v>2439.42</v>
      </c>
      <c r="I11" s="60">
        <v>503</v>
      </c>
      <c r="J11" s="61">
        <v>1032.0999999999999</v>
      </c>
      <c r="K11" s="61">
        <v>2049.9699999999998</v>
      </c>
    </row>
    <row r="12" spans="1:11" ht="12.75" customHeight="1" x14ac:dyDescent="0.2">
      <c r="A12" s="53" t="s">
        <v>110</v>
      </c>
      <c r="B12" s="53" t="s">
        <v>111</v>
      </c>
      <c r="C12" s="54">
        <v>2001</v>
      </c>
      <c r="D12" s="55">
        <v>4781.6000000000004</v>
      </c>
      <c r="E12" s="56">
        <v>2389.59</v>
      </c>
      <c r="F12" s="60">
        <v>1385</v>
      </c>
      <c r="G12" s="61">
        <v>3527.5</v>
      </c>
      <c r="H12" s="61">
        <v>2546.9</v>
      </c>
      <c r="I12" s="60">
        <v>433</v>
      </c>
      <c r="J12" s="61">
        <v>915</v>
      </c>
      <c r="K12" s="61">
        <v>2110.81</v>
      </c>
    </row>
    <row r="13" spans="1:11" ht="12.75" customHeight="1" x14ac:dyDescent="0.2">
      <c r="A13" s="53" t="s">
        <v>112</v>
      </c>
      <c r="B13" s="53" t="s">
        <v>113</v>
      </c>
      <c r="C13" s="54">
        <v>6016</v>
      </c>
      <c r="D13" s="55">
        <v>14237.6</v>
      </c>
      <c r="E13" s="56">
        <v>2366.62</v>
      </c>
      <c r="F13" s="60">
        <v>3880</v>
      </c>
      <c r="G13" s="61">
        <v>9853.2000000000007</v>
      </c>
      <c r="H13" s="61">
        <v>2539.4899999999998</v>
      </c>
      <c r="I13" s="60">
        <v>1479</v>
      </c>
      <c r="J13" s="61">
        <v>3177.2</v>
      </c>
      <c r="K13" s="61">
        <v>2148.1799999999998</v>
      </c>
    </row>
    <row r="14" spans="1:11" ht="12.75" customHeight="1" x14ac:dyDescent="0.2">
      <c r="A14" s="53" t="s">
        <v>114</v>
      </c>
      <c r="B14" s="53" t="s">
        <v>115</v>
      </c>
      <c r="C14" s="54">
        <v>2751</v>
      </c>
      <c r="D14" s="55">
        <v>6777.4</v>
      </c>
      <c r="E14" s="56">
        <v>2463.61</v>
      </c>
      <c r="F14" s="60">
        <v>1874</v>
      </c>
      <c r="G14" s="61">
        <v>4887.1000000000004</v>
      </c>
      <c r="H14" s="61">
        <v>2607.86</v>
      </c>
      <c r="I14" s="60">
        <v>657</v>
      </c>
      <c r="J14" s="61">
        <v>1379</v>
      </c>
      <c r="K14" s="61">
        <v>2099</v>
      </c>
    </row>
    <row r="15" spans="1:11" ht="11.25" customHeight="1" x14ac:dyDescent="0.2">
      <c r="A15" s="126" t="s">
        <v>116</v>
      </c>
      <c r="B15" s="127"/>
      <c r="C15" s="54">
        <f>SUM(C5:C14)</f>
        <v>63421</v>
      </c>
      <c r="D15" s="55">
        <f>SUM(D5:D14)</f>
        <v>184394.1</v>
      </c>
      <c r="E15" s="56">
        <f>D15/C15*1000</f>
        <v>2907.4612510051879</v>
      </c>
      <c r="F15" s="60">
        <f>SUM(F5:F14)</f>
        <v>46637</v>
      </c>
      <c r="G15" s="61">
        <f>SUM(G5:G14)</f>
        <v>148420.50000000003</v>
      </c>
      <c r="H15" s="61">
        <f>G15/F15*1000</f>
        <v>3182.4624225400439</v>
      </c>
      <c r="I15" s="60">
        <f>SUM(I5:I14)</f>
        <v>11802</v>
      </c>
      <c r="J15" s="61">
        <f>SUM(J5:J14)</f>
        <v>25200.6</v>
      </c>
      <c r="K15" s="61">
        <f>J15/I15*1000</f>
        <v>2135.2821555668529</v>
      </c>
    </row>
    <row r="17" spans="1:13" ht="24" customHeight="1" x14ac:dyDescent="0.2">
      <c r="A17" s="120" t="s">
        <v>90</v>
      </c>
      <c r="B17" s="120" t="s">
        <v>91</v>
      </c>
      <c r="C17" s="123" t="s">
        <v>120</v>
      </c>
      <c r="D17" s="124"/>
      <c r="E17" s="125"/>
      <c r="F17" s="123" t="s">
        <v>121</v>
      </c>
      <c r="G17" s="124"/>
      <c r="H17" s="125"/>
      <c r="I17" s="123" t="s">
        <v>122</v>
      </c>
      <c r="J17" s="124"/>
      <c r="K17" s="125"/>
    </row>
    <row r="18" spans="1:13" ht="12.75" customHeight="1" x14ac:dyDescent="0.2">
      <c r="A18" s="121"/>
      <c r="B18" s="121"/>
      <c r="C18" s="120" t="s">
        <v>93</v>
      </c>
      <c r="D18" s="120" t="s">
        <v>94</v>
      </c>
      <c r="E18" s="120" t="s">
        <v>95</v>
      </c>
      <c r="F18" s="120" t="s">
        <v>93</v>
      </c>
      <c r="G18" s="120" t="s">
        <v>94</v>
      </c>
      <c r="H18" s="120" t="s">
        <v>95</v>
      </c>
      <c r="I18" s="120" t="s">
        <v>93</v>
      </c>
      <c r="J18" s="120" t="s">
        <v>94</v>
      </c>
      <c r="K18" s="120" t="s">
        <v>95</v>
      </c>
    </row>
    <row r="19" spans="1:13" ht="43.5" customHeight="1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3" ht="11.25" customHeight="1" x14ac:dyDescent="0.2">
      <c r="A20" s="53" t="s">
        <v>96</v>
      </c>
      <c r="B20" s="53" t="s">
        <v>97</v>
      </c>
      <c r="C20" s="60">
        <v>174</v>
      </c>
      <c r="D20" s="61">
        <v>312</v>
      </c>
      <c r="E20" s="61">
        <v>1792.81</v>
      </c>
      <c r="F20" s="60">
        <v>172</v>
      </c>
      <c r="G20" s="61">
        <v>367.7</v>
      </c>
      <c r="H20" s="61">
        <v>2137.48</v>
      </c>
      <c r="I20" s="60">
        <v>41</v>
      </c>
      <c r="J20" s="61">
        <v>65.2</v>
      </c>
      <c r="K20" s="61">
        <f>J20/I20*1000</f>
        <v>1590.2439024390244</v>
      </c>
    </row>
    <row r="21" spans="1:13" ht="11.25" customHeight="1" x14ac:dyDescent="0.2">
      <c r="A21" s="53" t="s">
        <v>98</v>
      </c>
      <c r="B21" s="53" t="s">
        <v>99</v>
      </c>
      <c r="C21" s="60">
        <v>78</v>
      </c>
      <c r="D21" s="61">
        <v>131.80000000000001</v>
      </c>
      <c r="E21" s="61">
        <v>1689.99</v>
      </c>
      <c r="F21" s="60">
        <v>59</v>
      </c>
      <c r="G21" s="61">
        <v>132.69999999999999</v>
      </c>
      <c r="H21" s="61">
        <v>2246.83</v>
      </c>
      <c r="I21" s="60">
        <v>21</v>
      </c>
      <c r="J21" s="61">
        <v>33.9</v>
      </c>
      <c r="K21" s="61">
        <f t="shared" ref="K21:K30" si="0">J21/I21*1000</f>
        <v>1614.2857142857142</v>
      </c>
    </row>
    <row r="22" spans="1:13" ht="11.25" customHeight="1" x14ac:dyDescent="0.2">
      <c r="A22" s="53" t="s">
        <v>100</v>
      </c>
      <c r="B22" s="53" t="s">
        <v>101</v>
      </c>
      <c r="C22" s="60">
        <v>194</v>
      </c>
      <c r="D22" s="61">
        <v>433.8</v>
      </c>
      <c r="E22" s="61">
        <v>2235.98</v>
      </c>
      <c r="F22" s="60">
        <v>88</v>
      </c>
      <c r="G22" s="61">
        <v>184.3</v>
      </c>
      <c r="H22" s="61">
        <v>2094.1</v>
      </c>
      <c r="I22" s="60">
        <v>28</v>
      </c>
      <c r="J22" s="61">
        <v>44.8</v>
      </c>
      <c r="K22" s="61">
        <f t="shared" si="0"/>
        <v>1599.9999999999998</v>
      </c>
    </row>
    <row r="23" spans="1:13" ht="11.25" customHeight="1" x14ac:dyDescent="0.2">
      <c r="A23" s="53" t="s">
        <v>102</v>
      </c>
      <c r="B23" s="53" t="s">
        <v>103</v>
      </c>
      <c r="C23" s="60">
        <v>898</v>
      </c>
      <c r="D23" s="61">
        <v>1748.7</v>
      </c>
      <c r="E23" s="61">
        <v>1947.37</v>
      </c>
      <c r="F23" s="60">
        <v>349</v>
      </c>
      <c r="G23" s="61">
        <v>981.5</v>
      </c>
      <c r="H23" s="61">
        <v>2813.13</v>
      </c>
      <c r="I23" s="60">
        <v>142</v>
      </c>
      <c r="J23" s="61">
        <v>222.1</v>
      </c>
      <c r="K23" s="61">
        <f t="shared" si="0"/>
        <v>1564.0845070422536</v>
      </c>
    </row>
    <row r="24" spans="1:13" ht="11.25" customHeight="1" x14ac:dyDescent="0.2">
      <c r="A24" s="53" t="s">
        <v>104</v>
      </c>
      <c r="B24" s="53" t="s">
        <v>105</v>
      </c>
      <c r="C24" s="60">
        <v>622</v>
      </c>
      <c r="D24" s="61">
        <v>1228.7</v>
      </c>
      <c r="E24" s="61">
        <v>1975.45</v>
      </c>
      <c r="F24" s="60">
        <v>378</v>
      </c>
      <c r="G24" s="61">
        <v>1192.5</v>
      </c>
      <c r="H24" s="61">
        <v>3154.79</v>
      </c>
      <c r="I24" s="60">
        <v>146</v>
      </c>
      <c r="J24" s="61">
        <v>228.3</v>
      </c>
      <c r="K24" s="61">
        <f t="shared" si="0"/>
        <v>1563.6986301369864</v>
      </c>
    </row>
    <row r="25" spans="1:13" ht="11.25" customHeight="1" x14ac:dyDescent="0.2">
      <c r="A25" s="53" t="s">
        <v>106</v>
      </c>
      <c r="B25" s="53" t="s">
        <v>107</v>
      </c>
      <c r="C25" s="60">
        <v>199</v>
      </c>
      <c r="D25" s="61">
        <v>332.4</v>
      </c>
      <c r="E25" s="61">
        <v>1670.35</v>
      </c>
      <c r="F25" s="60">
        <v>81</v>
      </c>
      <c r="G25" s="61">
        <v>171</v>
      </c>
      <c r="H25" s="61">
        <v>2111.38</v>
      </c>
      <c r="I25" s="60">
        <v>48</v>
      </c>
      <c r="J25" s="61">
        <v>75.5</v>
      </c>
      <c r="K25" s="61">
        <f t="shared" si="0"/>
        <v>1572.9166666666667</v>
      </c>
    </row>
    <row r="26" spans="1:13" ht="11.25" customHeight="1" x14ac:dyDescent="0.2">
      <c r="A26" s="53" t="s">
        <v>108</v>
      </c>
      <c r="B26" s="53" t="s">
        <v>109</v>
      </c>
      <c r="C26" s="60">
        <v>139</v>
      </c>
      <c r="D26" s="61">
        <v>233.5</v>
      </c>
      <c r="E26" s="61">
        <v>1680.07</v>
      </c>
      <c r="F26" s="60">
        <v>45</v>
      </c>
      <c r="G26" s="61">
        <v>93.8</v>
      </c>
      <c r="H26" s="61">
        <v>2083.85</v>
      </c>
      <c r="I26" s="60">
        <v>10</v>
      </c>
      <c r="J26" s="61">
        <v>15.6</v>
      </c>
      <c r="K26" s="61">
        <f t="shared" si="0"/>
        <v>1560</v>
      </c>
    </row>
    <row r="27" spans="1:13" ht="11.25" customHeight="1" x14ac:dyDescent="0.2">
      <c r="A27" s="53" t="s">
        <v>110</v>
      </c>
      <c r="B27" s="53" t="s">
        <v>111</v>
      </c>
      <c r="C27" s="60">
        <v>100</v>
      </c>
      <c r="D27" s="61">
        <v>174.3</v>
      </c>
      <c r="E27" s="61">
        <v>1742.59</v>
      </c>
      <c r="F27" s="60">
        <v>67</v>
      </c>
      <c r="G27" s="61">
        <v>140.9</v>
      </c>
      <c r="H27" s="61">
        <v>2102.2800000000002</v>
      </c>
      <c r="I27" s="60">
        <v>16</v>
      </c>
      <c r="J27" s="61">
        <v>25.2</v>
      </c>
      <c r="K27" s="61">
        <f t="shared" si="0"/>
        <v>1575</v>
      </c>
    </row>
    <row r="28" spans="1:13" ht="11.25" customHeight="1" x14ac:dyDescent="0.2">
      <c r="A28" s="53" t="s">
        <v>112</v>
      </c>
      <c r="B28" s="53" t="s">
        <v>113</v>
      </c>
      <c r="C28" s="60">
        <v>441</v>
      </c>
      <c r="D28" s="61">
        <v>745.3</v>
      </c>
      <c r="E28" s="61">
        <v>1689.95</v>
      </c>
      <c r="F28" s="60">
        <v>144</v>
      </c>
      <c r="G28" s="61">
        <v>309.39999999999998</v>
      </c>
      <c r="H28" s="61">
        <v>2148.7399999999998</v>
      </c>
      <c r="I28" s="60">
        <v>71</v>
      </c>
      <c r="J28" s="61">
        <v>111.3</v>
      </c>
      <c r="K28" s="61">
        <f t="shared" si="0"/>
        <v>1567.6056338028168</v>
      </c>
    </row>
    <row r="29" spans="1:13" ht="11.25" customHeight="1" x14ac:dyDescent="0.2">
      <c r="A29" s="53" t="s">
        <v>114</v>
      </c>
      <c r="B29" s="53" t="s">
        <v>115</v>
      </c>
      <c r="C29" s="60">
        <v>149</v>
      </c>
      <c r="D29" s="61">
        <v>252.4</v>
      </c>
      <c r="E29" s="61">
        <v>1694.11</v>
      </c>
      <c r="F29" s="60">
        <v>42</v>
      </c>
      <c r="G29" s="61">
        <v>90.2</v>
      </c>
      <c r="H29" s="61">
        <v>2147.04</v>
      </c>
      <c r="I29" s="60">
        <v>26</v>
      </c>
      <c r="J29" s="61">
        <v>40.700000000000003</v>
      </c>
      <c r="K29" s="61">
        <f t="shared" si="0"/>
        <v>1565.3846153846157</v>
      </c>
    </row>
    <row r="30" spans="1:13" ht="11.25" customHeight="1" x14ac:dyDescent="0.2">
      <c r="A30" s="126" t="s">
        <v>116</v>
      </c>
      <c r="B30" s="127"/>
      <c r="C30" s="60">
        <v>2994</v>
      </c>
      <c r="D30" s="61">
        <f>SUM(D20:D29)</f>
        <v>5592.9</v>
      </c>
      <c r="E30" s="61">
        <f>D30/C30*1000</f>
        <v>1868.0360721442883</v>
      </c>
      <c r="F30" s="60">
        <v>1425</v>
      </c>
      <c r="G30" s="61">
        <f>SUM(G20:G29)</f>
        <v>3664</v>
      </c>
      <c r="H30" s="61">
        <f>G30/F30*1000</f>
        <v>2571.2280701754385</v>
      </c>
      <c r="I30" s="60">
        <v>549</v>
      </c>
      <c r="J30" s="61">
        <f>SUM(J20:J29)</f>
        <v>862.6</v>
      </c>
      <c r="K30" s="61">
        <f t="shared" si="0"/>
        <v>1571.2204007285975</v>
      </c>
    </row>
    <row r="32" spans="1:13" ht="21" customHeight="1" x14ac:dyDescent="0.2">
      <c r="A32" s="120" t="s">
        <v>90</v>
      </c>
      <c r="B32" s="120" t="s">
        <v>91</v>
      </c>
      <c r="C32" s="123" t="s">
        <v>123</v>
      </c>
      <c r="D32" s="124"/>
      <c r="E32" s="125"/>
      <c r="F32" s="50"/>
      <c r="G32" s="50"/>
      <c r="H32" s="50"/>
      <c r="I32" s="42"/>
      <c r="J32" s="58"/>
      <c r="K32" s="43"/>
      <c r="L32" s="44"/>
      <c r="M32" s="44"/>
    </row>
    <row r="33" spans="1:13" ht="11.25" customHeight="1" x14ac:dyDescent="0.2">
      <c r="A33" s="121"/>
      <c r="B33" s="121"/>
      <c r="C33" s="120" t="s">
        <v>93</v>
      </c>
      <c r="D33" s="120" t="s">
        <v>94</v>
      </c>
      <c r="E33" s="120" t="s">
        <v>95</v>
      </c>
      <c r="I33" s="42"/>
      <c r="J33" s="58"/>
      <c r="K33" s="43"/>
      <c r="L33" s="44"/>
      <c r="M33" s="44"/>
    </row>
    <row r="34" spans="1:13" ht="41.25" customHeight="1" x14ac:dyDescent="0.2">
      <c r="A34" s="122"/>
      <c r="B34" s="122"/>
      <c r="C34" s="122"/>
      <c r="D34" s="122"/>
      <c r="E34" s="122"/>
      <c r="I34" s="42"/>
      <c r="J34" s="58"/>
      <c r="K34" s="43"/>
      <c r="L34" s="59"/>
      <c r="M34" s="44"/>
    </row>
    <row r="35" spans="1:13" ht="11.25" customHeight="1" x14ac:dyDescent="0.2">
      <c r="A35" s="53" t="s">
        <v>96</v>
      </c>
      <c r="B35" s="53" t="s">
        <v>97</v>
      </c>
      <c r="C35" s="60">
        <v>1</v>
      </c>
      <c r="D35" s="61">
        <v>49.8</v>
      </c>
      <c r="E35" s="61">
        <v>49664.65</v>
      </c>
      <c r="I35" s="42"/>
      <c r="J35" s="58"/>
      <c r="K35" s="43"/>
      <c r="L35" s="59"/>
      <c r="M35" s="44"/>
    </row>
    <row r="36" spans="1:13" ht="11.25" customHeight="1" x14ac:dyDescent="0.2">
      <c r="A36" s="53" t="s">
        <v>98</v>
      </c>
      <c r="B36" s="53" t="s">
        <v>99</v>
      </c>
      <c r="C36" s="60">
        <v>0</v>
      </c>
      <c r="D36" s="61">
        <v>0</v>
      </c>
      <c r="E36" s="61">
        <v>0</v>
      </c>
      <c r="I36" s="42"/>
      <c r="J36" s="58"/>
      <c r="K36" s="43"/>
      <c r="L36" s="59"/>
      <c r="M36" s="44"/>
    </row>
    <row r="37" spans="1:13" ht="11.25" customHeight="1" x14ac:dyDescent="0.2">
      <c r="A37" s="53" t="s">
        <v>100</v>
      </c>
      <c r="B37" s="53" t="s">
        <v>101</v>
      </c>
      <c r="C37" s="60">
        <v>1</v>
      </c>
      <c r="D37" s="61">
        <v>46.8</v>
      </c>
      <c r="E37" s="61">
        <v>46680.3</v>
      </c>
      <c r="I37" s="42"/>
      <c r="J37" s="58"/>
      <c r="K37" s="43"/>
      <c r="L37" s="59"/>
      <c r="M37" s="44"/>
    </row>
    <row r="38" spans="1:13" ht="11.25" customHeight="1" x14ac:dyDescent="0.2">
      <c r="A38" s="53" t="s">
        <v>102</v>
      </c>
      <c r="B38" s="53" t="s">
        <v>103</v>
      </c>
      <c r="C38" s="60">
        <v>3</v>
      </c>
      <c r="D38" s="61">
        <v>132.80000000000001</v>
      </c>
      <c r="E38" s="61">
        <v>44257.01</v>
      </c>
      <c r="I38" s="42"/>
      <c r="J38" s="58"/>
      <c r="K38" s="43"/>
      <c r="L38" s="59"/>
      <c r="M38" s="44"/>
    </row>
    <row r="39" spans="1:13" ht="11.25" customHeight="1" x14ac:dyDescent="0.2">
      <c r="A39" s="53" t="s">
        <v>104</v>
      </c>
      <c r="B39" s="53" t="s">
        <v>105</v>
      </c>
      <c r="C39" s="60">
        <v>5</v>
      </c>
      <c r="D39" s="61">
        <v>254.8</v>
      </c>
      <c r="E39" s="61">
        <v>50968.27</v>
      </c>
      <c r="I39" s="42"/>
      <c r="J39" s="58"/>
      <c r="K39" s="43"/>
      <c r="L39" s="59"/>
      <c r="M39" s="44"/>
    </row>
    <row r="40" spans="1:13" ht="11.25" customHeight="1" x14ac:dyDescent="0.2">
      <c r="A40" s="53" t="s">
        <v>106</v>
      </c>
      <c r="B40" s="53" t="s">
        <v>107</v>
      </c>
      <c r="C40" s="60">
        <v>0</v>
      </c>
      <c r="D40" s="61">
        <v>0</v>
      </c>
      <c r="E40" s="61">
        <v>0</v>
      </c>
      <c r="I40" s="42"/>
      <c r="J40" s="58"/>
      <c r="K40" s="43"/>
      <c r="L40" s="59"/>
      <c r="M40" s="44"/>
    </row>
    <row r="41" spans="1:13" ht="11.25" customHeight="1" x14ac:dyDescent="0.2">
      <c r="A41" s="53" t="s">
        <v>108</v>
      </c>
      <c r="B41" s="53" t="s">
        <v>109</v>
      </c>
      <c r="C41" s="60">
        <v>0</v>
      </c>
      <c r="D41" s="61">
        <v>0</v>
      </c>
      <c r="E41" s="61">
        <v>0</v>
      </c>
      <c r="I41" s="42"/>
      <c r="J41" s="58"/>
      <c r="K41" s="43"/>
      <c r="L41" s="59"/>
      <c r="M41" s="44"/>
    </row>
    <row r="42" spans="1:13" ht="11.25" customHeight="1" x14ac:dyDescent="0.2">
      <c r="A42" s="53" t="s">
        <v>110</v>
      </c>
      <c r="B42" s="53" t="s">
        <v>111</v>
      </c>
      <c r="C42" s="60">
        <v>0</v>
      </c>
      <c r="D42" s="61">
        <v>0</v>
      </c>
      <c r="E42" s="61">
        <v>0</v>
      </c>
      <c r="I42" s="42"/>
      <c r="J42" s="58"/>
      <c r="K42" s="43"/>
      <c r="L42" s="59"/>
      <c r="M42" s="44"/>
    </row>
    <row r="43" spans="1:13" ht="11.25" customHeight="1" x14ac:dyDescent="0.2">
      <c r="A43" s="53" t="s">
        <v>112</v>
      </c>
      <c r="B43" s="53" t="s">
        <v>113</v>
      </c>
      <c r="C43" s="60">
        <v>1</v>
      </c>
      <c r="D43" s="61">
        <v>41.5</v>
      </c>
      <c r="E43" s="61">
        <v>41493.599999999999</v>
      </c>
      <c r="I43" s="42"/>
      <c r="J43" s="58"/>
      <c r="K43" s="43"/>
      <c r="L43" s="59"/>
      <c r="M43" s="44"/>
    </row>
    <row r="44" spans="1:13" ht="11.25" customHeight="1" x14ac:dyDescent="0.2">
      <c r="A44" s="53" t="s">
        <v>114</v>
      </c>
      <c r="B44" s="53" t="s">
        <v>115</v>
      </c>
      <c r="C44" s="60">
        <v>3</v>
      </c>
      <c r="D44" s="61">
        <v>127.8</v>
      </c>
      <c r="E44" s="61">
        <v>42655.81</v>
      </c>
      <c r="I44" s="42"/>
      <c r="J44" s="58"/>
      <c r="K44" s="43"/>
      <c r="L44" s="59"/>
      <c r="M44" s="44"/>
    </row>
    <row r="45" spans="1:13" ht="11.25" customHeight="1" x14ac:dyDescent="0.2">
      <c r="A45" s="126" t="s">
        <v>116</v>
      </c>
      <c r="B45" s="127"/>
      <c r="C45" s="60">
        <v>14</v>
      </c>
      <c r="D45" s="61">
        <f>SUM(D35:D44)</f>
        <v>653.5</v>
      </c>
      <c r="E45" s="61">
        <f>D45/C45*1000</f>
        <v>46678.571428571428</v>
      </c>
    </row>
  </sheetData>
  <mergeCells count="38">
    <mergeCell ref="A45:B45"/>
    <mergeCell ref="H18:H19"/>
    <mergeCell ref="I18:I19"/>
    <mergeCell ref="J18:J19"/>
    <mergeCell ref="K18:K19"/>
    <mergeCell ref="A30:B30"/>
    <mergeCell ref="A32:A34"/>
    <mergeCell ref="B32:B34"/>
    <mergeCell ref="C32:E32"/>
    <mergeCell ref="C33:C34"/>
    <mergeCell ref="D33:D34"/>
    <mergeCell ref="A17:A19"/>
    <mergeCell ref="B17:B19"/>
    <mergeCell ref="C17:E17"/>
    <mergeCell ref="F17:H17"/>
    <mergeCell ref="E33:E34"/>
    <mergeCell ref="A15:B15"/>
    <mergeCell ref="I17:K17"/>
    <mergeCell ref="C18:C19"/>
    <mergeCell ref="D18:D19"/>
    <mergeCell ref="E18:E19"/>
    <mergeCell ref="F18:F19"/>
    <mergeCell ref="G18:G19"/>
    <mergeCell ref="I2:K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:F1"/>
    <mergeCell ref="A2:A4"/>
    <mergeCell ref="B2:B4"/>
    <mergeCell ref="C2:E2"/>
    <mergeCell ref="F2:H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rowBreaks count="3" manualBreakCount="3">
    <brk id="16" max="16383" man="1"/>
    <brk id="31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5pf_titul</vt:lpstr>
      <vt:lpstr>5pf</vt:lpstr>
      <vt:lpstr>Додаток 1</vt:lpstr>
      <vt:lpstr>Додаток 2</vt:lpstr>
      <vt:lpstr>Додаток 3</vt:lpstr>
      <vt:lpstr>5pf_titul (раб)</vt:lpstr>
      <vt:lpstr>5pf (раб)</vt:lpstr>
      <vt:lpstr>Додаток 1 (раб)</vt:lpstr>
      <vt:lpstr>Додаток 2 (раб)</vt:lpstr>
      <vt:lpstr>Додаток 3 (раб)</vt:lpstr>
      <vt:lpstr>'5pf'!Заголовки_для_печати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Користувач Windows</cp:lastModifiedBy>
  <cp:lastPrinted>2019-10-18T08:15:57Z</cp:lastPrinted>
  <dcterms:created xsi:type="dcterms:W3CDTF">2019-10-03T04:54:53Z</dcterms:created>
  <dcterms:modified xsi:type="dcterms:W3CDTF">2019-10-18T11:51:55Z</dcterms:modified>
</cp:coreProperties>
</file>