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6EBF4AA-54DF-406F-85FC-389104FE3933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Лист1!$23:$25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1" l="1"/>
  <c r="E93" i="1" l="1"/>
  <c r="F93" i="1"/>
  <c r="F66" i="1"/>
  <c r="E66" i="1"/>
  <c r="D75" i="1" l="1"/>
  <c r="C94" i="1"/>
  <c r="E40" i="1"/>
  <c r="D109" i="1" l="1"/>
  <c r="D55" i="1" l="1"/>
  <c r="D57" i="1" l="1"/>
  <c r="C55" i="1"/>
  <c r="E52" i="1"/>
  <c r="C28" i="1" l="1"/>
  <c r="F92" i="1" l="1"/>
  <c r="E92" i="1"/>
  <c r="D28" i="1" l="1"/>
  <c r="F33" i="1" l="1"/>
  <c r="C91" i="1" l="1"/>
  <c r="F101" i="1" l="1"/>
  <c r="F100" i="1"/>
  <c r="C109" i="1" l="1"/>
  <c r="E101" i="1" l="1"/>
  <c r="E100" i="1"/>
  <c r="F68" i="1" l="1"/>
  <c r="E68" i="1"/>
  <c r="D94" i="1" l="1"/>
  <c r="D91" i="1" s="1"/>
  <c r="E28" i="1" l="1"/>
  <c r="F64" i="1" l="1"/>
  <c r="E64" i="1"/>
  <c r="F96" i="1" l="1"/>
  <c r="E96" i="1"/>
  <c r="F95" i="1"/>
  <c r="E95" i="1"/>
  <c r="F94" i="1"/>
  <c r="E94" i="1"/>
  <c r="D88" i="1"/>
  <c r="F111" i="1"/>
  <c r="E111" i="1"/>
  <c r="F109" i="1"/>
  <c r="E109" i="1"/>
  <c r="F89" i="1"/>
  <c r="E89" i="1"/>
  <c r="F78" i="1"/>
  <c r="E78" i="1"/>
  <c r="F73" i="1"/>
  <c r="E73" i="1"/>
  <c r="F72" i="1"/>
  <c r="E72" i="1"/>
  <c r="F71" i="1"/>
  <c r="E71" i="1"/>
  <c r="F70" i="1"/>
  <c r="E70" i="1"/>
  <c r="F52" i="1"/>
  <c r="F47" i="1"/>
  <c r="E47" i="1"/>
  <c r="F46" i="1"/>
  <c r="E46" i="1"/>
  <c r="E33" i="1"/>
  <c r="F32" i="1"/>
  <c r="E32" i="1"/>
  <c r="E29" i="1"/>
  <c r="F29" i="1"/>
  <c r="D108" i="1"/>
  <c r="C108" i="1"/>
  <c r="C88" i="1"/>
  <c r="D77" i="1"/>
  <c r="C77" i="1"/>
  <c r="C75" i="1"/>
  <c r="E77" i="1" l="1"/>
  <c r="F108" i="1"/>
  <c r="F88" i="1"/>
  <c r="F91" i="1"/>
  <c r="F77" i="1"/>
  <c r="E108" i="1"/>
  <c r="E91" i="1"/>
  <c r="E88" i="1"/>
  <c r="D53" i="1"/>
  <c r="D44" i="1"/>
  <c r="D61" i="1" l="1"/>
  <c r="D62" i="1" s="1"/>
  <c r="E74" i="1"/>
  <c r="F74" i="1"/>
  <c r="E75" i="1" l="1"/>
  <c r="F75" i="1"/>
  <c r="E55" i="1"/>
  <c r="F55" i="1"/>
  <c r="C57" i="1"/>
  <c r="E57" i="1" s="1"/>
  <c r="C44" i="1"/>
  <c r="C61" i="1" l="1"/>
  <c r="C62" i="1" s="1"/>
  <c r="F57" i="1"/>
  <c r="F28" i="1"/>
  <c r="E53" i="1"/>
  <c r="F53" i="1"/>
  <c r="E44" i="1"/>
  <c r="F44" i="1"/>
  <c r="F62" i="1" l="1"/>
  <c r="E62" i="1"/>
  <c r="F61" i="1"/>
  <c r="C65" i="1"/>
  <c r="E61" i="1"/>
  <c r="E65" i="1" l="1"/>
  <c r="F65" i="1"/>
</calcChain>
</file>

<file path=xl/sharedStrings.xml><?xml version="1.0" encoding="utf-8"?>
<sst xmlns="http://schemas.openxmlformats.org/spreadsheetml/2006/main" count="148" uniqueCount="133">
  <si>
    <r>
      <t xml:space="preserve">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Додаток 2</t>
    </r>
  </si>
  <si>
    <t xml:space="preserve">                                                                                       до Порядку складання, затвердження</t>
  </si>
  <si>
    <t xml:space="preserve">                                                                                       та контролю виконання фінансових </t>
  </si>
  <si>
    <t xml:space="preserve">                                                                                       планів комунальних підприємств </t>
  </si>
  <si>
    <t xml:space="preserve">                                                                                       Кременчуцької міської ради </t>
  </si>
  <si>
    <t xml:space="preserve">                                                                                       Полтавської області</t>
  </si>
  <si>
    <t>коди</t>
  </si>
  <si>
    <t>за ЗКГНГ</t>
  </si>
  <si>
    <t>за КВЕД</t>
  </si>
  <si>
    <t>ЗВІТ ПРО ВИКОНАННЯ ФІНАНСОВОГО ПЛАНУ ПІДПРИЄМСТВА</t>
  </si>
  <si>
    <t>(квартал, рік)</t>
  </si>
  <si>
    <t xml:space="preserve">                                                          Основні фінансові показники</t>
  </si>
  <si>
    <t>Одиниці виміру: тис. гривень</t>
  </si>
  <si>
    <t>Показники</t>
  </si>
  <si>
    <t>Код рядка</t>
  </si>
  <si>
    <t>План</t>
  </si>
  <si>
    <t>Факт</t>
  </si>
  <si>
    <t>Відхилення</t>
  </si>
  <si>
    <t xml:space="preserve">      (+,-)</t>
  </si>
  <si>
    <t>Виконання</t>
  </si>
  <si>
    <t xml:space="preserve">      ( %)</t>
  </si>
  <si>
    <t>1.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</si>
  <si>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</si>
  <si>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</si>
  <si>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</si>
  <si>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</si>
  <si>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</si>
  <si>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</si>
  <si>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доходи, 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</si>
  <si>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</si>
  <si>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</si>
  <si>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</si>
  <si>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</si>
  <si>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</si>
  <si>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</si>
  <si>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</si>
  <si>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</si>
  <si>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</si>
  <si>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</si>
  <si>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>Усього доходів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</si>
  <si>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</si>
  <si>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</si>
  <si>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</si>
  <si>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</si>
  <si>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</si>
  <si>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</si>
  <si>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</si>
  <si>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</si>
  <si>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</si>
  <si>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</si>
  <si>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</si>
  <si>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</si>
  <si>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</si>
  <si>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звичайної діяльності до оподаткування:</t>
  </si>
  <si>
    <t>Чистий прибуток (збиток), у тому числі: </t>
  </si>
  <si>
    <t>прибуток </t>
  </si>
  <si>
    <t>збиток </t>
  </si>
  <si>
    <t>Відрахування частини прибутку до бюджету м. Кременчука</t>
  </si>
  <si>
    <t>2.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</si>
  <si>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</si>
  <si>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</si>
  <si>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</si>
  <si>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</si>
  <si>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</si>
  <si>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 </t>
  </si>
  <si>
    <t>3.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</si>
  <si>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</si>
  <si>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</si>
  <si>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</si>
  <si>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</si>
  <si>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</si>
  <si>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</si>
  <si>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</si>
  <si>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</si>
  <si>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</si>
  <si>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</si>
  <si>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</si>
  <si>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</si>
  <si>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</si>
  <si>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theme="1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</si>
  <si>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</si>
  <si>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4.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</si>
  <si>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</si>
  <si>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</si>
  <si>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</si>
  <si>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</si>
  <si>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позик, </t>
  </si>
  <si>
    <t>Модернізація, модифікація, дообладнання, реконструкція, інші види поліпшення необоротних активів, </t>
  </si>
  <si>
    <r>
      <t>в т. ч. за рахунок бюджетних коштів (сума рядків 341, 351, 361, 371, 381)</t>
    </r>
    <r>
      <rPr>
        <b/>
        <sz val="12"/>
        <color theme="1"/>
        <rFont val="Times New Roman"/>
        <family val="1"/>
        <charset val="204"/>
      </rPr>
      <t> </t>
    </r>
  </si>
  <si>
    <t>5.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</si>
  <si>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</si>
  <si>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</si>
  <si>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</si>
  <si>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</si>
  <si>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Інші податки, у тому числі (розшифрувати):</t>
  </si>
  <si>
    <t>Рік                2018</t>
  </si>
  <si>
    <t xml:space="preserve">за ЄДРПОУ </t>
  </si>
  <si>
    <t xml:space="preserve">за СПОДУ </t>
  </si>
  <si>
    <t>Галузь     державне управління</t>
  </si>
  <si>
    <t>Вид економічної діяльності   регулювання та сприяння ефективному веденню економічної діяльності</t>
  </si>
  <si>
    <t>84.13</t>
  </si>
  <si>
    <t>Телефон  (0536) 758585,758588</t>
  </si>
  <si>
    <t>Місцезнаходження м. Кременчук, провул. Д. Тьомкіна, б. 4</t>
  </si>
  <si>
    <t>Орган управління    виконавчий комітет Кременчуцької міської         ради Полтавської області</t>
  </si>
  <si>
    <r>
      <t xml:space="preserve">Прізвище та ініціали керівника </t>
    </r>
    <r>
      <rPr>
        <sz val="14"/>
        <rFont val="Times New Roman"/>
        <family val="1"/>
        <charset val="204"/>
      </rPr>
      <t xml:space="preserve"> Мельник А.В.</t>
    </r>
  </si>
  <si>
    <r>
      <t xml:space="preserve">Підприємство  </t>
    </r>
    <r>
      <rPr>
        <b/>
        <sz val="10"/>
        <rFont val="Times New Roman"/>
        <family val="1"/>
        <charset val="204"/>
      </rPr>
      <t>КП «Кременчуцький центр міжнародних зв'язків та економічного розвитку міста «Кременчук Інвест»</t>
    </r>
  </si>
  <si>
    <t>інші платежі, у тому числі:</t>
  </si>
  <si>
    <t>податок на доходи фізичних осіб</t>
  </si>
  <si>
    <t>332/1</t>
  </si>
  <si>
    <t>військовий збір</t>
  </si>
  <si>
    <t>332/2</t>
  </si>
  <si>
    <r>
      <rPr>
        <b/>
        <sz val="12"/>
        <color theme="1"/>
        <rFont val="Times New Roman"/>
        <family val="1"/>
        <charset val="204"/>
      </rPr>
      <t>Разом</t>
    </r>
    <r>
      <rPr>
        <sz val="12"/>
        <color theme="1"/>
        <rFont val="Times New Roman"/>
        <family val="1"/>
        <charset val="204"/>
      </rPr>
      <t xml:space="preserve"> (сума рядків з 340, 350, 360, 370, 380)</t>
    </r>
    <r>
      <rPr>
        <b/>
        <sz val="12"/>
        <color theme="1"/>
        <rFont val="Times New Roman"/>
        <family val="1"/>
        <charset val="204"/>
      </rPr>
      <t> </t>
    </r>
  </si>
  <si>
    <t>Податок на прибуток </t>
  </si>
  <si>
    <t xml:space="preserve">Головний бухгалтер </t>
  </si>
  <si>
    <t>Старший економіст</t>
  </si>
  <si>
    <t>В.В. ЛЮБЧЕНКО</t>
  </si>
  <si>
    <r>
      <rPr>
        <sz val="10"/>
        <rFont val="Times New Roman"/>
        <family val="1"/>
        <charset val="204"/>
      </rPr>
      <t xml:space="preserve">Орган управління: </t>
    </r>
    <r>
      <rPr>
        <sz val="11"/>
        <rFont val="Times New Roman"/>
        <family val="1"/>
        <charset val="204"/>
      </rPr>
      <t>виконавчий комітет Кременчуцької міської         ради Полтавської області</t>
    </r>
  </si>
  <si>
    <t>Галузь:  державне управління</t>
  </si>
  <si>
    <t>Вид економічної діяльності: регулювання та сприяння ефективному веденню економічної діяльності</t>
  </si>
  <si>
    <t>Місцезнаходження: м. Кременчук, провул. Д. Тьомкіна, б. 4</t>
  </si>
  <si>
    <t>Телефон:  (0536) 758585,758588</t>
  </si>
  <si>
    <t>Фінансові результати від операційної діяльності, у тому числі: </t>
  </si>
  <si>
    <t xml:space="preserve">   </t>
  </si>
  <si>
    <t>х</t>
  </si>
  <si>
    <t>П.В. БЕДРАЦЬКИЙ</t>
  </si>
  <si>
    <t>Прізвище та ініціали керівника:  Бедрацький П.В.</t>
  </si>
  <si>
    <t>С.М. НЕКРАСОВА</t>
  </si>
  <si>
    <r>
      <t xml:space="preserve">Підприємство  </t>
    </r>
    <r>
      <rPr>
        <b/>
        <sz val="11"/>
        <rFont val="Times New Roman"/>
        <family val="1"/>
        <charset val="204"/>
      </rPr>
      <t>КП «Інститут розвитку Кременчука»</t>
    </r>
  </si>
  <si>
    <t>місцеві податки та збори, у тому числі (розшифрувати)</t>
  </si>
  <si>
    <t>відрахування частини чистого прибутку комунальними підприємствами до бюджету м. Кременчука</t>
  </si>
  <si>
    <t>Рік                2021</t>
  </si>
  <si>
    <t>Директор</t>
  </si>
  <si>
    <r>
      <rPr>
        <b/>
        <u/>
        <sz val="12"/>
        <color theme="1"/>
        <rFont val="Times New Roman"/>
        <family val="1"/>
        <charset val="204"/>
      </rPr>
      <t>за  ІІІ квартал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2021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</si>
</sst>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13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2" fontId="7" fillId="0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workbookViewId="0">
      <selection activeCell="D53" sqref="D53"/>
    </sheetView>
  </sheetViews>
  <sheetFormatPr defaultRowHeight="15" x14ac:dyDescent="0.25"/>
  <cols>
    <col min="1" max="1" width="41.140625" customWidth="1"/>
    <col min="2" max="2" width="7.7109375" customWidth="1"/>
    <col min="3" max="3" width="11.140625" customWidth="1"/>
    <col min="4" max="4" width="12.42578125" customWidth="1"/>
    <col min="5" max="5" width="12.7109375" customWidth="1"/>
    <col min="6" max="6" width="12.42578125" customWidth="1"/>
  </cols>
  <sheetData>
    <row r="1" spans="1:6" ht="15.75" x14ac:dyDescent="0.25">
      <c r="A1" s="1" t="s">
        <v>0</v>
      </c>
    </row>
    <row r="2" spans="1:6" ht="15.75" x14ac:dyDescent="0.25">
      <c r="A2" s="2" t="s">
        <v>1</v>
      </c>
    </row>
    <row r="3" spans="1:6" ht="15.75" x14ac:dyDescent="0.25">
      <c r="A3" s="2" t="s">
        <v>2</v>
      </c>
    </row>
    <row r="4" spans="1:6" ht="15.75" x14ac:dyDescent="0.25">
      <c r="A4" s="2" t="s">
        <v>3</v>
      </c>
    </row>
    <row r="5" spans="1:6" ht="15.75" x14ac:dyDescent="0.25">
      <c r="A5" s="2" t="s">
        <v>4</v>
      </c>
    </row>
    <row r="6" spans="1:6" ht="15.75" x14ac:dyDescent="0.25">
      <c r="A6" s="2" t="s">
        <v>5</v>
      </c>
    </row>
    <row r="7" spans="1:6" ht="9.75" customHeight="1" x14ac:dyDescent="0.25">
      <c r="A7" s="2"/>
    </row>
    <row r="8" spans="1:6" ht="19.5" customHeight="1" x14ac:dyDescent="0.25">
      <c r="A8" s="9"/>
      <c r="B8" s="10"/>
      <c r="C8" s="52" t="s">
        <v>130</v>
      </c>
      <c r="D8" s="53"/>
      <c r="E8" s="54" t="s">
        <v>6</v>
      </c>
      <c r="F8" s="55"/>
    </row>
    <row r="9" spans="1:6" ht="22.5" customHeight="1" x14ac:dyDescent="0.25">
      <c r="A9" s="56" t="s">
        <v>127</v>
      </c>
      <c r="B9" s="56"/>
      <c r="C9" s="56"/>
      <c r="D9" s="13" t="s">
        <v>96</v>
      </c>
      <c r="E9" s="49">
        <v>38252441</v>
      </c>
      <c r="F9" s="49"/>
    </row>
    <row r="10" spans="1:6" ht="30" customHeight="1" x14ac:dyDescent="0.25">
      <c r="A10" s="47" t="s">
        <v>116</v>
      </c>
      <c r="B10" s="48"/>
      <c r="C10" s="48"/>
      <c r="D10" s="12" t="s">
        <v>97</v>
      </c>
      <c r="E10" s="49">
        <v>1009</v>
      </c>
      <c r="F10" s="49"/>
    </row>
    <row r="11" spans="1:6" ht="21" customHeight="1" x14ac:dyDescent="0.25">
      <c r="A11" s="50" t="s">
        <v>117</v>
      </c>
      <c r="B11" s="51"/>
      <c r="C11" s="51"/>
      <c r="D11" s="12" t="s">
        <v>7</v>
      </c>
      <c r="E11" s="49">
        <v>97600</v>
      </c>
      <c r="F11" s="49"/>
    </row>
    <row r="12" spans="1:6" ht="28.5" customHeight="1" x14ac:dyDescent="0.25">
      <c r="A12" s="47" t="s">
        <v>118</v>
      </c>
      <c r="B12" s="48"/>
      <c r="C12" s="48"/>
      <c r="D12" s="12" t="s">
        <v>8</v>
      </c>
      <c r="E12" s="49" t="s">
        <v>100</v>
      </c>
      <c r="F12" s="49"/>
    </row>
    <row r="13" spans="1:6" ht="19.5" customHeight="1" x14ac:dyDescent="0.25">
      <c r="A13" s="47" t="s">
        <v>119</v>
      </c>
      <c r="B13" s="48"/>
      <c r="C13" s="48"/>
      <c r="D13" s="48"/>
      <c r="E13" s="48"/>
      <c r="F13" s="48"/>
    </row>
    <row r="14" spans="1:6" ht="18.75" customHeight="1" x14ac:dyDescent="0.25">
      <c r="A14" s="45" t="s">
        <v>120</v>
      </c>
      <c r="B14" s="46"/>
      <c r="C14" s="46"/>
      <c r="D14" s="46"/>
      <c r="E14" s="46"/>
      <c r="F14" s="11"/>
    </row>
    <row r="15" spans="1:6" ht="18" customHeight="1" x14ac:dyDescent="0.25">
      <c r="A15" s="45" t="s">
        <v>125</v>
      </c>
      <c r="B15" s="46"/>
      <c r="C15" s="46"/>
      <c r="D15" s="46"/>
      <c r="E15" s="46"/>
      <c r="F15" s="46"/>
    </row>
    <row r="16" spans="1:6" ht="9.75" customHeight="1" x14ac:dyDescent="0.25">
      <c r="A16" s="2"/>
    </row>
    <row r="17" spans="1:6" ht="20.25" customHeight="1" x14ac:dyDescent="0.25">
      <c r="A17" s="39" t="s">
        <v>9</v>
      </c>
      <c r="B17" s="39"/>
      <c r="C17" s="39"/>
      <c r="D17" s="39"/>
      <c r="E17" s="39"/>
      <c r="F17" s="39"/>
    </row>
    <row r="18" spans="1:6" ht="15.75" x14ac:dyDescent="0.25">
      <c r="A18" s="44" t="s">
        <v>132</v>
      </c>
      <c r="B18" s="44"/>
      <c r="C18" s="44"/>
      <c r="D18" s="44"/>
      <c r="E18" s="44"/>
      <c r="F18" s="44"/>
    </row>
    <row r="19" spans="1:6" ht="15.75" x14ac:dyDescent="0.25">
      <c r="A19" s="39" t="s">
        <v>10</v>
      </c>
      <c r="B19" s="39"/>
      <c r="C19" s="39"/>
      <c r="D19" s="39"/>
      <c r="E19" s="39"/>
      <c r="F19" s="39"/>
    </row>
    <row r="20" spans="1:6" ht="6.75" customHeight="1" x14ac:dyDescent="0.25">
      <c r="A20" s="1"/>
    </row>
    <row r="21" spans="1:6" ht="15.75" x14ac:dyDescent="0.25">
      <c r="A21" s="2" t="s">
        <v>11</v>
      </c>
    </row>
    <row r="22" spans="1:6" ht="15.75" x14ac:dyDescent="0.25">
      <c r="A22" s="1" t="s">
        <v>12</v>
      </c>
    </row>
    <row r="23" spans="1:6" ht="20.25" customHeight="1" x14ac:dyDescent="0.25">
      <c r="A23" s="40" t="s">
        <v>13</v>
      </c>
      <c r="B23" s="41" t="s">
        <v>14</v>
      </c>
      <c r="C23" s="43" t="s">
        <v>15</v>
      </c>
      <c r="D23" s="43" t="s">
        <v>16</v>
      </c>
      <c r="E23" s="7" t="s">
        <v>17</v>
      </c>
      <c r="F23" s="7" t="s">
        <v>19</v>
      </c>
    </row>
    <row r="24" spans="1:6" ht="18" customHeight="1" x14ac:dyDescent="0.25">
      <c r="A24" s="40"/>
      <c r="B24" s="42"/>
      <c r="C24" s="43"/>
      <c r="D24" s="43"/>
      <c r="E24" s="4" t="s">
        <v>18</v>
      </c>
      <c r="F24" s="4" t="s">
        <v>20</v>
      </c>
    </row>
    <row r="25" spans="1:6" x14ac:dyDescent="0.25">
      <c r="A25" s="15">
        <v>1</v>
      </c>
      <c r="B25" s="15">
        <v>2</v>
      </c>
      <c r="C25" s="15">
        <v>3</v>
      </c>
      <c r="D25" s="15">
        <v>4</v>
      </c>
      <c r="E25" s="15">
        <v>5</v>
      </c>
      <c r="F25" s="15">
        <v>6</v>
      </c>
    </row>
    <row r="26" spans="1:6" ht="23.25" customHeight="1" x14ac:dyDescent="0.25">
      <c r="A26" s="36" t="s">
        <v>21</v>
      </c>
      <c r="B26" s="37"/>
      <c r="C26" s="37"/>
      <c r="D26" s="37"/>
      <c r="E26" s="37"/>
      <c r="F26" s="38"/>
    </row>
    <row r="27" spans="1:6" ht="20.25" customHeight="1" x14ac:dyDescent="0.25">
      <c r="A27" s="5" t="s">
        <v>22</v>
      </c>
      <c r="B27" s="4"/>
      <c r="C27" s="4"/>
      <c r="D27" s="4"/>
      <c r="E27" s="4"/>
      <c r="F27" s="4"/>
    </row>
    <row r="28" spans="1:6" ht="36" customHeight="1" x14ac:dyDescent="0.25">
      <c r="A28" s="4" t="s">
        <v>23</v>
      </c>
      <c r="B28" s="8">
        <v>10</v>
      </c>
      <c r="C28" s="17">
        <f>C32+C33+C40</f>
        <v>700</v>
      </c>
      <c r="D28" s="17">
        <f>D32+D33+D40</f>
        <v>0</v>
      </c>
      <c r="E28" s="14">
        <f>D28-C28</f>
        <v>-700</v>
      </c>
      <c r="F28" s="14">
        <f>(D28/C28)*100</f>
        <v>0</v>
      </c>
    </row>
    <row r="29" spans="1:6" ht="22.5" customHeight="1" x14ac:dyDescent="0.25">
      <c r="A29" s="4" t="s">
        <v>24</v>
      </c>
      <c r="B29" s="8">
        <v>11</v>
      </c>
      <c r="C29" s="14">
        <v>637.5</v>
      </c>
      <c r="D29" s="14"/>
      <c r="E29" s="14">
        <f>D29-C29</f>
        <v>-637.5</v>
      </c>
      <c r="F29" s="14">
        <f>(D29/C29)*100</f>
        <v>0</v>
      </c>
    </row>
    <row r="30" spans="1:6" ht="24" customHeight="1" x14ac:dyDescent="0.25">
      <c r="A30" s="4" t="s">
        <v>25</v>
      </c>
      <c r="B30" s="8">
        <v>20</v>
      </c>
      <c r="C30" s="8"/>
      <c r="D30" s="8"/>
      <c r="E30" s="6"/>
      <c r="F30" s="8"/>
    </row>
    <row r="31" spans="1:6" ht="23.25" customHeight="1" x14ac:dyDescent="0.25">
      <c r="A31" s="4" t="s">
        <v>26</v>
      </c>
      <c r="B31" s="8">
        <v>30</v>
      </c>
      <c r="C31" s="8"/>
      <c r="D31" s="8"/>
      <c r="E31" s="6"/>
      <c r="F31" s="8"/>
    </row>
    <row r="32" spans="1:6" ht="35.25" customHeight="1" x14ac:dyDescent="0.25">
      <c r="A32" s="5" t="s">
        <v>27</v>
      </c>
      <c r="B32" s="19">
        <v>40</v>
      </c>
      <c r="C32" s="18">
        <v>62.5</v>
      </c>
      <c r="D32" s="19"/>
      <c r="E32" s="14">
        <f t="shared" ref="E32:E33" si="0">D32-C32</f>
        <v>-62.5</v>
      </c>
      <c r="F32" s="14">
        <f t="shared" ref="F32" si="1">(D32/C32)*100</f>
        <v>0</v>
      </c>
    </row>
    <row r="33" spans="1:6" ht="23.25" customHeight="1" x14ac:dyDescent="0.25">
      <c r="A33" s="4" t="s">
        <v>28</v>
      </c>
      <c r="B33" s="8">
        <v>50</v>
      </c>
      <c r="C33" s="14">
        <v>637.5</v>
      </c>
      <c r="D33" s="14"/>
      <c r="E33" s="14">
        <f t="shared" si="0"/>
        <v>-637.5</v>
      </c>
      <c r="F33" s="14">
        <f>(D33/C33)*100</f>
        <v>0</v>
      </c>
    </row>
    <row r="34" spans="1:6" ht="21" customHeight="1" x14ac:dyDescent="0.25">
      <c r="A34" s="4" t="s">
        <v>29</v>
      </c>
      <c r="B34" s="8"/>
      <c r="C34" s="4"/>
      <c r="D34" s="4"/>
      <c r="E34" s="6"/>
      <c r="F34" s="4"/>
    </row>
    <row r="35" spans="1:6" ht="22.5" customHeight="1" x14ac:dyDescent="0.25">
      <c r="A35" s="4" t="s">
        <v>30</v>
      </c>
      <c r="B35" s="8">
        <v>51</v>
      </c>
      <c r="C35" s="4"/>
      <c r="D35" s="4"/>
      <c r="E35" s="6"/>
      <c r="F35" s="4"/>
    </row>
    <row r="36" spans="1:6" ht="21.75" customHeight="1" x14ac:dyDescent="0.25">
      <c r="A36" s="4" t="s">
        <v>31</v>
      </c>
      <c r="B36" s="8">
        <v>52</v>
      </c>
      <c r="C36" s="4"/>
      <c r="D36" s="4"/>
      <c r="E36" s="6"/>
      <c r="F36" s="4"/>
    </row>
    <row r="37" spans="1:6" ht="33.75" customHeight="1" x14ac:dyDescent="0.25">
      <c r="A37" s="4" t="s">
        <v>32</v>
      </c>
      <c r="B37" s="8">
        <v>53</v>
      </c>
      <c r="C37" s="4"/>
      <c r="D37" s="4"/>
      <c r="E37" s="6"/>
      <c r="F37" s="4"/>
    </row>
    <row r="38" spans="1:6" ht="24.75" customHeight="1" x14ac:dyDescent="0.25">
      <c r="A38" s="4" t="s">
        <v>33</v>
      </c>
      <c r="B38" s="8">
        <v>60</v>
      </c>
      <c r="C38" s="4"/>
      <c r="D38" s="4"/>
      <c r="E38" s="6"/>
      <c r="F38" s="4"/>
    </row>
    <row r="39" spans="1:6" ht="24.75" customHeight="1" x14ac:dyDescent="0.25">
      <c r="A39" s="4" t="s">
        <v>34</v>
      </c>
      <c r="B39" s="8">
        <v>70</v>
      </c>
      <c r="C39" s="4"/>
      <c r="D39" s="4"/>
      <c r="E39" s="6"/>
      <c r="F39" s="4"/>
    </row>
    <row r="40" spans="1:6" ht="21" customHeight="1" x14ac:dyDescent="0.25">
      <c r="A40" s="4" t="s">
        <v>35</v>
      </c>
      <c r="B40" s="8">
        <v>80</v>
      </c>
      <c r="C40" s="8"/>
      <c r="D40" s="20"/>
      <c r="E40" s="14">
        <f t="shared" ref="E40" si="2">D40-C40</f>
        <v>0</v>
      </c>
      <c r="F40" s="14"/>
    </row>
    <row r="41" spans="1:6" ht="21.75" customHeight="1" x14ac:dyDescent="0.25">
      <c r="A41" s="4" t="s">
        <v>36</v>
      </c>
      <c r="B41" s="8"/>
      <c r="C41" s="8"/>
      <c r="D41" s="8"/>
      <c r="E41" s="6"/>
      <c r="F41" s="4"/>
    </row>
    <row r="42" spans="1:6" ht="23.25" customHeight="1" x14ac:dyDescent="0.25">
      <c r="A42" s="4" t="s">
        <v>37</v>
      </c>
      <c r="B42" s="8">
        <v>81</v>
      </c>
      <c r="C42" s="8"/>
      <c r="D42" s="8"/>
      <c r="E42" s="6"/>
      <c r="F42" s="4"/>
    </row>
    <row r="43" spans="1:6" ht="24" customHeight="1" x14ac:dyDescent="0.25">
      <c r="A43" s="4" t="s">
        <v>38</v>
      </c>
      <c r="B43" s="8">
        <v>82</v>
      </c>
      <c r="C43" s="8"/>
      <c r="D43" s="20"/>
      <c r="E43" s="6"/>
      <c r="F43" s="4"/>
    </row>
    <row r="44" spans="1:6" ht="23.25" customHeight="1" x14ac:dyDescent="0.25">
      <c r="A44" s="5" t="s">
        <v>39</v>
      </c>
      <c r="B44" s="19">
        <v>90</v>
      </c>
      <c r="C44" s="17">
        <f t="shared" ref="C44" si="3">C32+C33</f>
        <v>700</v>
      </c>
      <c r="D44" s="17">
        <f>D32+D33+D40</f>
        <v>0</v>
      </c>
      <c r="E44" s="14">
        <f>D44-C44</f>
        <v>-700</v>
      </c>
      <c r="F44" s="14">
        <f>(D44/C44)*100</f>
        <v>0</v>
      </c>
    </row>
    <row r="45" spans="1:6" ht="23.25" customHeight="1" x14ac:dyDescent="0.25">
      <c r="A45" s="5" t="s">
        <v>40</v>
      </c>
      <c r="B45" s="8"/>
      <c r="C45" s="4"/>
      <c r="D45" s="4"/>
      <c r="E45" s="6"/>
      <c r="F45" s="4"/>
    </row>
    <row r="46" spans="1:6" ht="31.5" x14ac:dyDescent="0.25">
      <c r="A46" s="4" t="s">
        <v>41</v>
      </c>
      <c r="B46" s="8">
        <v>100</v>
      </c>
      <c r="C46" s="20">
        <v>511</v>
      </c>
      <c r="D46" s="14"/>
      <c r="E46" s="14">
        <f t="shared" ref="E46:E47" si="4">D46-C46</f>
        <v>-511</v>
      </c>
      <c r="F46" s="14">
        <f t="shared" ref="F46:F47" si="5">(D46/C46)*100</f>
        <v>0</v>
      </c>
    </row>
    <row r="47" spans="1:6" ht="21.75" customHeight="1" x14ac:dyDescent="0.25">
      <c r="A47" s="4" t="s">
        <v>42</v>
      </c>
      <c r="B47" s="8">
        <v>110</v>
      </c>
      <c r="C47" s="20">
        <v>187</v>
      </c>
      <c r="D47" s="20"/>
      <c r="E47" s="14">
        <f t="shared" si="4"/>
        <v>-187</v>
      </c>
      <c r="F47" s="14">
        <f t="shared" si="5"/>
        <v>0</v>
      </c>
    </row>
    <row r="48" spans="1:6" ht="21.75" customHeight="1" x14ac:dyDescent="0.25">
      <c r="A48" s="4" t="s">
        <v>43</v>
      </c>
      <c r="B48" s="8">
        <v>120</v>
      </c>
      <c r="C48" s="20"/>
      <c r="D48" s="8"/>
      <c r="E48" s="8"/>
      <c r="F48" s="8"/>
    </row>
    <row r="49" spans="1:6" ht="24" customHeight="1" x14ac:dyDescent="0.25">
      <c r="A49" s="4" t="s">
        <v>44</v>
      </c>
      <c r="B49" s="8">
        <v>130</v>
      </c>
      <c r="C49" s="20"/>
      <c r="D49" s="8"/>
      <c r="E49" s="14"/>
      <c r="F49" s="14"/>
    </row>
    <row r="50" spans="1:6" ht="24" customHeight="1" x14ac:dyDescent="0.25">
      <c r="A50" s="4" t="s">
        <v>45</v>
      </c>
      <c r="B50" s="8">
        <v>140</v>
      </c>
      <c r="C50" s="4"/>
      <c r="D50" s="4"/>
      <c r="E50" s="6"/>
      <c r="F50" s="4"/>
    </row>
    <row r="51" spans="1:6" ht="22.5" customHeight="1" x14ac:dyDescent="0.25">
      <c r="A51" s="4" t="s">
        <v>46</v>
      </c>
      <c r="B51" s="8">
        <v>150</v>
      </c>
      <c r="C51" s="4"/>
      <c r="D51" s="4"/>
      <c r="E51" s="6"/>
      <c r="F51" s="4"/>
    </row>
    <row r="52" spans="1:6" ht="20.25" customHeight="1" x14ac:dyDescent="0.25">
      <c r="A52" s="4" t="s">
        <v>47</v>
      </c>
      <c r="B52" s="8">
        <v>160</v>
      </c>
      <c r="C52" s="14">
        <v>0.5</v>
      </c>
      <c r="D52" s="8"/>
      <c r="E52" s="14">
        <f>D52-C52</f>
        <v>-0.5</v>
      </c>
      <c r="F52" s="14">
        <f t="shared" ref="F52:F53" si="6">(D52/C52)*100</f>
        <v>0</v>
      </c>
    </row>
    <row r="53" spans="1:6" ht="22.5" customHeight="1" x14ac:dyDescent="0.25">
      <c r="A53" s="5" t="s">
        <v>48</v>
      </c>
      <c r="B53" s="19">
        <v>170</v>
      </c>
      <c r="C53" s="18">
        <f>SUM(C46:C52)</f>
        <v>698.5</v>
      </c>
      <c r="D53" s="35">
        <f>SUM(D46:D52)</f>
        <v>0</v>
      </c>
      <c r="E53" s="14">
        <f t="shared" ref="E53" si="7">D53-C53</f>
        <v>-698.5</v>
      </c>
      <c r="F53" s="14">
        <f t="shared" si="6"/>
        <v>0</v>
      </c>
    </row>
    <row r="54" spans="1:6" ht="23.25" customHeight="1" x14ac:dyDescent="0.25">
      <c r="A54" s="5" t="s">
        <v>49</v>
      </c>
      <c r="B54" s="8"/>
      <c r="C54" s="8"/>
      <c r="D54" s="8"/>
      <c r="E54" s="8"/>
      <c r="F54" s="8"/>
    </row>
    <row r="55" spans="1:6" ht="21.75" customHeight="1" x14ac:dyDescent="0.25">
      <c r="A55" s="4" t="s">
        <v>50</v>
      </c>
      <c r="B55" s="8">
        <v>180</v>
      </c>
      <c r="C55" s="14">
        <f>C32-C46</f>
        <v>-448.5</v>
      </c>
      <c r="D55" s="14">
        <f>D32-D46</f>
        <v>0</v>
      </c>
      <c r="E55" s="14">
        <f>D55-C55</f>
        <v>448.5</v>
      </c>
      <c r="F55" s="14">
        <f>(D55/C55)*100</f>
        <v>0</v>
      </c>
    </row>
    <row r="56" spans="1:6" ht="18.75" customHeight="1" x14ac:dyDescent="0.25">
      <c r="A56" s="4" t="s">
        <v>51</v>
      </c>
      <c r="B56" s="8">
        <v>181</v>
      </c>
      <c r="C56" s="8"/>
      <c r="D56" s="8"/>
      <c r="E56" s="8"/>
      <c r="F56" s="8"/>
    </row>
    <row r="57" spans="1:6" ht="19.5" customHeight="1" x14ac:dyDescent="0.25">
      <c r="A57" s="4" t="s">
        <v>52</v>
      </c>
      <c r="B57" s="8">
        <v>182</v>
      </c>
      <c r="C57" s="14">
        <f>C55</f>
        <v>-448.5</v>
      </c>
      <c r="D57" s="14">
        <f>D55</f>
        <v>0</v>
      </c>
      <c r="E57" s="14">
        <f t="shared" ref="E57" si="8">D57-C57</f>
        <v>448.5</v>
      </c>
      <c r="F57" s="14">
        <f t="shared" ref="F57" si="9">(D57/C57)*100</f>
        <v>0</v>
      </c>
    </row>
    <row r="58" spans="1:6" ht="32.25" customHeight="1" x14ac:dyDescent="0.25">
      <c r="A58" s="4" t="s">
        <v>121</v>
      </c>
      <c r="B58" s="8">
        <v>190</v>
      </c>
      <c r="C58" s="29"/>
      <c r="D58" s="22"/>
      <c r="E58" s="14"/>
      <c r="F58" s="14"/>
    </row>
    <row r="59" spans="1:6" ht="19.5" customHeight="1" x14ac:dyDescent="0.25">
      <c r="A59" s="4" t="s">
        <v>51</v>
      </c>
      <c r="B59" s="8">
        <v>191</v>
      </c>
      <c r="C59" s="29"/>
      <c r="D59" s="14"/>
      <c r="E59" s="14"/>
      <c r="F59" s="14"/>
    </row>
    <row r="60" spans="1:6" ht="18" customHeight="1" x14ac:dyDescent="0.25">
      <c r="A60" s="4" t="s">
        <v>52</v>
      </c>
      <c r="B60" s="8">
        <v>192</v>
      </c>
      <c r="C60" s="8"/>
      <c r="D60" s="20"/>
      <c r="E60" s="14"/>
      <c r="F60" s="14"/>
    </row>
    <row r="61" spans="1:6" ht="31.5" x14ac:dyDescent="0.25">
      <c r="A61" s="4" t="s">
        <v>53</v>
      </c>
      <c r="B61" s="8">
        <v>200</v>
      </c>
      <c r="C61" s="14">
        <f>C44-C53+C52</f>
        <v>2</v>
      </c>
      <c r="D61" s="14">
        <f>D44-D53</f>
        <v>0</v>
      </c>
      <c r="E61" s="14">
        <f>D61-C61</f>
        <v>-2</v>
      </c>
      <c r="F61" s="14">
        <f t="shared" ref="F61" si="10">(D61/C61)*100</f>
        <v>0</v>
      </c>
    </row>
    <row r="62" spans="1:6" ht="21" customHeight="1" x14ac:dyDescent="0.25">
      <c r="A62" s="4" t="s">
        <v>51</v>
      </c>
      <c r="B62" s="8">
        <v>201</v>
      </c>
      <c r="C62" s="14">
        <f>C61</f>
        <v>2</v>
      </c>
      <c r="D62" s="14">
        <f>D61</f>
        <v>0</v>
      </c>
      <c r="E62" s="14">
        <f>D62-C62</f>
        <v>-2</v>
      </c>
      <c r="F62" s="14">
        <f t="shared" ref="F62" si="11">(D62/C62)*100</f>
        <v>0</v>
      </c>
    </row>
    <row r="63" spans="1:6" ht="19.5" customHeight="1" x14ac:dyDescent="0.25">
      <c r="A63" s="4" t="s">
        <v>52</v>
      </c>
      <c r="B63" s="8">
        <v>202</v>
      </c>
      <c r="C63" s="4"/>
      <c r="D63" s="20"/>
      <c r="E63" s="6"/>
      <c r="F63" s="4"/>
    </row>
    <row r="64" spans="1:6" ht="21.75" customHeight="1" x14ac:dyDescent="0.25">
      <c r="A64" s="4" t="s">
        <v>112</v>
      </c>
      <c r="B64" s="8">
        <v>210</v>
      </c>
      <c r="C64" s="8">
        <v>0.3</v>
      </c>
      <c r="D64" s="8"/>
      <c r="E64" s="14">
        <f t="shared" ref="E64:E68" si="12">D64-C64</f>
        <v>-0.3</v>
      </c>
      <c r="F64" s="14">
        <f t="shared" ref="F64:F68" si="13">(D64/C64)*100</f>
        <v>0</v>
      </c>
    </row>
    <row r="65" spans="1:6" ht="21.75" customHeight="1" x14ac:dyDescent="0.25">
      <c r="A65" s="4" t="s">
        <v>54</v>
      </c>
      <c r="B65" s="8">
        <v>220</v>
      </c>
      <c r="C65" s="20">
        <f>C61-C64</f>
        <v>1.7</v>
      </c>
      <c r="D65" s="31"/>
      <c r="E65" s="14">
        <f>D65-C65</f>
        <v>-1.7</v>
      </c>
      <c r="F65" s="14">
        <f t="shared" si="13"/>
        <v>0</v>
      </c>
    </row>
    <row r="66" spans="1:6" ht="21" customHeight="1" x14ac:dyDescent="0.25">
      <c r="A66" s="4" t="s">
        <v>55</v>
      </c>
      <c r="B66" s="8">
        <v>221</v>
      </c>
      <c r="C66" s="20">
        <v>1.7</v>
      </c>
      <c r="D66" s="8"/>
      <c r="E66" s="14">
        <f>D66-C66</f>
        <v>-1.7</v>
      </c>
      <c r="F66" s="14">
        <f t="shared" ref="F66" si="14">(D66/C66)*100</f>
        <v>0</v>
      </c>
    </row>
    <row r="67" spans="1:6" ht="20.25" customHeight="1" x14ac:dyDescent="0.25">
      <c r="A67" s="4" t="s">
        <v>56</v>
      </c>
      <c r="B67" s="8">
        <v>222</v>
      </c>
      <c r="C67" s="8"/>
      <c r="D67" s="20"/>
      <c r="E67" s="14"/>
      <c r="F67" s="14"/>
    </row>
    <row r="68" spans="1:6" ht="35.25" customHeight="1" x14ac:dyDescent="0.25">
      <c r="A68" s="4" t="s">
        <v>57</v>
      </c>
      <c r="B68" s="8">
        <v>230</v>
      </c>
      <c r="C68" s="21">
        <v>0.2</v>
      </c>
      <c r="D68" s="4"/>
      <c r="E68" s="14">
        <f t="shared" si="12"/>
        <v>-0.2</v>
      </c>
      <c r="F68" s="14">
        <f t="shared" si="13"/>
        <v>0</v>
      </c>
    </row>
    <row r="69" spans="1:6" ht="22.5" customHeight="1" x14ac:dyDescent="0.25">
      <c r="A69" s="36" t="s">
        <v>58</v>
      </c>
      <c r="B69" s="37"/>
      <c r="C69" s="37"/>
      <c r="D69" s="37"/>
      <c r="E69" s="37"/>
      <c r="F69" s="38"/>
    </row>
    <row r="70" spans="1:6" ht="26.25" customHeight="1" x14ac:dyDescent="0.25">
      <c r="A70" s="4" t="s">
        <v>59</v>
      </c>
      <c r="B70" s="8">
        <v>240</v>
      </c>
      <c r="C70" s="20">
        <v>99.6</v>
      </c>
      <c r="D70" s="8"/>
      <c r="E70" s="14">
        <f t="shared" ref="E70:E75" si="15">D70-C70</f>
        <v>-99.6</v>
      </c>
      <c r="F70" s="14">
        <f t="shared" ref="F70:F75" si="16">(D70/C70)*100</f>
        <v>0</v>
      </c>
    </row>
    <row r="71" spans="1:6" ht="24.75" customHeight="1" x14ac:dyDescent="0.25">
      <c r="A71" s="4" t="s">
        <v>60</v>
      </c>
      <c r="B71" s="8">
        <v>250</v>
      </c>
      <c r="C71" s="20">
        <v>394.1</v>
      </c>
      <c r="D71" s="20"/>
      <c r="E71" s="14">
        <f t="shared" si="15"/>
        <v>-394.1</v>
      </c>
      <c r="F71" s="14">
        <f t="shared" si="16"/>
        <v>0</v>
      </c>
    </row>
    <row r="72" spans="1:6" ht="21" customHeight="1" x14ac:dyDescent="0.25">
      <c r="A72" s="4" t="s">
        <v>61</v>
      </c>
      <c r="B72" s="8">
        <v>260</v>
      </c>
      <c r="C72" s="20">
        <v>86.7</v>
      </c>
      <c r="D72" s="20"/>
      <c r="E72" s="14">
        <f t="shared" si="15"/>
        <v>-86.7</v>
      </c>
      <c r="F72" s="14">
        <f t="shared" si="16"/>
        <v>0</v>
      </c>
    </row>
    <row r="73" spans="1:6" ht="22.5" customHeight="1" x14ac:dyDescent="0.25">
      <c r="A73" s="4" t="s">
        <v>62</v>
      </c>
      <c r="B73" s="8">
        <v>270</v>
      </c>
      <c r="C73" s="20">
        <v>30</v>
      </c>
      <c r="D73" s="8"/>
      <c r="E73" s="14">
        <f t="shared" si="15"/>
        <v>-30</v>
      </c>
      <c r="F73" s="14">
        <f t="shared" si="16"/>
        <v>0</v>
      </c>
    </row>
    <row r="74" spans="1:6" ht="25.5" customHeight="1" x14ac:dyDescent="0.25">
      <c r="A74" s="4" t="s">
        <v>63</v>
      </c>
      <c r="B74" s="8">
        <v>280</v>
      </c>
      <c r="C74" s="14">
        <v>87.6</v>
      </c>
      <c r="D74" s="20"/>
      <c r="E74" s="14">
        <f t="shared" si="15"/>
        <v>-87.6</v>
      </c>
      <c r="F74" s="14">
        <f t="shared" si="16"/>
        <v>0</v>
      </c>
    </row>
    <row r="75" spans="1:6" ht="25.5" customHeight="1" x14ac:dyDescent="0.25">
      <c r="A75" s="4" t="s">
        <v>64</v>
      </c>
      <c r="B75" s="19">
        <v>290</v>
      </c>
      <c r="C75" s="17">
        <f>SUM(C70:C74)</f>
        <v>698.00000000000011</v>
      </c>
      <c r="D75" s="35">
        <f>SUM(D70:D74)</f>
        <v>0</v>
      </c>
      <c r="E75" s="17">
        <f t="shared" si="15"/>
        <v>-698.00000000000011</v>
      </c>
      <c r="F75" s="17">
        <f t="shared" si="16"/>
        <v>0</v>
      </c>
    </row>
    <row r="76" spans="1:6" ht="25.5" customHeight="1" x14ac:dyDescent="0.25">
      <c r="A76" s="36" t="s">
        <v>65</v>
      </c>
      <c r="B76" s="37"/>
      <c r="C76" s="37"/>
      <c r="D76" s="37"/>
      <c r="E76" s="37"/>
      <c r="F76" s="38"/>
    </row>
    <row r="77" spans="1:6" ht="45.75" customHeight="1" x14ac:dyDescent="0.25">
      <c r="A77" s="5" t="s">
        <v>66</v>
      </c>
      <c r="B77" s="19">
        <v>300</v>
      </c>
      <c r="C77" s="19">
        <f>C78+C79+C80+C81</f>
        <v>0.3</v>
      </c>
      <c r="D77" s="19">
        <f>D78+D79+D80+D81</f>
        <v>0</v>
      </c>
      <c r="E77" s="14">
        <f t="shared" ref="E77:E78" si="17">D77-C77</f>
        <v>-0.3</v>
      </c>
      <c r="F77" s="14">
        <f t="shared" ref="F77:F78" si="18">(D77/C77)*100</f>
        <v>0</v>
      </c>
    </row>
    <row r="78" spans="1:6" ht="22.5" customHeight="1" x14ac:dyDescent="0.25">
      <c r="A78" s="4" t="s">
        <v>67</v>
      </c>
      <c r="B78" s="8">
        <v>301</v>
      </c>
      <c r="C78" s="8">
        <v>0.3</v>
      </c>
      <c r="D78" s="8">
        <v>0</v>
      </c>
      <c r="E78" s="14">
        <f t="shared" si="17"/>
        <v>-0.3</v>
      </c>
      <c r="F78" s="14">
        <f t="shared" si="18"/>
        <v>0</v>
      </c>
    </row>
    <row r="79" spans="1:6" ht="31.5" x14ac:dyDescent="0.25">
      <c r="A79" s="4" t="s">
        <v>68</v>
      </c>
      <c r="B79" s="8">
        <v>302</v>
      </c>
      <c r="C79" s="8"/>
      <c r="D79" s="8"/>
      <c r="E79" s="8"/>
      <c r="F79" s="8"/>
    </row>
    <row r="80" spans="1:6" ht="35.25" customHeight="1" x14ac:dyDescent="0.25">
      <c r="A80" s="4" t="s">
        <v>69</v>
      </c>
      <c r="B80" s="8">
        <v>303</v>
      </c>
      <c r="C80" s="8"/>
      <c r="D80" s="8"/>
      <c r="E80" s="8"/>
      <c r="F80" s="8"/>
    </row>
    <row r="81" spans="1:6" ht="28.5" customHeight="1" x14ac:dyDescent="0.25">
      <c r="A81" s="4" t="s">
        <v>94</v>
      </c>
      <c r="B81" s="8">
        <v>304</v>
      </c>
      <c r="C81" s="8"/>
      <c r="D81" s="8"/>
      <c r="E81" s="8"/>
      <c r="F81" s="8"/>
    </row>
    <row r="82" spans="1:6" ht="31.5" x14ac:dyDescent="0.25">
      <c r="A82" s="4" t="s">
        <v>70</v>
      </c>
      <c r="B82" s="8" t="s">
        <v>71</v>
      </c>
      <c r="C82" s="8"/>
      <c r="D82" s="8"/>
      <c r="E82" s="8"/>
      <c r="F82" s="8"/>
    </row>
    <row r="83" spans="1:6" ht="19.5" customHeight="1" x14ac:dyDescent="0.25">
      <c r="A83" s="4" t="s">
        <v>72</v>
      </c>
      <c r="B83" s="8" t="s">
        <v>73</v>
      </c>
      <c r="C83" s="8"/>
      <c r="D83" s="8"/>
      <c r="E83" s="8"/>
      <c r="F83" s="8"/>
    </row>
    <row r="84" spans="1:6" ht="30" customHeight="1" x14ac:dyDescent="0.25">
      <c r="A84" s="5" t="s">
        <v>74</v>
      </c>
      <c r="B84" s="19">
        <v>310</v>
      </c>
      <c r="C84" s="19"/>
      <c r="D84" s="19"/>
      <c r="E84" s="14"/>
      <c r="F84" s="14"/>
    </row>
    <row r="85" spans="1:6" ht="48" customHeight="1" x14ac:dyDescent="0.25">
      <c r="A85" s="4" t="s">
        <v>75</v>
      </c>
      <c r="B85" s="8">
        <v>311</v>
      </c>
      <c r="C85" s="4"/>
      <c r="D85" s="4"/>
      <c r="E85" s="6"/>
      <c r="F85" s="4"/>
    </row>
    <row r="86" spans="1:6" ht="21" customHeight="1" x14ac:dyDescent="0.25">
      <c r="A86" s="4" t="s">
        <v>76</v>
      </c>
      <c r="B86" s="8">
        <v>312</v>
      </c>
      <c r="C86" s="4"/>
      <c r="D86" s="4"/>
      <c r="E86" s="6"/>
      <c r="F86" s="4"/>
    </row>
    <row r="87" spans="1:6" ht="21" customHeight="1" x14ac:dyDescent="0.25">
      <c r="A87" s="4" t="s">
        <v>77</v>
      </c>
      <c r="B87" s="8">
        <v>313</v>
      </c>
      <c r="C87" s="4"/>
      <c r="D87" s="4"/>
      <c r="E87" s="6"/>
      <c r="F87" s="4"/>
    </row>
    <row r="88" spans="1:6" ht="31.5" customHeight="1" x14ac:dyDescent="0.25">
      <c r="A88" s="5" t="s">
        <v>78</v>
      </c>
      <c r="B88" s="19">
        <v>320</v>
      </c>
      <c r="C88" s="28">
        <f>C89+C90</f>
        <v>86.7</v>
      </c>
      <c r="D88" s="18">
        <f>D89+D90</f>
        <v>0</v>
      </c>
      <c r="E88" s="14">
        <f t="shared" ref="E88:E89" si="19">D88-C88</f>
        <v>-86.7</v>
      </c>
      <c r="F88" s="14">
        <f t="shared" ref="F88:F89" si="20">(D88/C88)*100</f>
        <v>0</v>
      </c>
    </row>
    <row r="89" spans="1:6" ht="66" x14ac:dyDescent="0.25">
      <c r="A89" s="4" t="s">
        <v>79</v>
      </c>
      <c r="B89" s="8">
        <v>321</v>
      </c>
      <c r="C89" s="20">
        <v>86.7</v>
      </c>
      <c r="D89" s="20"/>
      <c r="E89" s="14">
        <f t="shared" si="19"/>
        <v>-86.7</v>
      </c>
      <c r="F89" s="14">
        <f t="shared" si="20"/>
        <v>0</v>
      </c>
    </row>
    <row r="90" spans="1:6" ht="18" customHeight="1" x14ac:dyDescent="0.25">
      <c r="A90" s="4" t="s">
        <v>72</v>
      </c>
      <c r="B90" s="8">
        <v>322</v>
      </c>
      <c r="C90" s="8"/>
      <c r="D90" s="8"/>
      <c r="E90" s="8"/>
      <c r="F90" s="8"/>
    </row>
    <row r="91" spans="1:6" ht="22.5" customHeight="1" x14ac:dyDescent="0.25">
      <c r="A91" s="4" t="s">
        <v>80</v>
      </c>
      <c r="B91" s="8">
        <v>330</v>
      </c>
      <c r="C91" s="20">
        <f>C92+C94</f>
        <v>77.000000000000014</v>
      </c>
      <c r="D91" s="8">
        <f>D92+D94</f>
        <v>0</v>
      </c>
      <c r="E91" s="14">
        <f t="shared" ref="E91:E92" si="21">D91-C91</f>
        <v>-77.000000000000014</v>
      </c>
      <c r="F91" s="14">
        <f t="shared" ref="F91:F92" si="22">(D91/C91)*100</f>
        <v>0</v>
      </c>
    </row>
    <row r="92" spans="1:6" ht="29.25" customHeight="1" x14ac:dyDescent="0.25">
      <c r="A92" s="4" t="s">
        <v>128</v>
      </c>
      <c r="B92" s="8">
        <v>331</v>
      </c>
      <c r="C92" s="24">
        <v>0.2</v>
      </c>
      <c r="D92" s="8"/>
      <c r="E92" s="14">
        <f t="shared" si="21"/>
        <v>-0.2</v>
      </c>
      <c r="F92" s="14">
        <f t="shared" si="22"/>
        <v>0</v>
      </c>
    </row>
    <row r="93" spans="1:6" ht="45" customHeight="1" x14ac:dyDescent="0.25">
      <c r="A93" s="32" t="s">
        <v>129</v>
      </c>
      <c r="B93" s="33"/>
      <c r="C93" s="24">
        <v>0.2</v>
      </c>
      <c r="D93" s="33"/>
      <c r="E93" s="14">
        <f t="shared" ref="E93" si="23">D93-C93</f>
        <v>-0.2</v>
      </c>
      <c r="F93" s="14">
        <f t="shared" ref="F93" si="24">(D93/C93)*100</f>
        <v>0</v>
      </c>
    </row>
    <row r="94" spans="1:6" ht="21.75" customHeight="1" x14ac:dyDescent="0.25">
      <c r="A94" s="23" t="s">
        <v>106</v>
      </c>
      <c r="B94" s="8">
        <v>332</v>
      </c>
      <c r="C94" s="20">
        <f>C95+C96</f>
        <v>76.800000000000011</v>
      </c>
      <c r="D94" s="21">
        <f>D95+D96</f>
        <v>0</v>
      </c>
      <c r="E94" s="14">
        <f t="shared" ref="E94:E96" si="25">D94-C94</f>
        <v>-76.800000000000011</v>
      </c>
      <c r="F94" s="14">
        <f t="shared" ref="F94:F96" si="26">(D94/C94)*100</f>
        <v>0</v>
      </c>
    </row>
    <row r="95" spans="1:6" ht="21.75" customHeight="1" x14ac:dyDescent="0.25">
      <c r="A95" s="26" t="s">
        <v>107</v>
      </c>
      <c r="B95" s="8" t="s">
        <v>108</v>
      </c>
      <c r="C95" s="30">
        <v>70.900000000000006</v>
      </c>
      <c r="D95" s="30"/>
      <c r="E95" s="14">
        <f t="shared" si="25"/>
        <v>-70.900000000000006</v>
      </c>
      <c r="F95" s="14">
        <f t="shared" si="26"/>
        <v>0</v>
      </c>
    </row>
    <row r="96" spans="1:6" ht="24.75" customHeight="1" x14ac:dyDescent="0.25">
      <c r="A96" s="26" t="s">
        <v>109</v>
      </c>
      <c r="B96" s="8" t="s">
        <v>110</v>
      </c>
      <c r="C96" s="27">
        <v>5.9</v>
      </c>
      <c r="D96" s="27"/>
      <c r="E96" s="14">
        <f t="shared" si="25"/>
        <v>-5.9</v>
      </c>
      <c r="F96" s="14">
        <f t="shared" si="26"/>
        <v>0</v>
      </c>
    </row>
    <row r="97" spans="1:9" ht="24.75" customHeight="1" x14ac:dyDescent="0.25">
      <c r="A97" s="36" t="s">
        <v>81</v>
      </c>
      <c r="B97" s="37"/>
      <c r="C97" s="37"/>
      <c r="D97" s="37"/>
      <c r="E97" s="37"/>
      <c r="F97" s="38"/>
    </row>
    <row r="98" spans="1:9" ht="21.75" customHeight="1" x14ac:dyDescent="0.25">
      <c r="A98" s="4" t="s">
        <v>82</v>
      </c>
      <c r="B98" s="8">
        <v>340</v>
      </c>
      <c r="C98" s="4"/>
      <c r="D98" s="4"/>
      <c r="E98" s="6"/>
      <c r="F98" s="4"/>
    </row>
    <row r="99" spans="1:9" ht="24" customHeight="1" x14ac:dyDescent="0.25">
      <c r="A99" s="4" t="s">
        <v>83</v>
      </c>
      <c r="B99" s="8">
        <v>341</v>
      </c>
      <c r="C99" s="4"/>
      <c r="D99" s="4"/>
      <c r="E99" s="6"/>
      <c r="F99" s="4"/>
    </row>
    <row r="100" spans="1:9" ht="48.75" customHeight="1" x14ac:dyDescent="0.25">
      <c r="A100" s="4" t="s">
        <v>84</v>
      </c>
      <c r="B100" s="8">
        <v>350</v>
      </c>
      <c r="C100" s="8">
        <v>65.2</v>
      </c>
      <c r="D100" s="14"/>
      <c r="E100" s="14">
        <f t="shared" ref="E100:E101" si="27">D100-C100</f>
        <v>-65.2</v>
      </c>
      <c r="F100" s="14">
        <f t="shared" ref="F100:F101" si="28">(D100/C100)*100</f>
        <v>0</v>
      </c>
    </row>
    <row r="101" spans="1:9" ht="24.75" customHeight="1" x14ac:dyDescent="0.25">
      <c r="A101" s="4" t="s">
        <v>83</v>
      </c>
      <c r="B101" s="8">
        <v>351</v>
      </c>
      <c r="C101" s="8">
        <v>51.4</v>
      </c>
      <c r="D101" s="14"/>
      <c r="E101" s="14">
        <f t="shared" si="27"/>
        <v>-51.4</v>
      </c>
      <c r="F101" s="14">
        <f t="shared" si="28"/>
        <v>0</v>
      </c>
    </row>
    <row r="102" spans="1:9" ht="33.75" customHeight="1" x14ac:dyDescent="0.25">
      <c r="A102" s="4" t="s">
        <v>85</v>
      </c>
      <c r="B102" s="8">
        <v>360</v>
      </c>
      <c r="C102" s="14"/>
      <c r="D102" s="14"/>
      <c r="E102" s="14"/>
      <c r="F102" s="14"/>
    </row>
    <row r="103" spans="1:9" ht="22.5" customHeight="1" x14ac:dyDescent="0.25">
      <c r="A103" s="4" t="s">
        <v>83</v>
      </c>
      <c r="B103" s="8">
        <v>361</v>
      </c>
      <c r="C103" s="14"/>
      <c r="D103" s="14"/>
      <c r="E103" s="14"/>
      <c r="F103" s="14"/>
    </row>
    <row r="104" spans="1:9" ht="34.5" customHeight="1" x14ac:dyDescent="0.25">
      <c r="A104" s="4" t="s">
        <v>86</v>
      </c>
      <c r="B104" s="8">
        <v>370</v>
      </c>
      <c r="C104" s="4"/>
      <c r="D104" s="34"/>
      <c r="E104" s="6"/>
      <c r="F104" s="4"/>
      <c r="I104" t="s">
        <v>122</v>
      </c>
    </row>
    <row r="105" spans="1:9" ht="22.5" customHeight="1" x14ac:dyDescent="0.25">
      <c r="A105" s="4" t="s">
        <v>83</v>
      </c>
      <c r="B105" s="8">
        <v>371</v>
      </c>
      <c r="C105" s="4"/>
      <c r="D105" s="34"/>
      <c r="E105" s="6"/>
      <c r="F105" s="4"/>
    </row>
    <row r="106" spans="1:9" ht="50.25" customHeight="1" x14ac:dyDescent="0.25">
      <c r="A106" s="4" t="s">
        <v>87</v>
      </c>
      <c r="B106" s="8">
        <v>380</v>
      </c>
      <c r="C106" s="4"/>
      <c r="D106" s="34"/>
      <c r="E106" s="6"/>
      <c r="F106" s="4"/>
    </row>
    <row r="107" spans="1:9" ht="23.25" customHeight="1" x14ac:dyDescent="0.25">
      <c r="A107" s="4" t="s">
        <v>83</v>
      </c>
      <c r="B107" s="8">
        <v>381</v>
      </c>
      <c r="C107" s="4"/>
      <c r="D107" s="34"/>
      <c r="E107" s="6"/>
      <c r="F107" s="4"/>
    </row>
    <row r="108" spans="1:9" ht="33.75" customHeight="1" x14ac:dyDescent="0.25">
      <c r="A108" s="4" t="s">
        <v>111</v>
      </c>
      <c r="B108" s="8">
        <v>390</v>
      </c>
      <c r="C108" s="17">
        <f>C98+C100+C102+C104+C106</f>
        <v>65.2</v>
      </c>
      <c r="D108" s="17">
        <f>D98+D100+D102+D104+D106</f>
        <v>0</v>
      </c>
      <c r="E108" s="14">
        <f t="shared" ref="E108:E109" si="29">D108-C108</f>
        <v>-65.2</v>
      </c>
      <c r="F108" s="14">
        <f t="shared" ref="F108:F109" si="30">(D108/C108)*100</f>
        <v>0</v>
      </c>
    </row>
    <row r="109" spans="1:9" ht="31.5" x14ac:dyDescent="0.25">
      <c r="A109" s="4" t="s">
        <v>88</v>
      </c>
      <c r="B109" s="8">
        <v>391</v>
      </c>
      <c r="C109" s="20">
        <f>C101</f>
        <v>51.4</v>
      </c>
      <c r="D109" s="14">
        <f>D101</f>
        <v>0</v>
      </c>
      <c r="E109" s="14">
        <f t="shared" si="29"/>
        <v>-51.4</v>
      </c>
      <c r="F109" s="14">
        <f t="shared" si="30"/>
        <v>0</v>
      </c>
    </row>
    <row r="110" spans="1:9" ht="24" customHeight="1" x14ac:dyDescent="0.25">
      <c r="A110" s="36" t="s">
        <v>89</v>
      </c>
      <c r="B110" s="37"/>
      <c r="C110" s="37"/>
      <c r="D110" s="37"/>
      <c r="E110" s="37"/>
      <c r="F110" s="38"/>
    </row>
    <row r="111" spans="1:9" ht="24.75" customHeight="1" x14ac:dyDescent="0.25">
      <c r="A111" s="4" t="s">
        <v>90</v>
      </c>
      <c r="B111" s="8">
        <v>400</v>
      </c>
      <c r="C111" s="8">
        <v>11</v>
      </c>
      <c r="D111" s="8">
        <v>11</v>
      </c>
      <c r="E111" s="14">
        <f t="shared" ref="E111" si="31">D111-C111</f>
        <v>0</v>
      </c>
      <c r="F111" s="14">
        <f t="shared" ref="F111" si="32">(D111/C111)*100</f>
        <v>100</v>
      </c>
    </row>
    <row r="112" spans="1:9" ht="24.75" customHeight="1" x14ac:dyDescent="0.25">
      <c r="A112" s="4" t="s">
        <v>91</v>
      </c>
      <c r="B112" s="8">
        <v>410</v>
      </c>
      <c r="C112" s="8" t="s">
        <v>123</v>
      </c>
      <c r="D112" s="14"/>
      <c r="E112" s="14"/>
      <c r="F112" s="14"/>
    </row>
    <row r="113" spans="1:6" ht="24" customHeight="1" x14ac:dyDescent="0.25">
      <c r="A113" s="4" t="s">
        <v>92</v>
      </c>
      <c r="B113" s="8">
        <v>420</v>
      </c>
      <c r="C113" s="4"/>
      <c r="D113" s="4"/>
      <c r="E113" s="6"/>
      <c r="F113" s="4"/>
    </row>
    <row r="114" spans="1:6" ht="33.75" customHeight="1" x14ac:dyDescent="0.25">
      <c r="A114" s="4" t="s">
        <v>93</v>
      </c>
      <c r="B114" s="8">
        <v>430</v>
      </c>
      <c r="C114" s="4"/>
      <c r="D114" s="25"/>
      <c r="E114" s="6"/>
      <c r="F114" s="4"/>
    </row>
    <row r="115" spans="1:6" ht="24" customHeight="1" x14ac:dyDescent="0.25">
      <c r="A115" s="1"/>
    </row>
    <row r="116" spans="1:6" ht="20.25" customHeight="1" x14ac:dyDescent="0.25">
      <c r="A116" s="3" t="s">
        <v>131</v>
      </c>
      <c r="B116" s="3"/>
      <c r="C116" s="3"/>
      <c r="D116" s="16" t="s">
        <v>124</v>
      </c>
      <c r="E116" s="16"/>
    </row>
    <row r="117" spans="1:6" ht="22.5" customHeight="1" x14ac:dyDescent="0.25">
      <c r="A117" s="1"/>
      <c r="B117" s="16"/>
      <c r="C117" s="16"/>
      <c r="D117" s="16"/>
      <c r="E117" s="16"/>
    </row>
    <row r="118" spans="1:6" ht="20.25" customHeight="1" x14ac:dyDescent="0.25">
      <c r="A118" s="16" t="s">
        <v>113</v>
      </c>
      <c r="B118" s="16"/>
      <c r="C118" s="16"/>
      <c r="D118" s="16" t="s">
        <v>126</v>
      </c>
      <c r="E118" s="16"/>
    </row>
    <row r="119" spans="1:6" ht="21" customHeight="1" x14ac:dyDescent="0.25">
      <c r="A119" s="16"/>
      <c r="B119" s="16"/>
      <c r="C119" s="16"/>
      <c r="D119" s="16"/>
      <c r="E119" s="16"/>
    </row>
    <row r="120" spans="1:6" ht="21.75" customHeight="1" x14ac:dyDescent="0.25">
      <c r="A120" s="16" t="s">
        <v>114</v>
      </c>
      <c r="B120" s="16"/>
      <c r="C120" s="16"/>
      <c r="D120" s="16" t="s">
        <v>115</v>
      </c>
      <c r="E120" s="16"/>
    </row>
  </sheetData>
  <mergeCells count="25">
    <mergeCell ref="C8:D8"/>
    <mergeCell ref="E8:F8"/>
    <mergeCell ref="A9:C9"/>
    <mergeCell ref="A13:F13"/>
    <mergeCell ref="A14:E14"/>
    <mergeCell ref="A15:F15"/>
    <mergeCell ref="A12:C12"/>
    <mergeCell ref="E12:F12"/>
    <mergeCell ref="E9:F9"/>
    <mergeCell ref="A10:C10"/>
    <mergeCell ref="E10:F10"/>
    <mergeCell ref="A11:C11"/>
    <mergeCell ref="E11:F11"/>
    <mergeCell ref="A97:F97"/>
    <mergeCell ref="A110:F110"/>
    <mergeCell ref="A17:F17"/>
    <mergeCell ref="A69:F69"/>
    <mergeCell ref="A76:F76"/>
    <mergeCell ref="A23:A24"/>
    <mergeCell ref="B23:B24"/>
    <mergeCell ref="C23:C24"/>
    <mergeCell ref="D23:D24"/>
    <mergeCell ref="A26:F26"/>
    <mergeCell ref="A18:F18"/>
    <mergeCell ref="A19:F19"/>
  </mergeCells>
  <pageMargins left="0.51181102362204722" right="0.31496062992125984" top="0.35433070866141736" bottom="0.35433070866141736" header="0.31496062992125984" footer="0.31496062992125984"/>
  <pageSetup paperSize="9" scale="94" orientation="portrait" r:id="rId1"/>
  <rowBreaks count="2" manualBreakCount="2">
    <brk id="68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0"/>
  <sheetViews>
    <sheetView workbookViewId="0">
      <selection activeCell="A3" sqref="A3:F10"/>
    </sheetView>
  </sheetViews>
  <sheetFormatPr defaultRowHeight="15" x14ac:dyDescent="0.25"/>
  <cols>
    <col min="1" max="1" width="12.140625" customWidth="1"/>
    <col min="2" max="2" width="12" customWidth="1"/>
    <col min="5" max="5" width="7.5703125" customWidth="1"/>
    <col min="6" max="6" width="6.42578125" customWidth="1"/>
  </cols>
  <sheetData>
    <row r="3" spans="1:6" ht="18.75" x14ac:dyDescent="0.25">
      <c r="A3" s="9"/>
      <c r="B3" s="10"/>
      <c r="C3" s="52" t="s">
        <v>95</v>
      </c>
      <c r="D3" s="53"/>
      <c r="E3" s="54" t="s">
        <v>6</v>
      </c>
      <c r="F3" s="55"/>
    </row>
    <row r="4" spans="1:6" ht="59.25" customHeight="1" x14ac:dyDescent="0.25">
      <c r="A4" s="56" t="s">
        <v>105</v>
      </c>
      <c r="B4" s="56"/>
      <c r="C4" s="56"/>
      <c r="D4" s="13" t="s">
        <v>96</v>
      </c>
      <c r="E4" s="49">
        <v>38252441</v>
      </c>
      <c r="F4" s="49"/>
    </row>
    <row r="5" spans="1:6" ht="45" customHeight="1" x14ac:dyDescent="0.25">
      <c r="A5" s="47" t="s">
        <v>103</v>
      </c>
      <c r="B5" s="48"/>
      <c r="C5" s="48"/>
      <c r="D5" s="12" t="s">
        <v>97</v>
      </c>
      <c r="E5" s="49">
        <v>1009</v>
      </c>
      <c r="F5" s="49"/>
    </row>
    <row r="6" spans="1:6" ht="27" customHeight="1" x14ac:dyDescent="0.25">
      <c r="A6" s="50" t="s">
        <v>98</v>
      </c>
      <c r="B6" s="51"/>
      <c r="C6" s="51"/>
      <c r="D6" s="12" t="s">
        <v>7</v>
      </c>
      <c r="E6" s="49">
        <v>97600</v>
      </c>
      <c r="F6" s="49"/>
    </row>
    <row r="7" spans="1:6" ht="61.5" customHeight="1" x14ac:dyDescent="0.25">
      <c r="A7" s="47" t="s">
        <v>99</v>
      </c>
      <c r="B7" s="48"/>
      <c r="C7" s="48"/>
      <c r="D7" s="12" t="s">
        <v>8</v>
      </c>
      <c r="E7" s="49" t="s">
        <v>100</v>
      </c>
      <c r="F7" s="49"/>
    </row>
    <row r="8" spans="1:6" ht="22.5" customHeight="1" x14ac:dyDescent="0.25">
      <c r="A8" s="47" t="s">
        <v>102</v>
      </c>
      <c r="B8" s="48"/>
      <c r="C8" s="48"/>
      <c r="D8" s="48"/>
      <c r="E8" s="48"/>
      <c r="F8" s="48"/>
    </row>
    <row r="9" spans="1:6" ht="22.5" customHeight="1" x14ac:dyDescent="0.25">
      <c r="A9" s="45" t="s">
        <v>101</v>
      </c>
      <c r="B9" s="46"/>
      <c r="C9" s="46"/>
      <c r="D9" s="46"/>
      <c r="E9" s="46"/>
      <c r="F9" s="11"/>
    </row>
    <row r="10" spans="1:6" ht="24.75" customHeight="1" x14ac:dyDescent="0.3">
      <c r="A10" s="45" t="s">
        <v>104</v>
      </c>
      <c r="B10" s="46"/>
      <c r="C10" s="46"/>
      <c r="D10" s="46"/>
      <c r="E10" s="46"/>
      <c r="F10" s="46"/>
    </row>
  </sheetData>
  <mergeCells count="13">
    <mergeCell ref="A10:F10"/>
    <mergeCell ref="A7:C7"/>
    <mergeCell ref="A4:C4"/>
    <mergeCell ref="A5:C5"/>
    <mergeCell ref="A6:C6"/>
    <mergeCell ref="A8:F8"/>
    <mergeCell ref="E6:F6"/>
    <mergeCell ref="E7:F7"/>
    <mergeCell ref="C3:D3"/>
    <mergeCell ref="E3:F3"/>
    <mergeCell ref="E4:F4"/>
    <mergeCell ref="E5:F5"/>
    <mergeCell ref="A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2021-11-10T07:02:57Z</dcterms:modified>
</cp:coreProperties>
</file>