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30"/>
  </bookViews>
  <sheets>
    <sheet name="Звіт про виконання фін.плану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localSheetId="0" hidden="1">[2]GDP!#REF!</definedName>
    <definedName name="__123Graph_XGRAPH3" hidden="1">[2]GDP!#REF!</definedName>
    <definedName name="aa">'[3]1993'!$A$1:$IV$3,'[3]1993'!$A$1:$A$65536</definedName>
    <definedName name="ad">'[4]МТР Газ України'!$B$1</definedName>
    <definedName name="as">'[5]МТР Газ України'!$B$1</definedName>
    <definedName name="asdf">[6]Inform!$E$6</definedName>
    <definedName name="asdfg">[6]Inform!$F$2</definedName>
    <definedName name="BuiltIn_Print_Area___1___1" localSheetId="0">#REF!</definedName>
    <definedName name="BuiltIn_Print_Area___1___1">#REF!</definedName>
    <definedName name="ClDate">[8]Inform!$E$6</definedName>
    <definedName name="ClDate_21">[9]Inform!$E$6</definedName>
    <definedName name="ClDate_25">[9]Inform!$E$6</definedName>
    <definedName name="ClDate_6">[10]Inform!$E$6</definedName>
    <definedName name="CompName">[8]Inform!$F$2</definedName>
    <definedName name="CompName_21">[9]Inform!$F$2</definedName>
    <definedName name="CompName_25">[9]Inform!$F$2</definedName>
    <definedName name="CompName_6">[10]Inform!$F$2</definedName>
    <definedName name="CompNameE">[8]Inform!$G$2</definedName>
    <definedName name="CompNameE_21">[9]Inform!$G$2</definedName>
    <definedName name="CompNameE_25">[9]Inform!$G$2</definedName>
    <definedName name="CompNameE_6">[10]Inform!$G$2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'[11]МТР Газ України'!$B$4</definedName>
    <definedName name="dCPIb" localSheetId="0">[12]попер_роз!#REF!</definedName>
    <definedName name="dCPIb">[12]попер_роз!#REF!</definedName>
    <definedName name="dPPIb" localSheetId="0">[12]попер_роз!#REF!</definedName>
    <definedName name="dPPIb">[12]попер_роз!#REF!</definedName>
    <definedName name="ds" localSheetId="0">'[13]7  Інші витрати'!#REF!</definedName>
    <definedName name="ds">'[13]7  Інші витрати'!#REF!</definedName>
    <definedName name="Fact_Type_ID" localSheetId="0">#REF!</definedName>
    <definedName name="Fact_Type_ID">#REF!</definedName>
    <definedName name="G">'[14]МТР Газ України'!$B$1</definedName>
    <definedName name="ij1sssss" localSheetId="0">'[15]7  Інші витрати'!#REF!</definedName>
    <definedName name="ij1sssss">'[15]7  Інші витрати'!#REF!</definedName>
    <definedName name="LastItem">[16]Лист1!$A$1</definedName>
    <definedName name="Load">'[17]МТР Газ України'!$B$4</definedName>
    <definedName name="Load_ID">'[18]МТР Газ України'!$B$4</definedName>
    <definedName name="Load_ID_10" localSheetId="0">'[19]7  Інші витрати'!#REF!</definedName>
    <definedName name="Load_ID_10">'[19]7  Інші витрати'!#REF!</definedName>
    <definedName name="Load_ID_11">'[20]МТР Газ України'!$B$4</definedName>
    <definedName name="Load_ID_12">'[20]МТР Газ України'!$B$4</definedName>
    <definedName name="Load_ID_13">'[20]МТР Газ України'!$B$4</definedName>
    <definedName name="Load_ID_14">'[20]МТР Газ України'!$B$4</definedName>
    <definedName name="Load_ID_15">'[20]МТР Газ України'!$B$4</definedName>
    <definedName name="Load_ID_16">'[20]МТР Газ України'!$B$4</definedName>
    <definedName name="Load_ID_17">'[20]МТР Газ України'!$B$4</definedName>
    <definedName name="Load_ID_18">'[21]МТР Газ України'!$B$4</definedName>
    <definedName name="Load_ID_19">'[22]МТР Газ України'!$B$4</definedName>
    <definedName name="Load_ID_20">'[21]МТР Газ України'!$B$4</definedName>
    <definedName name="Load_ID_200">'[17]МТР Газ України'!$B$4</definedName>
    <definedName name="Load_ID_21">'[23]МТР Газ України'!$B$4</definedName>
    <definedName name="Load_ID_23">'[22]МТР Газ України'!$B$4</definedName>
    <definedName name="Load_ID_25">'[23]МТР Газ України'!$B$4</definedName>
    <definedName name="Load_ID_542">'[24]МТР Газ України'!$B$4</definedName>
    <definedName name="Load_ID_6">'[20]МТР Газ України'!$B$4</definedName>
    <definedName name="OpDate">[8]Inform!$E$5</definedName>
    <definedName name="OpDate_21">[9]Inform!$E$5</definedName>
    <definedName name="OpDate_25">[9]Inform!$E$5</definedName>
    <definedName name="OpDate_6">[10]Inform!$E$5</definedName>
    <definedName name="QR">[25]Inform!$E$5</definedName>
    <definedName name="qw">[6]Inform!$E$5</definedName>
    <definedName name="qwert">[6]Inform!$G$2</definedName>
    <definedName name="qwerty">'[5]МТР Газ України'!$B$4</definedName>
    <definedName name="ShowFil" localSheetId="0">[16]!ShowFil</definedName>
    <definedName name="ShowFil">[16]!ShowFil</definedName>
    <definedName name="SU_ID" localSheetId="0">#REF!</definedName>
    <definedName name="SU_ID">#REF!</definedName>
    <definedName name="Time_ID">'[18]МТР Газ України'!$B$1</definedName>
    <definedName name="Time_ID_10" localSheetId="0">'[19]7  Інші витрати'!#REF!</definedName>
    <definedName name="Time_ID_10">'[19]7  Інші витрати'!#REF!</definedName>
    <definedName name="Time_ID_11">'[20]МТР Газ України'!$B$1</definedName>
    <definedName name="Time_ID_12">'[20]МТР Газ України'!$B$1</definedName>
    <definedName name="Time_ID_13">'[20]МТР Газ України'!$B$1</definedName>
    <definedName name="Time_ID_14">'[20]МТР Газ України'!$B$1</definedName>
    <definedName name="Time_ID_15">'[20]МТР Газ України'!$B$1</definedName>
    <definedName name="Time_ID_16">'[20]МТР Газ України'!$B$1</definedName>
    <definedName name="Time_ID_17">'[20]МТР Газ України'!$B$1</definedName>
    <definedName name="Time_ID_18">'[21]МТР Газ України'!$B$1</definedName>
    <definedName name="Time_ID_19">'[22]МТР Газ України'!$B$1</definedName>
    <definedName name="Time_ID_20">'[21]МТР Газ України'!$B$1</definedName>
    <definedName name="Time_ID_21">'[23]МТР Газ України'!$B$1</definedName>
    <definedName name="Time_ID_23">'[22]МТР Газ України'!$B$1</definedName>
    <definedName name="Time_ID_25">'[23]МТР Газ України'!$B$1</definedName>
    <definedName name="Time_ID_6">'[20]МТР Газ України'!$B$1</definedName>
    <definedName name="Time_ID0">'[18]МТР Газ України'!$F$1</definedName>
    <definedName name="Time_ID0_10" localSheetId="0">'[19]7  Інші витрати'!#REF!</definedName>
    <definedName name="Time_ID0_10">'[19]7  Інші витрати'!#REF!</definedName>
    <definedName name="Time_ID0_11">'[20]МТР Газ України'!$F$1</definedName>
    <definedName name="Time_ID0_12">'[20]МТР Газ України'!$F$1</definedName>
    <definedName name="Time_ID0_13">'[20]МТР Газ України'!$F$1</definedName>
    <definedName name="Time_ID0_14">'[20]МТР Газ України'!$F$1</definedName>
    <definedName name="Time_ID0_15">'[20]МТР Газ України'!$F$1</definedName>
    <definedName name="Time_ID0_16">'[20]МТР Газ України'!$F$1</definedName>
    <definedName name="Time_ID0_17">'[20]МТР Газ України'!$F$1</definedName>
    <definedName name="Time_ID0_18">'[21]МТР Газ України'!$F$1</definedName>
    <definedName name="Time_ID0_19">'[22]МТР Газ України'!$F$1</definedName>
    <definedName name="Time_ID0_20">'[21]МТР Газ України'!$F$1</definedName>
    <definedName name="Time_ID0_21">'[23]МТР Газ України'!$F$1</definedName>
    <definedName name="Time_ID0_23">'[22]МТР Газ України'!$F$1</definedName>
    <definedName name="Time_ID0_25">'[23]МТР Газ України'!$F$1</definedName>
    <definedName name="Time_ID0_6">'[20]МТР Газ України'!$F$1</definedName>
    <definedName name="ttttttt" localSheetId="0">#REF!</definedName>
    <definedName name="ttttttt">#REF!</definedName>
    <definedName name="Unit">[8]Inform!$E$38</definedName>
    <definedName name="Unit_21">[9]Inform!$E$38</definedName>
    <definedName name="Unit_25">[9]Inform!$E$38</definedName>
    <definedName name="Unit_6">[10]Inform!$E$38</definedName>
    <definedName name="WQER">'[26]МТР Газ України'!$B$4</definedName>
    <definedName name="wr">'[26]МТР Газ України'!$B$4</definedName>
    <definedName name="yyyy" localSheetId="0">#REF!</definedName>
    <definedName name="yyyy">#REF!</definedName>
    <definedName name="zx">'[5]МТР Газ України'!$F$1</definedName>
    <definedName name="zxc">[6]Inform!$E$38</definedName>
    <definedName name="а" localSheetId="0">'[15]7  Інші витрати'!#REF!</definedName>
    <definedName name="а">'[15]7  Інші витрати'!#REF!</definedName>
    <definedName name="ав" localSheetId="0">#REF!</definedName>
    <definedName name="ав">#REF!</definedName>
    <definedName name="аен">'[26]МТР Газ України'!$B$4</definedName>
    <definedName name="_xlnm.Database">'[27]Ener '!$A$1:$G$2645</definedName>
    <definedName name="в">'[28]МТР Газ України'!$F$1</definedName>
    <definedName name="ватт" localSheetId="0">'[29]БАЗА  '!#REF!</definedName>
    <definedName name="ватт">'[29]БАЗА  '!#REF!</definedName>
    <definedName name="Д">'[17]МТР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'Звіт про виконання фін.плану '!$25:$27</definedName>
    <definedName name="Заголовки_для_печати_МИ">'[30]1993'!$A$1:$IV$3,'[30]1993'!$A$1:$A$65536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'[31]7  Інші витрати'!#REF!</definedName>
    <definedName name="йцукц">'[31]7  Інші витрати'!#REF!</definedName>
    <definedName name="і">[32]Inform!$F$2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'[31]7  Інші витрати'!#REF!</definedName>
    <definedName name="іваіа">'[31]7  Інші витрати'!#REF!</definedName>
    <definedName name="іваф" localSheetId="0">#REF!</definedName>
    <definedName name="іваф">#REF!</definedName>
    <definedName name="івів">'[14]МТР Газ України'!$B$1</definedName>
    <definedName name="іцу">[25]Inform!$G$2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'Звіт про виконання фін.плану '!$A$1:$H$119</definedName>
    <definedName name="п" localSheetId="0">'[15]7  Інші витрати'!#REF!</definedName>
    <definedName name="п">'[15]7  Інші витрати'!#REF!</definedName>
    <definedName name="пдв">'[17]МТР Газ України'!$B$4</definedName>
    <definedName name="пдв_утг">'[17]МТР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[33]Inform!$E$6</definedName>
    <definedName name="р" localSheetId="0">#REF!</definedName>
    <definedName name="р">#REF!</definedName>
    <definedName name="т">[34]Inform!$E$6</definedName>
    <definedName name="тариф">[35]Inform!$G$2</definedName>
    <definedName name="уйцукйцуйу" localSheetId="0">#REF!</definedName>
    <definedName name="уйцукйцуйу">#REF!</definedName>
    <definedName name="уке">[36]Inform!$G$2</definedName>
    <definedName name="УТГ">'[17]МТР Газ України'!$B$4</definedName>
    <definedName name="фів">'[26]МТР Газ України'!$B$4</definedName>
    <definedName name="фіваіф" localSheetId="0">'[31]7  Інші витрати'!#REF!</definedName>
    <definedName name="фіваіф">'[31]7  Інші витрати'!#REF!</definedName>
    <definedName name="фф">'[28]МТР Газ України'!$F$1</definedName>
    <definedName name="ц" localSheetId="0">'[15]7  Інші витрати'!#REF!</definedName>
    <definedName name="ц">'[15]7  Інші витрати'!#REF!</definedName>
    <definedName name="ччч" localSheetId="0">'[37]БАЗА  '!#REF!</definedName>
    <definedName name="ччч">'[37]БАЗА  '!#REF!</definedName>
    <definedName name="ш" localSheetId="0">#REF!</definedName>
    <definedName name="ш">#REF!</definedName>
  </definedNames>
  <calcPr calcId="145621" fullCalcOnLoad="1"/>
</workbook>
</file>

<file path=xl/calcChain.xml><?xml version="1.0" encoding="utf-8"?>
<calcChain xmlns="http://schemas.openxmlformats.org/spreadsheetml/2006/main">
  <c r="C111" i="1" l="1"/>
  <c r="C110" i="1"/>
  <c r="C109" i="1"/>
  <c r="C108" i="1"/>
  <c r="F107" i="1"/>
  <c r="C107" i="1"/>
  <c r="B107" i="1"/>
  <c r="G102" i="1"/>
  <c r="F102" i="1"/>
  <c r="E102" i="1"/>
  <c r="D102" i="1"/>
  <c r="C102" i="1"/>
  <c r="B102" i="1"/>
  <c r="G98" i="1"/>
  <c r="F98" i="1"/>
  <c r="E98" i="1"/>
  <c r="D98" i="1"/>
  <c r="C98" i="1"/>
  <c r="B98" i="1"/>
  <c r="C96" i="1"/>
  <c r="F93" i="1"/>
  <c r="E93" i="1"/>
  <c r="D93" i="1"/>
  <c r="C93" i="1"/>
  <c r="B93" i="1"/>
  <c r="D90" i="1"/>
  <c r="C89" i="1"/>
  <c r="C88" i="1"/>
  <c r="C87" i="1"/>
  <c r="C86" i="1"/>
  <c r="F85" i="1"/>
  <c r="E85" i="1"/>
  <c r="D85" i="1"/>
  <c r="C85" i="1"/>
  <c r="B85" i="1"/>
  <c r="E84" i="1"/>
  <c r="E90" i="1" s="1"/>
  <c r="C90" i="1" s="1"/>
  <c r="D84" i="1"/>
  <c r="C84" i="1"/>
  <c r="F74" i="1"/>
  <c r="E74" i="1"/>
  <c r="D74" i="1"/>
  <c r="C74" i="1"/>
  <c r="B74" i="1"/>
  <c r="E65" i="1"/>
  <c r="C65" i="1" s="1"/>
  <c r="F64" i="1"/>
  <c r="C64" i="1"/>
  <c r="D63" i="1"/>
  <c r="E62" i="1"/>
  <c r="G62" i="1" s="1"/>
  <c r="D62" i="1"/>
  <c r="F62" i="1" s="1"/>
  <c r="G45" i="1"/>
  <c r="G50" i="1" s="1"/>
  <c r="E36" i="1"/>
  <c r="E45" i="1" s="1"/>
  <c r="E50" i="1" s="1"/>
  <c r="D36" i="1"/>
  <c r="F36" i="1" s="1"/>
  <c r="F45" i="1" s="1"/>
  <c r="F50" i="1" s="1"/>
  <c r="F35" i="1"/>
  <c r="C35" i="1"/>
  <c r="G34" i="1"/>
  <c r="F34" i="1"/>
  <c r="C34" i="1"/>
  <c r="F33" i="1"/>
  <c r="C33" i="1"/>
  <c r="G32" i="1"/>
  <c r="F32" i="1"/>
  <c r="C32" i="1"/>
  <c r="E31" i="1"/>
  <c r="D31" i="1"/>
  <c r="F31" i="1" s="1"/>
  <c r="B31" i="1"/>
  <c r="B36" i="1" s="1"/>
  <c r="B45" i="1" s="1"/>
  <c r="B50" i="1" s="1"/>
  <c r="G30" i="1"/>
  <c r="F30" i="1"/>
  <c r="C30" i="1"/>
  <c r="G29" i="1"/>
  <c r="G31" i="1" s="1"/>
  <c r="F29" i="1"/>
  <c r="C29" i="1"/>
  <c r="C36" i="1" s="1"/>
  <c r="C45" i="1" s="1"/>
  <c r="C50" i="1" s="1"/>
  <c r="D66" i="1" l="1"/>
  <c r="D45" i="1"/>
  <c r="D50" i="1" s="1"/>
  <c r="F65" i="1"/>
  <c r="E63" i="1"/>
  <c r="G65" i="1"/>
  <c r="C31" i="1"/>
  <c r="C62" i="1"/>
  <c r="E66" i="1" l="1"/>
  <c r="G63" i="1"/>
  <c r="C63" i="1"/>
  <c r="F63" i="1"/>
  <c r="F66" i="1"/>
  <c r="G66" i="1" l="1"/>
  <c r="C66" i="1"/>
</calcChain>
</file>

<file path=xl/sharedStrings.xml><?xml version="1.0" encoding="utf-8"?>
<sst xmlns="http://schemas.openxmlformats.org/spreadsheetml/2006/main" count="176" uniqueCount="140">
  <si>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</si>
  <si>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</si>
  <si>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</si>
  <si>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 xml:space="preserve">комунального некомерційного підприємства - </t>
  </si>
  <si>
    <t>закладу охорони здоров"я</t>
  </si>
  <si>
    <t>Рік</t>
  </si>
  <si>
    <t>Коди</t>
  </si>
  <si>
    <t xml:space="preserve">Підприємство  </t>
  </si>
  <si>
    <t>Комунальне некомерційне підприємство "Центральна міська лікарня" Рівненської міської ради</t>
  </si>
  <si>
    <t xml:space="preserve">за ЄДРПОУ </t>
  </si>
  <si>
    <t>02000085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</si>
  <si>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</si>
  <si>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</si>
  <si>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</si>
  <si>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</si>
  <si>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м. Рівне</t>
  </si>
  <si>
    <t>за КОАТУУ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</si>
  <si>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</si>
  <si>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Управління охорони здоров'я виконавчого комітету Рівненської міської ради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</si>
  <si>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</si>
  <si>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</si>
  <si>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</si>
  <si>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</si>
  <si>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   </t>
  </si>
  <si>
    <t>Діяльність лікарняних закладів</t>
  </si>
  <si>
    <t xml:space="preserve">за  КВЕД  </t>
  </si>
  <si>
    <t>86.10</t>
  </si>
  <si>
    <t>Одиниця виміру, тис. грн</t>
  </si>
  <si>
    <t>Стандарти звітності П(с)БОУ</t>
  </si>
  <si>
    <t>Форма власності</t>
  </si>
  <si>
    <t>Комунальна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</si>
  <si>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</si>
  <si>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</si>
  <si>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</si>
  <si>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33018, м.Рівне, вул. Миколи Карнаухова, буд. 25-А</t>
  </si>
  <si>
    <t xml:space="preserve">Телефон </t>
  </si>
  <si>
    <t>(0362) 63-79-41, факс (0362) 64-40-87</t>
  </si>
  <si>
    <t xml:space="preserve">Прізвище та ініціали керівника  </t>
  </si>
  <si>
    <t>Кучерук Є.Ф.</t>
  </si>
  <si>
    <r>
      <t xml:space="preserve">ЗВІТ ПРО ВИКОНАННЯ ФІНАНСОВОГО ПЛАНУ ПІДПРИЄМСТВА ЗА </t>
    </r>
    <r>
      <rPr>
        <b/>
        <u/>
        <sz val="14"/>
        <rFont val="Times New Roman"/>
        <family val="1"/>
        <charset val="204"/>
      </rPr>
      <t xml:space="preserve">IIІ </t>
    </r>
    <r>
      <rPr>
        <b/>
        <sz val="14"/>
        <rFont val="Times New Roman"/>
        <family val="1"/>
        <charset val="204"/>
      </rPr>
      <t>квартал 2019 року</t>
    </r>
  </si>
  <si>
    <t>Основні фінансові показники</t>
  </si>
  <si>
    <t>Найменування показника</t>
  </si>
  <si>
    <t>Факт наростаючим підсумком з початку року</t>
  </si>
  <si>
    <t>Звітний період (ІIІ квартал 2019 р.)</t>
  </si>
  <si>
    <t>минулий рік</t>
  </si>
  <si>
    <t>поточний рік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</si>
  <si>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</si>
  <si>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</si>
  <si>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</si>
  <si>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</si>
  <si>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</si>
  <si>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</si>
  <si>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</si>
  <si>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</si>
  <si>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</si>
  <si>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Витрати на збут</t>
  </si>
  <si>
    <t>Інші операційні доходи</t>
  </si>
  <si>
    <t>Інші операційні витрати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</si>
  <si>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</si>
  <si>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</si>
  <si>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</si>
  <si>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</si>
  <si>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</si>
  <si>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</si>
  <si>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</si>
  <si>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</t>
  </si>
  <si>
    <t>Інші витрати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</si>
  <si>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</si>
  <si>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</si>
  <si>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</si>
  <si>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</si>
  <si>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</si>
  <si>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</t>
  </si>
  <si>
    <t xml:space="preserve">Прибуток </t>
  </si>
  <si>
    <t>Збиток</t>
  </si>
  <si>
    <t>IІ. Розрахунки з бюджетом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</si>
  <si>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</si>
  <si>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</si>
  <si>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</si>
  <si>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</si>
  <si>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(    )</t>
  </si>
  <si>
    <t>акцизний податок</t>
  </si>
  <si>
    <t>відрахування частини чистого прибутку державними унітарними підприємствами та їх об'єднаннями</t>
  </si>
  <si>
    <t>рентна плата за транспортування</t>
  </si>
  <si>
    <t>рентна плата за користування надрами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</si>
  <si>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</si>
  <si>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</si>
  <si>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(часток, паїв) належать державі, на виплату дивідендів на державну частку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</si>
  <si>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</si>
  <si>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</si>
  <si>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>ІІІ. Рух грошових коштів</t>
  </si>
  <si>
    <t>Залишок коштів на початок періоду</t>
  </si>
  <si>
    <t>x</t>
  </si>
  <si>
    <t>Цільове фінансування</t>
  </si>
  <si>
    <t>Чистий рух коштів від операційної діяльності</t>
  </si>
  <si>
    <t>Чистий рух коштів від інвестиційної діяльності </t>
  </si>
  <si>
    <t>Чистий рух коштів від фінансової діяльності</t>
  </si>
  <si>
    <t xml:space="preserve">Вплив зміни валютних курсів на залишок коштів </t>
  </si>
  <si>
    <t>Залишок коштів на кінець періоду</t>
  </si>
  <si>
    <t>IV. Капітальні інвестиції</t>
  </si>
  <si>
    <t>Капітальні інвестиції</t>
  </si>
  <si>
    <t>V. Коефіцієнтний аналіз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</si>
  <si>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</si>
  <si>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</si>
  <si>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</si>
  <si>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фінансової стійкості</t>
  </si>
  <si>
    <t>Коефіцієнт зносу основних засобів</t>
  </si>
  <si>
    <t>VI.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</si>
  <si>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</si>
  <si>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</si>
  <si>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</si>
  <si>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</si>
  <si>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</si>
  <si>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</si>
  <si>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</si>
  <si>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</si>
  <si>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</si>
  <si>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</si>
  <si>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</si>
  <si>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</si>
  <si>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</si>
  <si>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VІI. Кредитна політика</t>
  </si>
  <si>
    <t>Отримано залучених коштів, усього, у тому числі:</t>
  </si>
  <si>
    <t>довгострокові зобов'язання</t>
  </si>
  <si>
    <t>короткострокові зобов'язання</t>
  </si>
  <si>
    <t>інші фінансові зобов'язання</t>
  </si>
  <si>
    <t>Повернено залучених коштів, усього, у тому числі:</t>
  </si>
  <si>
    <t>VIII.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</si>
  <si>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</si>
  <si>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директор</t>
  </si>
  <si>
    <t>адміністративно-управлінський персонал</t>
  </si>
  <si>
    <t>працівники</t>
  </si>
  <si>
    <t>Витрати на оплату праці</t>
  </si>
  <si>
    <t>Середньомісячні витрати на оплату праці одного працівника (грн), усього, у тому числі:</t>
  </si>
  <si>
    <r>
      <t>Керівник</t>
    </r>
    <r>
      <rPr>
        <sz val="14"/>
        <rFont val="Times New Roman"/>
        <family val="1"/>
        <charset val="204"/>
      </rPr>
      <t xml:space="preserve">                 </t>
    </r>
    <r>
      <rPr>
        <u/>
        <sz val="14"/>
        <rFont val="Times New Roman"/>
        <family val="1"/>
        <charset val="204"/>
      </rPr>
      <t xml:space="preserve">  Головний лікар </t>
    </r>
  </si>
  <si>
    <t>_____________________________</t>
  </si>
  <si>
    <t>Є.  КУЧЕРУК</t>
  </si>
  <si>
    <t>(посада)</t>
  </si>
  <si>
    <t>(підпис)</t>
  </si>
  <si>
    <t xml:space="preserve">         (ініціали, прізвище)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</si>
</sst>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₴_-;\-* #,##0.00_₴_-;_-* &quot;-&quot;??_₴_-;_-@_-"/>
    <numFmt numFmtId="164" formatCode="_(* #,##0_);_(* \(#,##0\);_(* &quot;-&quot;_);_(@_)"/>
    <numFmt numFmtId="165" formatCode="_(* #,##0.0_);_(* \(#,##0.0\);_(* &quot;-&quot;_);_(@_)"/>
    <numFmt numFmtId="166" formatCode="#,##0.0"/>
    <numFmt numFmtId="167" formatCode="_-* #,##0.0_р_._-;\-* #,##0.0_р_._-;_-* &quot;-&quot;?_р_._-;_-@_-"/>
    <numFmt numFmtId="168" formatCode="0.0"/>
    <numFmt numFmtId="169" formatCode="_(* #,##0.00_);_(* \(#,##0.00\);_(* &quot;-&quot;_);_(@_)"/>
    <numFmt numFmtId="170" formatCode="_-* #,##0.0_₴_-;\-* #,##0.0_₴_-;_-* &quot;-&quot;?_₴_-;_-@_-"/>
    <numFmt numFmtId="171" formatCode="_-* #,##0.00\ _г_р_н_._-;\-* #,##0.00\ _г_р_н_._-;_-* &quot;-&quot;??\ _г_р_н_._-;_-@_-"/>
    <numFmt numFmtId="172" formatCode="###\ ##0.000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#,##0.00&quot;р.&quot;;\-#,##0.00&quot;р.&quot;"/>
    <numFmt numFmtId="176" formatCode="#,##0.0_ ;[Red]\-#,##0.0\ "/>
    <numFmt numFmtId="177" formatCode="_-* #,##0.00_р_._-;\-* #,##0.00_р_._-;_-* &quot;-&quot;??_р_._-;_-@_-"/>
    <numFmt numFmtId="178" formatCode="#,##0&quot;р.&quot;;[Red]\-#,##0&quot;р.&quot;"/>
    <numFmt numFmtId="179" formatCode="0.0;\(0.0\);\ ;\-"/>
  </numFmts>
  <fonts count="6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3">
    <xf numFmtId="0" fontId="0" fillId="0" borderId="0"/>
    <xf numFmtId="0" fontId="2" fillId="0" borderId="0"/>
    <xf numFmtId="0" fontId="9" fillId="2" borderId="0" applyNumberFormat="0" applyFill="0" applyAlignment="0">
      <alignment horizontal="center"/>
      <protection locked="0"/>
    </xf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6" borderId="0" applyNumberFormat="0" applyBorder="0" applyAlignment="0" applyProtection="0"/>
    <xf numFmtId="0" fontId="16" fillId="10" borderId="0" applyNumberFormat="0" applyBorder="0" applyAlignment="0" applyProtection="0"/>
    <xf numFmtId="0" fontId="17" fillId="27" borderId="10" applyNumberFormat="0" applyAlignment="0" applyProtection="0"/>
    <xf numFmtId="0" fontId="18" fillId="28" borderId="11" applyNumberFormat="0" applyAlignment="0" applyProtection="0"/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49" fontId="19" fillId="0" borderId="4">
      <alignment horizontal="center" vertical="center"/>
      <protection locked="0"/>
    </xf>
    <xf numFmtId="171" fontId="9" fillId="0" borderId="0" applyFont="0" applyFill="0" applyBorder="0" applyAlignment="0" applyProtection="0"/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49" fontId="9" fillId="0" borderId="4">
      <alignment horizontal="left" vertical="center"/>
      <protection locked="0"/>
    </xf>
    <xf numFmtId="0" fontId="20" fillId="0" borderId="0" applyNumberFormat="0" applyFill="0" applyBorder="0" applyAlignment="0" applyProtection="0"/>
    <xf numFmtId="172" fontId="21" fillId="0" borderId="0" applyAlignment="0">
      <alignment wrapText="1"/>
    </xf>
    <xf numFmtId="0" fontId="22" fillId="11" borderId="0" applyNumberFormat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14" borderId="10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28" fillId="29" borderId="15">
      <alignment horizontal="left" vertical="center"/>
      <protection locked="0"/>
    </xf>
    <xf numFmtId="49" fontId="28" fillId="29" borderId="15">
      <alignment horizontal="left" vertical="center"/>
    </xf>
    <xf numFmtId="4" fontId="28" fillId="29" borderId="15">
      <alignment horizontal="right" vertical="center"/>
      <protection locked="0"/>
    </xf>
    <xf numFmtId="4" fontId="28" fillId="29" borderId="15">
      <alignment horizontal="right" vertical="center"/>
    </xf>
    <xf numFmtId="4" fontId="29" fillId="29" borderId="15">
      <alignment horizontal="right" vertical="center"/>
      <protection locked="0"/>
    </xf>
    <xf numFmtId="49" fontId="30" fillId="29" borderId="4">
      <alignment horizontal="left" vertical="center"/>
      <protection locked="0"/>
    </xf>
    <xf numFmtId="49" fontId="30" fillId="29" borderId="4">
      <alignment horizontal="left" vertical="center"/>
    </xf>
    <xf numFmtId="49" fontId="31" fillId="29" borderId="4">
      <alignment horizontal="left" vertical="center"/>
      <protection locked="0"/>
    </xf>
    <xf numFmtId="49" fontId="31" fillId="29" borderId="4">
      <alignment horizontal="left" vertical="center"/>
    </xf>
    <xf numFmtId="4" fontId="30" fillId="29" borderId="4">
      <alignment horizontal="right" vertical="center"/>
      <protection locked="0"/>
    </xf>
    <xf numFmtId="4" fontId="30" fillId="29" borderId="4">
      <alignment horizontal="right" vertical="center"/>
    </xf>
    <xf numFmtId="4" fontId="32" fillId="29" borderId="4">
      <alignment horizontal="right" vertical="center"/>
      <protection locked="0"/>
    </xf>
    <xf numFmtId="49" fontId="19" fillId="29" borderId="4">
      <alignment horizontal="left" vertical="center"/>
      <protection locked="0"/>
    </xf>
    <xf numFmtId="49" fontId="19" fillId="29" borderId="4">
      <alignment horizontal="left" vertical="center"/>
      <protection locked="0"/>
    </xf>
    <xf numFmtId="49" fontId="19" fillId="29" borderId="4">
      <alignment horizontal="left" vertical="center"/>
    </xf>
    <xf numFmtId="49" fontId="19" fillId="29" borderId="4">
      <alignment horizontal="left" vertical="center"/>
    </xf>
    <xf numFmtId="49" fontId="29" fillId="29" borderId="4">
      <alignment horizontal="left" vertical="center"/>
      <protection locked="0"/>
    </xf>
    <xf numFmtId="49" fontId="29" fillId="29" borderId="4">
      <alignment horizontal="left" vertical="center"/>
    </xf>
    <xf numFmtId="4" fontId="19" fillId="29" borderId="4">
      <alignment horizontal="right" vertical="center"/>
      <protection locked="0"/>
    </xf>
    <xf numFmtId="4" fontId="19" fillId="29" borderId="4">
      <alignment horizontal="right" vertical="center"/>
      <protection locked="0"/>
    </xf>
    <xf numFmtId="4" fontId="19" fillId="29" borderId="4">
      <alignment horizontal="right" vertical="center"/>
    </xf>
    <xf numFmtId="4" fontId="19" fillId="29" borderId="4">
      <alignment horizontal="right" vertical="center"/>
    </xf>
    <xf numFmtId="4" fontId="29" fillId="29" borderId="4">
      <alignment horizontal="right" vertical="center"/>
      <protection locked="0"/>
    </xf>
    <xf numFmtId="49" fontId="33" fillId="29" borderId="4">
      <alignment horizontal="left" vertical="center"/>
      <protection locked="0"/>
    </xf>
    <xf numFmtId="49" fontId="33" fillId="29" borderId="4">
      <alignment horizontal="left" vertical="center"/>
    </xf>
    <xf numFmtId="49" fontId="34" fillId="29" borderId="4">
      <alignment horizontal="left" vertical="center"/>
      <protection locked="0"/>
    </xf>
    <xf numFmtId="49" fontId="34" fillId="29" borderId="4">
      <alignment horizontal="left" vertical="center"/>
    </xf>
    <xf numFmtId="4" fontId="33" fillId="29" borderId="4">
      <alignment horizontal="right" vertical="center"/>
      <protection locked="0"/>
    </xf>
    <xf numFmtId="4" fontId="33" fillId="29" borderId="4">
      <alignment horizontal="right" vertical="center"/>
    </xf>
    <xf numFmtId="4" fontId="35" fillId="29" borderId="4">
      <alignment horizontal="right" vertical="center"/>
      <protection locked="0"/>
    </xf>
    <xf numFmtId="49" fontId="36" fillId="0" borderId="4">
      <alignment horizontal="left" vertical="center"/>
      <protection locked="0"/>
    </xf>
    <xf numFmtId="49" fontId="36" fillId="0" borderId="4">
      <alignment horizontal="left" vertical="center"/>
    </xf>
    <xf numFmtId="49" fontId="37" fillId="0" borderId="4">
      <alignment horizontal="left" vertical="center"/>
      <protection locked="0"/>
    </xf>
    <xf numFmtId="49" fontId="37" fillId="0" borderId="4">
      <alignment horizontal="left" vertical="center"/>
    </xf>
    <xf numFmtId="4" fontId="36" fillId="0" borderId="4">
      <alignment horizontal="right" vertical="center"/>
      <protection locked="0"/>
    </xf>
    <xf numFmtId="4" fontId="36" fillId="0" borderId="4">
      <alignment horizontal="right" vertical="center"/>
    </xf>
    <xf numFmtId="4" fontId="37" fillId="0" borderId="4">
      <alignment horizontal="right" vertical="center"/>
      <protection locked="0"/>
    </xf>
    <xf numFmtId="49" fontId="38" fillId="0" borderId="4">
      <alignment horizontal="left" vertical="center"/>
      <protection locked="0"/>
    </xf>
    <xf numFmtId="49" fontId="38" fillId="0" borderId="4">
      <alignment horizontal="left" vertical="center"/>
    </xf>
    <xf numFmtId="49" fontId="39" fillId="0" borderId="4">
      <alignment horizontal="left" vertical="center"/>
      <protection locked="0"/>
    </xf>
    <xf numFmtId="49" fontId="39" fillId="0" borderId="4">
      <alignment horizontal="left" vertical="center"/>
    </xf>
    <xf numFmtId="4" fontId="38" fillId="0" borderId="4">
      <alignment horizontal="right" vertical="center"/>
      <protection locked="0"/>
    </xf>
    <xf numFmtId="4" fontId="38" fillId="0" borderId="4">
      <alignment horizontal="right" vertical="center"/>
    </xf>
    <xf numFmtId="49" fontId="36" fillId="0" borderId="4">
      <alignment horizontal="left" vertical="center"/>
      <protection locked="0"/>
    </xf>
    <xf numFmtId="49" fontId="37" fillId="0" borderId="4">
      <alignment horizontal="left" vertical="center"/>
      <protection locked="0"/>
    </xf>
    <xf numFmtId="4" fontId="36" fillId="0" borderId="4">
      <alignment horizontal="right" vertical="center"/>
      <protection locked="0"/>
    </xf>
    <xf numFmtId="0" fontId="40" fillId="0" borderId="16" applyNumberFormat="0" applyFill="0" applyAlignment="0" applyProtection="0"/>
    <xf numFmtId="0" fontId="41" fillId="30" borderId="0" applyNumberFormat="0" applyBorder="0" applyAlignment="0" applyProtection="0"/>
    <xf numFmtId="0" fontId="9" fillId="0" borderId="0"/>
    <xf numFmtId="0" fontId="9" fillId="0" borderId="0"/>
    <xf numFmtId="0" fontId="2" fillId="31" borderId="17" applyNumberFormat="0" applyFont="0" applyAlignment="0" applyProtection="0"/>
    <xf numFmtId="4" fontId="42" fillId="32" borderId="4">
      <alignment horizontal="right" vertical="center"/>
      <protection locked="0"/>
    </xf>
    <xf numFmtId="4" fontId="42" fillId="4" borderId="4">
      <alignment horizontal="right" vertical="center"/>
      <protection locked="0"/>
    </xf>
    <xf numFmtId="4" fontId="42" fillId="33" borderId="4">
      <alignment horizontal="right" vertical="center"/>
      <protection locked="0"/>
    </xf>
    <xf numFmtId="0" fontId="43" fillId="27" borderId="18" applyNumberFormat="0" applyAlignment="0" applyProtection="0"/>
    <xf numFmtId="49" fontId="19" fillId="0" borderId="4">
      <alignment horizontal="left" vertical="center" wrapText="1"/>
      <protection locked="0"/>
    </xf>
    <xf numFmtId="49" fontId="19" fillId="0" borderId="4">
      <alignment horizontal="left" vertical="center" wrapText="1"/>
      <protection locked="0"/>
    </xf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4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24" borderId="0" applyNumberFormat="0" applyBorder="0" applyAlignment="0" applyProtection="0"/>
    <xf numFmtId="0" fontId="15" fillId="25" borderId="0" applyNumberFormat="0" applyBorder="0" applyAlignment="0" applyProtection="0"/>
    <xf numFmtId="0" fontId="14" fillId="25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26" borderId="0" applyNumberFormat="0" applyBorder="0" applyAlignment="0" applyProtection="0"/>
    <xf numFmtId="0" fontId="14" fillId="26" borderId="0" applyNumberFormat="0" applyBorder="0" applyAlignment="0" applyProtection="0"/>
    <xf numFmtId="0" fontId="47" fillId="14" borderId="10" applyNumberFormat="0" applyAlignment="0" applyProtection="0"/>
    <xf numFmtId="0" fontId="27" fillId="14" borderId="10" applyNumberFormat="0" applyAlignment="0" applyProtection="0"/>
    <xf numFmtId="0" fontId="48" fillId="27" borderId="18" applyNumberFormat="0" applyAlignment="0" applyProtection="0"/>
    <xf numFmtId="0" fontId="43" fillId="27" borderId="18" applyNumberFormat="0" applyAlignment="0" applyProtection="0"/>
    <xf numFmtId="0" fontId="49" fillId="27" borderId="10" applyNumberFormat="0" applyAlignment="0" applyProtection="0"/>
    <xf numFmtId="0" fontId="17" fillId="27" borderId="10" applyNumberFormat="0" applyAlignment="0" applyProtection="0"/>
    <xf numFmtId="173" fontId="9" fillId="0" borderId="0" applyFont="0" applyFill="0" applyBorder="0" applyAlignment="0" applyProtection="0"/>
    <xf numFmtId="0" fontId="50" fillId="0" borderId="12" applyNumberFormat="0" applyFill="0" applyAlignment="0" applyProtection="0"/>
    <xf numFmtId="0" fontId="23" fillId="0" borderId="12" applyNumberFormat="0" applyFill="0" applyAlignment="0" applyProtection="0"/>
    <xf numFmtId="0" fontId="51" fillId="0" borderId="13" applyNumberFormat="0" applyFill="0" applyAlignment="0" applyProtection="0"/>
    <xf numFmtId="0" fontId="24" fillId="0" borderId="13" applyNumberFormat="0" applyFill="0" applyAlignment="0" applyProtection="0"/>
    <xf numFmtId="0" fontId="52" fillId="0" borderId="14" applyNumberFormat="0" applyFill="0" applyAlignment="0" applyProtection="0"/>
    <xf numFmtId="0" fontId="25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45" fillId="0" borderId="19" applyNumberFormat="0" applyFill="0" applyAlignment="0" applyProtection="0"/>
    <xf numFmtId="0" fontId="54" fillId="28" borderId="11" applyNumberFormat="0" applyAlignment="0" applyProtection="0"/>
    <xf numFmtId="0" fontId="18" fillId="28" borderId="11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5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7" fillId="10" borderId="0" applyNumberFormat="0" applyBorder="0" applyAlignment="0" applyProtection="0"/>
    <xf numFmtId="0" fontId="16" fillId="10" borderId="0" applyNumberFormat="0" applyBorder="0" applyAlignment="0" applyProtection="0"/>
    <xf numFmtId="0" fontId="5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9" fillId="31" borderId="17" applyNumberFormat="0" applyFont="0" applyAlignment="0" applyProtection="0"/>
    <xf numFmtId="0" fontId="9" fillId="31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0" fillId="0" borderId="16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4" fillId="11" borderId="0" applyNumberFormat="0" applyBorder="0" applyAlignment="0" applyProtection="0"/>
    <xf numFmtId="0" fontId="22" fillId="11" borderId="0" applyNumberFormat="0" applyBorder="0" applyAlignment="0" applyProtection="0"/>
    <xf numFmtId="179" fontId="65" fillId="29" borderId="20" applyFill="0" applyBorder="0">
      <alignment horizontal="center" vertical="center" wrapText="1"/>
      <protection locked="0"/>
    </xf>
    <xf numFmtId="172" fontId="66" fillId="0" borderId="0">
      <alignment wrapText="1"/>
    </xf>
    <xf numFmtId="172" fontId="21" fillId="0" borderId="0">
      <alignment wrapText="1"/>
    </xf>
  </cellStyleXfs>
  <cellXfs count="109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vertical="center" wrapText="1"/>
      <protection locked="0"/>
    </xf>
    <xf numFmtId="164" fontId="3" fillId="0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vertical="center" wrapText="1"/>
      <protection locked="0"/>
    </xf>
    <xf numFmtId="164" fontId="6" fillId="4" borderId="4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 applyProtection="1">
      <alignment vertical="center" wrapText="1"/>
      <protection locked="0"/>
    </xf>
    <xf numFmtId="164" fontId="6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165" fontId="6" fillId="5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166" fontId="6" fillId="0" borderId="4" xfId="0" applyNumberFormat="1" applyFont="1" applyFill="1" applyBorder="1" applyAlignment="1">
      <alignment horizontal="center" vertical="center"/>
    </xf>
    <xf numFmtId="167" fontId="6" fillId="0" borderId="3" xfId="0" applyNumberFormat="1" applyFont="1" applyFill="1" applyBorder="1" applyAlignment="1">
      <alignment vertical="center"/>
    </xf>
    <xf numFmtId="165" fontId="6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167" fontId="3" fillId="0" borderId="3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166" fontId="3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center"/>
    </xf>
    <xf numFmtId="0" fontId="6" fillId="0" borderId="4" xfId="3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168" fontId="3" fillId="5" borderId="4" xfId="3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166" fontId="3" fillId="3" borderId="4" xfId="0" applyNumberFormat="1" applyFont="1" applyFill="1" applyBorder="1" applyAlignment="1">
      <alignment horizontal="right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6" fontId="3" fillId="6" borderId="4" xfId="0" applyNumberFormat="1" applyFont="1" applyFill="1" applyBorder="1" applyAlignment="1">
      <alignment horizontal="right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vertical="center" wrapText="1"/>
    </xf>
    <xf numFmtId="164" fontId="3" fillId="8" borderId="4" xfId="0" applyNumberFormat="1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165" fontId="3" fillId="8" borderId="4" xfId="0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vertical="center" wrapText="1"/>
    </xf>
    <xf numFmtId="169" fontId="3" fillId="0" borderId="4" xfId="0" applyNumberFormat="1" applyFont="1" applyFill="1" applyBorder="1" applyAlignment="1">
      <alignment vertical="center" wrapText="1"/>
    </xf>
    <xf numFmtId="169" fontId="6" fillId="8" borderId="4" xfId="0" applyNumberFormat="1" applyFont="1" applyFill="1" applyBorder="1" applyAlignment="1">
      <alignment vertical="center" wrapText="1"/>
    </xf>
    <xf numFmtId="169" fontId="6" fillId="0" borderId="4" xfId="0" applyNumberFormat="1" applyFont="1" applyFill="1" applyBorder="1" applyAlignment="1">
      <alignment vertical="center" wrapText="1"/>
    </xf>
    <xf numFmtId="170" fontId="3" fillId="0" borderId="0" xfId="0" applyNumberFormat="1" applyFont="1" applyFill="1" applyBorder="1" applyAlignment="1">
      <alignment horizontal="center" vertical="center"/>
    </xf>
    <xf numFmtId="169" fontId="3" fillId="8" borderId="4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166" fontId="6" fillId="0" borderId="0" xfId="0" applyNumberFormat="1" applyFont="1" applyFill="1" applyBorder="1" applyAlignment="1">
      <alignment vertical="center" wrapText="1"/>
    </xf>
    <xf numFmtId="166" fontId="6" fillId="0" borderId="0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6" fontId="3" fillId="0" borderId="0" xfId="0" quotePrefix="1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</cellXfs>
  <cellStyles count="353">
    <cellStyle name="_Fakt_2" xfId="4"/>
    <cellStyle name="_rozhufrovka 2009" xfId="5"/>
    <cellStyle name="_АТиСТ 5а МТР липень 2008" xfId="6"/>
    <cellStyle name="_ПРГК сводний_" xfId="7"/>
    <cellStyle name="_УТГ" xfId="8"/>
    <cellStyle name="_Феодосия 5а МТР липень 2008" xfId="9"/>
    <cellStyle name="_ХТГ довідка." xfId="10"/>
    <cellStyle name="_Шебелинка 5а МТР липень 2008" xfId="11"/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20% - Акцент1 2" xfId="18"/>
    <cellStyle name="20% - Акцент1 3" xfId="19"/>
    <cellStyle name="20% - Акцент2 2" xfId="20"/>
    <cellStyle name="20% - Акцент2 3" xfId="21"/>
    <cellStyle name="20% - Акцент3 2" xfId="22"/>
    <cellStyle name="20% - Акцент3 3" xfId="23"/>
    <cellStyle name="20% - Акцент4 2" xfId="24"/>
    <cellStyle name="20% - Акцент4 3" xfId="25"/>
    <cellStyle name="20% - Акцент5 2" xfId="26"/>
    <cellStyle name="20% - Акцент5 3" xfId="27"/>
    <cellStyle name="20% - Акцент6 2" xfId="28"/>
    <cellStyle name="20% - Акцент6 3" xfId="29"/>
    <cellStyle name="40% - Accent1" xfId="30"/>
    <cellStyle name="40% - Accent2" xfId="31"/>
    <cellStyle name="40% - Accent3" xfId="32"/>
    <cellStyle name="40% - Accent4" xfId="33"/>
    <cellStyle name="40% - Accent5" xfId="34"/>
    <cellStyle name="40% - Accent6" xfId="35"/>
    <cellStyle name="40% - Акцент1 2" xfId="36"/>
    <cellStyle name="40% - Акцент1 3" xfId="37"/>
    <cellStyle name="40% - Акцент2 2" xfId="38"/>
    <cellStyle name="40% - Акцент2 3" xfId="39"/>
    <cellStyle name="40% - Акцент3 2" xfId="40"/>
    <cellStyle name="40% - Акцент3 3" xfId="41"/>
    <cellStyle name="40% - Акцент4 2" xfId="42"/>
    <cellStyle name="40% - Акцент4 3" xfId="43"/>
    <cellStyle name="40% - Акцент5 2" xfId="44"/>
    <cellStyle name="40% - Акцент5 3" xfId="45"/>
    <cellStyle name="40% - Акцент6 2" xfId="46"/>
    <cellStyle name="40% - Акцент6 3" xfId="47"/>
    <cellStyle name="60% - Accent1" xfId="48"/>
    <cellStyle name="60% - Accent2" xfId="49"/>
    <cellStyle name="60% - Accent3" xfId="50"/>
    <cellStyle name="60% - Accent4" xfId="51"/>
    <cellStyle name="60% - Accent5" xfId="52"/>
    <cellStyle name="60% - Accent6" xfId="53"/>
    <cellStyle name="60% - Акцент1 2" xfId="54"/>
    <cellStyle name="60% - Акцент1 3" xfId="55"/>
    <cellStyle name="60% - Акцент2 2" xfId="56"/>
    <cellStyle name="60% - Акцент2 3" xfId="57"/>
    <cellStyle name="60% - Акцент3 2" xfId="58"/>
    <cellStyle name="60% - Акцент3 3" xfId="59"/>
    <cellStyle name="60% - Акцент4 2" xfId="60"/>
    <cellStyle name="60% - Акцент4 3" xfId="61"/>
    <cellStyle name="60% - Акцент5 2" xfId="62"/>
    <cellStyle name="60% - Акцент5 3" xfId="63"/>
    <cellStyle name="60% - Акцент6 2" xfId="64"/>
    <cellStyle name="60% - Акцент6 3" xfId="65"/>
    <cellStyle name="Accent1" xfId="66"/>
    <cellStyle name="Accent2" xfId="67"/>
    <cellStyle name="Accent3" xfId="68"/>
    <cellStyle name="Accent4" xfId="69"/>
    <cellStyle name="Accent5" xfId="70"/>
    <cellStyle name="Accent6" xfId="71"/>
    <cellStyle name="Bad" xfId="72"/>
    <cellStyle name="Calculation" xfId="73"/>
    <cellStyle name="Check Cell" xfId="74"/>
    <cellStyle name="Column-Header" xfId="75"/>
    <cellStyle name="Column-Header 2" xfId="76"/>
    <cellStyle name="Column-Header 3" xfId="77"/>
    <cellStyle name="Column-Header 4" xfId="78"/>
    <cellStyle name="Column-Header 5" xfId="79"/>
    <cellStyle name="Column-Header 6" xfId="80"/>
    <cellStyle name="Column-Header 7" xfId="81"/>
    <cellStyle name="Column-Header 7 2" xfId="82"/>
    <cellStyle name="Column-Header 8" xfId="83"/>
    <cellStyle name="Column-Header 8 2" xfId="84"/>
    <cellStyle name="Column-Header 9" xfId="85"/>
    <cellStyle name="Column-Header 9 2" xfId="86"/>
    <cellStyle name="Column-Header_Zvit rux-koshtiv 2010 Департамент " xfId="87"/>
    <cellStyle name="Comma_2005_03_15-Финансовый_БГ" xfId="88"/>
    <cellStyle name="Define-Column" xfId="89"/>
    <cellStyle name="Define-Column 10" xfId="90"/>
    <cellStyle name="Define-Column 2" xfId="91"/>
    <cellStyle name="Define-Column 3" xfId="92"/>
    <cellStyle name="Define-Column 4" xfId="93"/>
    <cellStyle name="Define-Column 5" xfId="94"/>
    <cellStyle name="Define-Column 6" xfId="95"/>
    <cellStyle name="Define-Column 7" xfId="96"/>
    <cellStyle name="Define-Column 7 2" xfId="97"/>
    <cellStyle name="Define-Column 7 3" xfId="98"/>
    <cellStyle name="Define-Column 8" xfId="99"/>
    <cellStyle name="Define-Column 8 2" xfId="100"/>
    <cellStyle name="Define-Column 8 3" xfId="101"/>
    <cellStyle name="Define-Column 9" xfId="102"/>
    <cellStyle name="Define-Column 9 2" xfId="103"/>
    <cellStyle name="Define-Column 9 3" xfId="104"/>
    <cellStyle name="Define-Column_Zvit rux-koshtiv 2010 Департамент " xfId="105"/>
    <cellStyle name="Explanatory Text" xfId="106"/>
    <cellStyle name="FS10" xfId="107"/>
    <cellStyle name="Good" xfId="108"/>
    <cellStyle name="Heading 1" xfId="109"/>
    <cellStyle name="Heading 2" xfId="110"/>
    <cellStyle name="Heading 3" xfId="111"/>
    <cellStyle name="Heading 4" xfId="112"/>
    <cellStyle name="Hyperlink 2" xfId="113"/>
    <cellStyle name="Input" xfId="114"/>
    <cellStyle name="Level0" xfId="115"/>
    <cellStyle name="Level0 10" xfId="116"/>
    <cellStyle name="Level0 2" xfId="117"/>
    <cellStyle name="Level0 2 2" xfId="118"/>
    <cellStyle name="Level0 3" xfId="119"/>
    <cellStyle name="Level0 3 2" xfId="120"/>
    <cellStyle name="Level0 4" xfId="121"/>
    <cellStyle name="Level0 4 2" xfId="122"/>
    <cellStyle name="Level0 5" xfId="123"/>
    <cellStyle name="Level0 6" xfId="124"/>
    <cellStyle name="Level0 7" xfId="125"/>
    <cellStyle name="Level0 7 2" xfId="126"/>
    <cellStyle name="Level0 7 3" xfId="127"/>
    <cellStyle name="Level0 8" xfId="128"/>
    <cellStyle name="Level0 8 2" xfId="129"/>
    <cellStyle name="Level0 8 3" xfId="130"/>
    <cellStyle name="Level0 9" xfId="131"/>
    <cellStyle name="Level0 9 2" xfId="132"/>
    <cellStyle name="Level0 9 3" xfId="133"/>
    <cellStyle name="Level0_Zvit rux-koshtiv 2010 Департамент " xfId="134"/>
    <cellStyle name="Level1" xfId="135"/>
    <cellStyle name="Level1 2" xfId="136"/>
    <cellStyle name="Level1-Numbers" xfId="137"/>
    <cellStyle name="Level1-Numbers 2" xfId="138"/>
    <cellStyle name="Level1-Numbers-Hide" xfId="139"/>
    <cellStyle name="Level2" xfId="140"/>
    <cellStyle name="Level2 2" xfId="141"/>
    <cellStyle name="Level2-Hide" xfId="142"/>
    <cellStyle name="Level2-Hide 2" xfId="143"/>
    <cellStyle name="Level2-Numbers" xfId="144"/>
    <cellStyle name="Level2-Numbers 2" xfId="145"/>
    <cellStyle name="Level2-Numbers-Hide" xfId="146"/>
    <cellStyle name="Level3" xfId="147"/>
    <cellStyle name="Level3 2" xfId="148"/>
    <cellStyle name="Level3 3" xfId="149"/>
    <cellStyle name="Level3_План департамент_2010_1207" xfId="150"/>
    <cellStyle name="Level3-Hide" xfId="151"/>
    <cellStyle name="Level3-Hide 2" xfId="152"/>
    <cellStyle name="Level3-Numbers" xfId="153"/>
    <cellStyle name="Level3-Numbers 2" xfId="154"/>
    <cellStyle name="Level3-Numbers 3" xfId="155"/>
    <cellStyle name="Level3-Numbers_План департамент_2010_1207" xfId="156"/>
    <cellStyle name="Level3-Numbers-Hide" xfId="157"/>
    <cellStyle name="Level4" xfId="158"/>
    <cellStyle name="Level4 2" xfId="159"/>
    <cellStyle name="Level4-Hide" xfId="160"/>
    <cellStyle name="Level4-Hide 2" xfId="161"/>
    <cellStyle name="Level4-Numbers" xfId="162"/>
    <cellStyle name="Level4-Numbers 2" xfId="163"/>
    <cellStyle name="Level4-Numbers-Hide" xfId="164"/>
    <cellStyle name="Level5" xfId="165"/>
    <cellStyle name="Level5 2" xfId="166"/>
    <cellStyle name="Level5-Hide" xfId="167"/>
    <cellStyle name="Level5-Hide 2" xfId="168"/>
    <cellStyle name="Level5-Numbers" xfId="169"/>
    <cellStyle name="Level5-Numbers 2" xfId="170"/>
    <cellStyle name="Level5-Numbers-Hide" xfId="171"/>
    <cellStyle name="Level6" xfId="172"/>
    <cellStyle name="Level6 2" xfId="173"/>
    <cellStyle name="Level6-Hide" xfId="174"/>
    <cellStyle name="Level6-Hide 2" xfId="175"/>
    <cellStyle name="Level6-Numbers" xfId="176"/>
    <cellStyle name="Level6-Numbers 2" xfId="177"/>
    <cellStyle name="Level7" xfId="178"/>
    <cellStyle name="Level7-Hide" xfId="179"/>
    <cellStyle name="Level7-Numbers" xfId="180"/>
    <cellStyle name="Linked Cell" xfId="181"/>
    <cellStyle name="Neutral" xfId="182"/>
    <cellStyle name="Normal 2" xfId="183"/>
    <cellStyle name="Normal_2005_03_15-Финансовый_БГ" xfId="184"/>
    <cellStyle name="Normal_GSE DCF_Model_31_07_09 final" xfId="2"/>
    <cellStyle name="Note" xfId="185"/>
    <cellStyle name="Number-Cells" xfId="186"/>
    <cellStyle name="Number-Cells-Column2" xfId="187"/>
    <cellStyle name="Number-Cells-Column5" xfId="188"/>
    <cellStyle name="Output" xfId="189"/>
    <cellStyle name="Row-Header" xfId="190"/>
    <cellStyle name="Row-Header 2" xfId="191"/>
    <cellStyle name="Title" xfId="192"/>
    <cellStyle name="Total" xfId="193"/>
    <cellStyle name="Warning Text" xfId="194"/>
    <cellStyle name="Акцент1 2" xfId="195"/>
    <cellStyle name="Акцент1 3" xfId="196"/>
    <cellStyle name="Акцент2 2" xfId="197"/>
    <cellStyle name="Акцент2 3" xfId="198"/>
    <cellStyle name="Акцент3 2" xfId="199"/>
    <cellStyle name="Акцент3 3" xfId="200"/>
    <cellStyle name="Акцент4 2" xfId="201"/>
    <cellStyle name="Акцент4 3" xfId="202"/>
    <cellStyle name="Акцент5 2" xfId="203"/>
    <cellStyle name="Акцент5 3" xfId="204"/>
    <cellStyle name="Акцент6 2" xfId="205"/>
    <cellStyle name="Акцент6 3" xfId="206"/>
    <cellStyle name="Ввод  2" xfId="207"/>
    <cellStyle name="Ввод  3" xfId="208"/>
    <cellStyle name="Вывод 2" xfId="209"/>
    <cellStyle name="Вывод 3" xfId="210"/>
    <cellStyle name="Вычисление 2" xfId="211"/>
    <cellStyle name="Вычисление 3" xfId="212"/>
    <cellStyle name="Денежный 2" xfId="213"/>
    <cellStyle name="Заголовок 1 2" xfId="214"/>
    <cellStyle name="Заголовок 1 3" xfId="215"/>
    <cellStyle name="Заголовок 2 2" xfId="216"/>
    <cellStyle name="Заголовок 2 3" xfId="217"/>
    <cellStyle name="Заголовок 3 2" xfId="218"/>
    <cellStyle name="Заголовок 3 3" xfId="219"/>
    <cellStyle name="Заголовок 4 2" xfId="220"/>
    <cellStyle name="Заголовок 4 3" xfId="221"/>
    <cellStyle name="Итог 2" xfId="222"/>
    <cellStyle name="Итог 3" xfId="223"/>
    <cellStyle name="Контрольная ячейка 2" xfId="224"/>
    <cellStyle name="Контрольная ячейка 3" xfId="225"/>
    <cellStyle name="Название 2" xfId="226"/>
    <cellStyle name="Название 3" xfId="227"/>
    <cellStyle name="Нейтральный 2" xfId="228"/>
    <cellStyle name="Нейтральный 3" xfId="229"/>
    <cellStyle name="Обычный" xfId="0" builtinId="0"/>
    <cellStyle name="Обычный 10" xfId="230"/>
    <cellStyle name="Обычный 11" xfId="231"/>
    <cellStyle name="Обычный 12" xfId="232"/>
    <cellStyle name="Обычный 13" xfId="233"/>
    <cellStyle name="Обычный 14" xfId="234"/>
    <cellStyle name="Обычный 15" xfId="235"/>
    <cellStyle name="Обычный 16" xfId="236"/>
    <cellStyle name="Обычный 17" xfId="237"/>
    <cellStyle name="Обычный 18" xfId="238"/>
    <cellStyle name="Обычный 2" xfId="3"/>
    <cellStyle name="Обычный 2 10" xfId="239"/>
    <cellStyle name="Обычный 2 11" xfId="240"/>
    <cellStyle name="Обычный 2 12" xfId="241"/>
    <cellStyle name="Обычный 2 13" xfId="242"/>
    <cellStyle name="Обычный 2 14" xfId="243"/>
    <cellStyle name="Обычный 2 15" xfId="244"/>
    <cellStyle name="Обычный 2 16" xfId="245"/>
    <cellStyle name="Обычный 2 2" xfId="1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110;&#1085;.&#1087;&#1083;&#1072;&#1085;%202018-2019/&#1079;%20&#1095;&#1077;&#1088;&#1074;&#1086;&#1085;&#1086;&#1111;%20&#1092;&#1083;&#1077;&#1096;&#1082;&#1080;,%20&#1092;&#1110;&#1079;%20&#1079;&#1074;&#1110;&#1090;%201,2,3%20&#1082;&#1074;&#1072;&#1088;&#1090;&#1072;&#1083;/&#1086;&#1087;&#1088;&#1080;&#1083;&#1102;&#1076;&#1085;&#1077;&#1085;&#1085;&#1103;%20&#1092;&#1110;&#1085;.&#1079;&#1074;&#1110;&#1090;/&#1060;&#1110;&#1085;&#1072;&#1085;&#1089;&#1086;&#1074;&#1080;&#1081;%20&#1079;&#1074;&#1110;&#1090;%20&#1076;&#1086;&#1076;&#1072;&#1090;&#1086;&#1082;%203_%201-3%20&#1082;&#1074;%20&#1045;&#1082;&#1089;&#1077;&#1083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 фін. пок.1 кв"/>
      <sheetName val="Осн. фін. пок. (2 кв)"/>
      <sheetName val="Осн. фін. пок. (3 кв)"/>
    </sheetNames>
    <sheetDataSet>
      <sheetData sheetId="0">
        <row r="108">
          <cell r="E108">
            <v>1</v>
          </cell>
        </row>
        <row r="109">
          <cell r="E109">
            <v>179.5</v>
          </cell>
        </row>
        <row r="110">
          <cell r="E110">
            <v>1202</v>
          </cell>
        </row>
      </sheetData>
      <sheetData sheetId="1">
        <row r="29">
          <cell r="C29">
            <v>70767.411789999998</v>
          </cell>
        </row>
        <row r="30">
          <cell r="C30">
            <v>65835.39651999998</v>
          </cell>
        </row>
        <row r="32">
          <cell r="C32">
            <v>7878.4566299999997</v>
          </cell>
        </row>
        <row r="33">
          <cell r="C33">
            <v>0</v>
          </cell>
        </row>
        <row r="34">
          <cell r="C34">
            <v>1186.05429</v>
          </cell>
        </row>
        <row r="62">
          <cell r="C62">
            <v>4846.7661799999996</v>
          </cell>
        </row>
        <row r="63">
          <cell r="C63">
            <v>13994.27448</v>
          </cell>
        </row>
        <row r="64">
          <cell r="C64">
            <v>0</v>
          </cell>
        </row>
        <row r="65">
          <cell r="C65">
            <v>10072.4674</v>
          </cell>
        </row>
        <row r="66">
          <cell r="C66">
            <v>18841.040659999999</v>
          </cell>
        </row>
        <row r="107">
          <cell r="E107">
            <v>1382.5</v>
          </cell>
        </row>
      </sheetData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270"/>
  <sheetViews>
    <sheetView showGridLines="0" tabSelected="1" view="pageBreakPreview" topLeftCell="A43" zoomScale="69" zoomScaleNormal="75" zoomScaleSheetLayoutView="69" workbookViewId="0">
      <selection activeCell="C22" sqref="C22"/>
    </sheetView>
  </sheetViews>
  <sheetFormatPr defaultRowHeight="18.75"/>
  <cols>
    <col min="1" max="1" width="73.28515625" style="1" customWidth="1"/>
    <col min="2" max="2" width="15.28515625" style="3" customWidth="1"/>
    <col min="3" max="5" width="18" style="3" customWidth="1"/>
    <col min="6" max="6" width="16.7109375" style="1" customWidth="1"/>
    <col min="7" max="7" width="23.7109375" style="1" customWidth="1"/>
    <col min="8" max="8" width="24.140625" style="1" customWidth="1"/>
    <col min="9" max="9" width="16.7109375" style="1" customWidth="1"/>
    <col min="10" max="10" width="18.140625" style="1" customWidth="1"/>
    <col min="11" max="11" width="15" style="1" customWidth="1"/>
    <col min="12" max="12" width="9.5703125" style="1" customWidth="1"/>
    <col min="13" max="14" width="9.140625" style="1"/>
    <col min="15" max="15" width="10.5703125" style="1" customWidth="1"/>
    <col min="16" max="16384" width="9.140625" style="1"/>
  </cols>
  <sheetData>
    <row r="1" spans="1:8" ht="18.75" customHeight="1">
      <c r="B1" s="2"/>
      <c r="D1" s="1"/>
      <c r="E1" s="4" t="s">
        <v>0</v>
      </c>
      <c r="F1" s="4"/>
      <c r="G1" s="4"/>
      <c r="H1" s="4"/>
    </row>
    <row r="2" spans="1:8">
      <c r="B2" s="2"/>
      <c r="D2" s="1"/>
      <c r="E2" s="4" t="s">
        <v>1</v>
      </c>
      <c r="F2" s="4"/>
      <c r="G2" s="4"/>
      <c r="H2" s="4"/>
    </row>
    <row r="3" spans="1:8" ht="18.75" customHeight="1">
      <c r="A3" s="5"/>
      <c r="B3" s="6"/>
      <c r="D3" s="2"/>
      <c r="E3" s="4" t="s">
        <v>2</v>
      </c>
      <c r="F3" s="4"/>
      <c r="G3" s="4"/>
      <c r="H3" s="4"/>
    </row>
    <row r="4" spans="1:8" ht="18.75" customHeight="1">
      <c r="A4" s="3"/>
      <c r="D4" s="2"/>
      <c r="E4" s="7" t="s">
        <v>3</v>
      </c>
      <c r="F4" s="7"/>
      <c r="G4" s="7"/>
      <c r="H4" s="7"/>
    </row>
    <row r="5" spans="1:8" ht="18.75" customHeight="1">
      <c r="A5" s="3"/>
      <c r="D5" s="2"/>
      <c r="E5" s="4" t="s">
        <v>4</v>
      </c>
      <c r="F5" s="4"/>
      <c r="G5" s="8"/>
      <c r="H5" s="8"/>
    </row>
    <row r="6" spans="1:8" ht="18.75" customHeight="1">
      <c r="A6" s="3"/>
      <c r="D6" s="2"/>
      <c r="E6" s="8"/>
      <c r="F6" s="8"/>
      <c r="G6" s="8"/>
      <c r="H6" s="8"/>
    </row>
    <row r="7" spans="1:8">
      <c r="B7" s="9"/>
      <c r="C7" s="9"/>
      <c r="D7" s="9"/>
      <c r="F7" s="3"/>
      <c r="G7" s="3"/>
      <c r="H7" s="3"/>
    </row>
    <row r="8" spans="1:8" ht="20.100000000000001" customHeight="1">
      <c r="A8" s="10"/>
      <c r="B8" s="11"/>
      <c r="C8" s="11"/>
      <c r="D8" s="11"/>
      <c r="E8" s="12"/>
      <c r="F8" s="13"/>
      <c r="G8" s="14" t="s">
        <v>5</v>
      </c>
      <c r="H8" s="15" t="s">
        <v>6</v>
      </c>
    </row>
    <row r="9" spans="1:8" ht="20.100000000000001" customHeight="1">
      <c r="A9" s="16" t="s">
        <v>7</v>
      </c>
      <c r="B9" s="17" t="s">
        <v>8</v>
      </c>
      <c r="C9" s="17"/>
      <c r="D9" s="17"/>
      <c r="E9" s="17"/>
      <c r="F9" s="18"/>
      <c r="G9" s="19" t="s">
        <v>9</v>
      </c>
      <c r="H9" s="15" t="s">
        <v>10</v>
      </c>
    </row>
    <row r="10" spans="1:8" ht="20.100000000000001" customHeight="1">
      <c r="A10" s="16" t="s">
        <v>11</v>
      </c>
      <c r="B10" s="17" t="s">
        <v>12</v>
      </c>
      <c r="C10" s="17"/>
      <c r="D10" s="17"/>
      <c r="E10" s="17"/>
      <c r="F10" s="18"/>
      <c r="G10" s="19" t="s">
        <v>13</v>
      </c>
      <c r="H10" s="15">
        <v>150</v>
      </c>
    </row>
    <row r="11" spans="1:8" ht="20.100000000000001" customHeight="1">
      <c r="A11" s="16" t="s">
        <v>14</v>
      </c>
      <c r="B11" s="17" t="s">
        <v>15</v>
      </c>
      <c r="C11" s="17"/>
      <c r="D11" s="17"/>
      <c r="E11" s="17"/>
      <c r="F11" s="20"/>
      <c r="G11" s="19" t="s">
        <v>16</v>
      </c>
      <c r="H11" s="15">
        <v>5610100000</v>
      </c>
    </row>
    <row r="12" spans="1:8" ht="20.100000000000001" customHeight="1">
      <c r="A12" s="16" t="s">
        <v>17</v>
      </c>
      <c r="B12" s="17" t="s">
        <v>18</v>
      </c>
      <c r="C12" s="17"/>
      <c r="D12" s="17"/>
      <c r="E12" s="17"/>
      <c r="F12" s="18"/>
      <c r="G12" s="19" t="s">
        <v>19</v>
      </c>
      <c r="H12" s="21"/>
    </row>
    <row r="13" spans="1:8" ht="20.100000000000001" customHeight="1">
      <c r="A13" s="16" t="s">
        <v>20</v>
      </c>
      <c r="B13" s="17" t="s">
        <v>21</v>
      </c>
      <c r="C13" s="17"/>
      <c r="D13" s="17"/>
      <c r="E13" s="17"/>
      <c r="F13" s="22"/>
      <c r="G13" s="19" t="s">
        <v>22</v>
      </c>
      <c r="H13" s="15">
        <v>91000</v>
      </c>
    </row>
    <row r="14" spans="1:8" ht="20.100000000000001" customHeight="1">
      <c r="A14" s="16" t="s">
        <v>23</v>
      </c>
      <c r="B14" s="17" t="s">
        <v>24</v>
      </c>
      <c r="C14" s="17"/>
      <c r="D14" s="17"/>
      <c r="E14" s="17"/>
      <c r="F14" s="23"/>
      <c r="G14" s="24" t="s">
        <v>25</v>
      </c>
      <c r="H14" s="15" t="s">
        <v>26</v>
      </c>
    </row>
    <row r="15" spans="1:8" ht="20.100000000000001" customHeight="1">
      <c r="A15" s="16" t="s">
        <v>27</v>
      </c>
      <c r="B15" s="11"/>
      <c r="C15" s="11"/>
      <c r="D15" s="11"/>
      <c r="E15" s="17" t="s">
        <v>28</v>
      </c>
      <c r="F15" s="25"/>
      <c r="G15" s="26"/>
      <c r="H15" s="27"/>
    </row>
    <row r="16" spans="1:8" ht="20.100000000000001" customHeight="1">
      <c r="A16" s="16" t="s">
        <v>29</v>
      </c>
      <c r="B16" s="11" t="s">
        <v>30</v>
      </c>
      <c r="C16" s="11"/>
      <c r="D16" s="11"/>
      <c r="E16" s="17" t="s">
        <v>31</v>
      </c>
      <c r="F16" s="25"/>
      <c r="G16" s="26"/>
      <c r="H16" s="27"/>
    </row>
    <row r="17" spans="1:10" ht="20.100000000000001" customHeight="1">
      <c r="A17" s="16" t="s">
        <v>32</v>
      </c>
      <c r="B17" s="11">
        <v>1459</v>
      </c>
      <c r="C17" s="11"/>
      <c r="D17" s="11"/>
      <c r="E17" s="28"/>
      <c r="F17" s="28"/>
      <c r="G17" s="28"/>
      <c r="H17" s="29"/>
    </row>
    <row r="18" spans="1:10" ht="20.100000000000001" customHeight="1">
      <c r="A18" s="16" t="s">
        <v>33</v>
      </c>
      <c r="B18" s="17" t="s">
        <v>34</v>
      </c>
      <c r="C18" s="17"/>
      <c r="D18" s="17"/>
      <c r="E18" s="17"/>
      <c r="F18" s="12"/>
      <c r="G18" s="12"/>
      <c r="H18" s="13"/>
    </row>
    <row r="19" spans="1:10" ht="20.100000000000001" customHeight="1">
      <c r="A19" s="16" t="s">
        <v>35</v>
      </c>
      <c r="B19" s="17" t="s">
        <v>36</v>
      </c>
      <c r="C19" s="17"/>
      <c r="D19" s="17"/>
      <c r="E19" s="17"/>
      <c r="F19" s="28"/>
      <c r="G19" s="28"/>
      <c r="H19" s="29"/>
    </row>
    <row r="20" spans="1:10" ht="20.100000000000001" customHeight="1">
      <c r="A20" s="16" t="s">
        <v>37</v>
      </c>
      <c r="B20" s="17" t="s">
        <v>38</v>
      </c>
      <c r="C20" s="17"/>
      <c r="D20" s="17"/>
      <c r="E20" s="17"/>
      <c r="F20" s="12"/>
      <c r="G20" s="12"/>
      <c r="H20" s="13"/>
    </row>
    <row r="21" spans="1:10" ht="36" customHeight="1">
      <c r="A21" s="30" t="s">
        <v>39</v>
      </c>
      <c r="B21" s="30"/>
      <c r="C21" s="30"/>
      <c r="D21" s="30"/>
      <c r="E21" s="30"/>
      <c r="F21" s="30"/>
      <c r="G21" s="30"/>
      <c r="H21" s="30"/>
      <c r="I21" s="31"/>
      <c r="J21" s="31"/>
    </row>
    <row r="22" spans="1:10" ht="9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>
      <c r="B23" s="31" t="s">
        <v>40</v>
      </c>
      <c r="C23" s="31"/>
      <c r="D23" s="31"/>
      <c r="E23" s="31"/>
      <c r="F23" s="31"/>
      <c r="G23" s="31"/>
      <c r="H23" s="31"/>
      <c r="I23" s="31"/>
      <c r="J23" s="31"/>
    </row>
    <row r="24" spans="1:10" ht="12" customHeight="1">
      <c r="B24" s="33"/>
      <c r="C24" s="9"/>
      <c r="D24" s="33"/>
      <c r="E24" s="33"/>
      <c r="F24" s="33"/>
      <c r="G24" s="33"/>
      <c r="H24" s="33"/>
      <c r="I24" s="33"/>
      <c r="J24" s="33"/>
    </row>
    <row r="25" spans="1:10" ht="34.5" customHeight="1">
      <c r="A25" s="34" t="s">
        <v>41</v>
      </c>
      <c r="B25" s="35" t="s">
        <v>42</v>
      </c>
      <c r="C25" s="35"/>
      <c r="D25" s="36" t="s">
        <v>43</v>
      </c>
      <c r="E25" s="36"/>
      <c r="F25" s="36"/>
      <c r="G25" s="36"/>
    </row>
    <row r="26" spans="1:10" ht="54.75" customHeight="1">
      <c r="A26" s="34"/>
      <c r="B26" s="37" t="s">
        <v>44</v>
      </c>
      <c r="C26" s="37" t="s">
        <v>45</v>
      </c>
      <c r="D26" s="38" t="s">
        <v>46</v>
      </c>
      <c r="E26" s="38" t="s">
        <v>47</v>
      </c>
      <c r="F26" s="38" t="s">
        <v>48</v>
      </c>
      <c r="G26" s="38" t="s">
        <v>49</v>
      </c>
    </row>
    <row r="27" spans="1:10" ht="20.100000000000001" customHeight="1">
      <c r="A27" s="15">
        <v>1</v>
      </c>
      <c r="B27" s="39">
        <v>2</v>
      </c>
      <c r="C27" s="39">
        <v>3</v>
      </c>
      <c r="D27" s="39">
        <v>4</v>
      </c>
      <c r="E27" s="39">
        <v>5</v>
      </c>
      <c r="F27" s="39">
        <v>6</v>
      </c>
      <c r="G27" s="39">
        <v>7</v>
      </c>
    </row>
    <row r="28" spans="1:10" ht="24.95" customHeight="1">
      <c r="A28" s="40" t="s">
        <v>50</v>
      </c>
      <c r="B28" s="41"/>
      <c r="C28" s="41"/>
      <c r="D28" s="41"/>
      <c r="E28" s="41"/>
      <c r="F28" s="41"/>
      <c r="G28" s="41"/>
    </row>
    <row r="29" spans="1:10" ht="20.100000000000001" customHeight="1">
      <c r="A29" s="42" t="s">
        <v>51</v>
      </c>
      <c r="B29" s="43"/>
      <c r="C29" s="44">
        <f>E29+'[1]Осн. фін. пок. (2 кв)'!C29</f>
        <v>105080.11179</v>
      </c>
      <c r="D29" s="44">
        <v>34611.699999999997</v>
      </c>
      <c r="E29" s="44">
        <v>34312.699999999997</v>
      </c>
      <c r="F29" s="43">
        <f>D29-E29</f>
        <v>299</v>
      </c>
      <c r="G29" s="45">
        <f>E29/D29*100</f>
        <v>99.136130268088536</v>
      </c>
    </row>
    <row r="30" spans="1:10" ht="20.100000000000001" customHeight="1">
      <c r="A30" s="42" t="s">
        <v>52</v>
      </c>
      <c r="B30" s="43"/>
      <c r="C30" s="44">
        <f>E30+'[1]Осн. фін. пок. (2 кв)'!C30</f>
        <v>96775.996519999986</v>
      </c>
      <c r="D30" s="44">
        <v>31205.95</v>
      </c>
      <c r="E30" s="44">
        <v>30940.6</v>
      </c>
      <c r="F30" s="43">
        <f t="shared" ref="F30:F36" si="0">D30-E30</f>
        <v>265.35000000000218</v>
      </c>
      <c r="G30" s="45">
        <f>E30/D30*100</f>
        <v>99.149681390888588</v>
      </c>
    </row>
    <row r="31" spans="1:10" ht="20.100000000000001" customHeight="1">
      <c r="A31" s="46" t="s">
        <v>53</v>
      </c>
      <c r="B31" s="47">
        <f>SUM(B29:B30)</f>
        <v>0</v>
      </c>
      <c r="C31" s="48">
        <f>C29-C30</f>
        <v>8304.1152700000093</v>
      </c>
      <c r="D31" s="48">
        <f>D29-D30</f>
        <v>3405.7499999999964</v>
      </c>
      <c r="E31" s="48">
        <f>E29-E30</f>
        <v>3372.0999999999985</v>
      </c>
      <c r="F31" s="43">
        <f t="shared" si="0"/>
        <v>33.649999999997817</v>
      </c>
      <c r="G31" s="48">
        <f>SUM(G29:G30)</f>
        <v>198.28581165897714</v>
      </c>
    </row>
    <row r="32" spans="1:10" ht="20.100000000000001" customHeight="1">
      <c r="A32" s="42" t="s">
        <v>54</v>
      </c>
      <c r="B32" s="43"/>
      <c r="C32" s="44">
        <f>E32+'[1]Осн. фін. пок. (2 кв)'!C32</f>
        <v>12603.09663</v>
      </c>
      <c r="D32" s="44">
        <v>3798.7559999999999</v>
      </c>
      <c r="E32" s="44">
        <v>4724.6400000000003</v>
      </c>
      <c r="F32" s="44">
        <f t="shared" si="0"/>
        <v>-925.88400000000047</v>
      </c>
      <c r="G32" s="45">
        <f>E32/D32*100</f>
        <v>124.37334748533469</v>
      </c>
    </row>
    <row r="33" spans="1:7" ht="20.100000000000001" customHeight="1">
      <c r="A33" s="42" t="s">
        <v>55</v>
      </c>
      <c r="B33" s="43"/>
      <c r="C33" s="44">
        <f>E33+'[1]Осн. фін. пок. (2 кв)'!C33</f>
        <v>0</v>
      </c>
      <c r="D33" s="44"/>
      <c r="E33" s="44"/>
      <c r="F33" s="44">
        <f t="shared" si="0"/>
        <v>0</v>
      </c>
      <c r="G33" s="45"/>
    </row>
    <row r="34" spans="1:7" ht="20.100000000000001" customHeight="1">
      <c r="A34" s="42" t="s">
        <v>56</v>
      </c>
      <c r="B34" s="43"/>
      <c r="C34" s="44">
        <f>E34+'[1]Осн. фін. пок. (2 кв)'!C34</f>
        <v>1927.55429</v>
      </c>
      <c r="D34" s="44">
        <v>393</v>
      </c>
      <c r="E34" s="44">
        <v>741.5</v>
      </c>
      <c r="F34" s="44">
        <f t="shared" si="0"/>
        <v>-348.5</v>
      </c>
      <c r="G34" s="45">
        <f>E34/D34*100</f>
        <v>188.67684478371501</v>
      </c>
    </row>
    <row r="35" spans="1:7" ht="20.100000000000001" customHeight="1">
      <c r="A35" s="42" t="s">
        <v>57</v>
      </c>
      <c r="B35" s="43"/>
      <c r="C35" s="44">
        <f>E35+'[1]Осн. фін. пок.1 кв'!E35</f>
        <v>0</v>
      </c>
      <c r="D35" s="44"/>
      <c r="E35" s="44"/>
      <c r="F35" s="44">
        <f t="shared" si="0"/>
        <v>0</v>
      </c>
      <c r="G35" s="45"/>
    </row>
    <row r="36" spans="1:7" ht="20.100000000000001" customHeight="1">
      <c r="A36" s="49" t="s">
        <v>58</v>
      </c>
      <c r="B36" s="47">
        <f>SUM(B31:B35)</f>
        <v>0</v>
      </c>
      <c r="C36" s="48">
        <f>C29-C30-C32+C34</f>
        <v>-2371.4270699999906</v>
      </c>
      <c r="D36" s="48">
        <f>D29-D30-D32+D34</f>
        <v>-6.0000000034960976E-3</v>
      </c>
      <c r="E36" s="48">
        <f>E29-E30-E32+E34</f>
        <v>-611.04000000000178</v>
      </c>
      <c r="F36" s="44">
        <f t="shared" si="0"/>
        <v>611.03399999999829</v>
      </c>
      <c r="G36" s="48"/>
    </row>
    <row r="37" spans="1:7" ht="20.100000000000001" customHeight="1">
      <c r="A37" s="50" t="s">
        <v>59</v>
      </c>
      <c r="B37" s="51"/>
      <c r="C37" s="52"/>
      <c r="D37" s="52"/>
      <c r="E37" s="52"/>
      <c r="F37" s="51"/>
      <c r="G37" s="45"/>
    </row>
    <row r="38" spans="1:7" ht="20.100000000000001" customHeight="1">
      <c r="A38" s="50" t="s">
        <v>60</v>
      </c>
      <c r="B38" s="53"/>
      <c r="C38" s="53"/>
      <c r="D38" s="53"/>
      <c r="E38" s="53"/>
      <c r="F38" s="53"/>
      <c r="G38" s="53"/>
    </row>
    <row r="39" spans="1:7" ht="20.100000000000001" customHeight="1">
      <c r="A39" s="54" t="s">
        <v>61</v>
      </c>
      <c r="B39" s="43"/>
      <c r="C39" s="44"/>
      <c r="D39" s="44"/>
      <c r="E39" s="44"/>
      <c r="F39" s="43"/>
      <c r="G39" s="55"/>
    </row>
    <row r="40" spans="1:7" ht="20.100000000000001" customHeight="1">
      <c r="A40" s="54" t="s">
        <v>62</v>
      </c>
      <c r="B40" s="43"/>
      <c r="C40" s="44"/>
      <c r="D40" s="44"/>
      <c r="E40" s="44"/>
      <c r="F40" s="43"/>
      <c r="G40" s="55"/>
    </row>
    <row r="41" spans="1:7" ht="20.100000000000001" customHeight="1">
      <c r="A41" s="54" t="s">
        <v>63</v>
      </c>
      <c r="B41" s="43"/>
      <c r="C41" s="44"/>
      <c r="D41" s="44"/>
      <c r="E41" s="44"/>
      <c r="F41" s="43"/>
      <c r="G41" s="55"/>
    </row>
    <row r="42" spans="1:7" ht="20.100000000000001" customHeight="1">
      <c r="A42" s="54" t="s">
        <v>64</v>
      </c>
      <c r="B42" s="43"/>
      <c r="C42" s="44"/>
      <c r="D42" s="44"/>
      <c r="E42" s="44"/>
      <c r="F42" s="43"/>
      <c r="G42" s="55"/>
    </row>
    <row r="43" spans="1:7" ht="20.100000000000001" customHeight="1">
      <c r="A43" s="54" t="s">
        <v>65</v>
      </c>
      <c r="B43" s="43"/>
      <c r="C43" s="44"/>
      <c r="D43" s="44"/>
      <c r="E43" s="44"/>
      <c r="F43" s="43"/>
      <c r="G43" s="55"/>
    </row>
    <row r="44" spans="1:7" ht="20.100000000000001" customHeight="1">
      <c r="A44" s="42" t="s">
        <v>66</v>
      </c>
      <c r="B44" s="43"/>
      <c r="C44" s="44"/>
      <c r="D44" s="44"/>
      <c r="E44" s="44"/>
      <c r="F44" s="43"/>
      <c r="G44" s="55"/>
    </row>
    <row r="45" spans="1:7" ht="20.100000000000001" customHeight="1">
      <c r="A45" s="50" t="s">
        <v>67</v>
      </c>
      <c r="B45" s="47">
        <f t="shared" ref="B45:G45" si="1">SUM(B36, B39:B44)</f>
        <v>0</v>
      </c>
      <c r="C45" s="48">
        <f t="shared" si="1"/>
        <v>-2371.4270699999906</v>
      </c>
      <c r="D45" s="48">
        <f t="shared" si="1"/>
        <v>-6.0000000034960976E-3</v>
      </c>
      <c r="E45" s="48">
        <f t="shared" si="1"/>
        <v>-611.04000000000178</v>
      </c>
      <c r="F45" s="48">
        <f t="shared" si="1"/>
        <v>611.03399999999829</v>
      </c>
      <c r="G45" s="47">
        <f t="shared" si="1"/>
        <v>0</v>
      </c>
    </row>
    <row r="46" spans="1:7" ht="20.100000000000001" customHeight="1">
      <c r="A46" s="54" t="s">
        <v>68</v>
      </c>
      <c r="B46" s="43"/>
      <c r="C46" s="44"/>
      <c r="D46" s="44"/>
      <c r="E46" s="44"/>
      <c r="F46" s="43"/>
      <c r="G46" s="55"/>
    </row>
    <row r="47" spans="1:7" ht="20.100000000000001" customHeight="1">
      <c r="A47" s="54" t="s">
        <v>69</v>
      </c>
      <c r="B47" s="43"/>
      <c r="C47" s="44"/>
      <c r="D47" s="44"/>
      <c r="E47" s="44"/>
      <c r="F47" s="43"/>
      <c r="G47" s="55"/>
    </row>
    <row r="48" spans="1:7" ht="20.100000000000001" customHeight="1">
      <c r="A48" s="54" t="s">
        <v>70</v>
      </c>
      <c r="B48" s="43"/>
      <c r="C48" s="44"/>
      <c r="D48" s="44"/>
      <c r="E48" s="44"/>
      <c r="F48" s="43"/>
      <c r="G48" s="55"/>
    </row>
    <row r="49" spans="1:7" ht="20.100000000000001" customHeight="1">
      <c r="A49" s="54" t="s">
        <v>71</v>
      </c>
      <c r="B49" s="43"/>
      <c r="C49" s="44"/>
      <c r="D49" s="44"/>
      <c r="E49" s="44"/>
      <c r="F49" s="43"/>
      <c r="G49" s="55"/>
    </row>
    <row r="50" spans="1:7" ht="20.100000000000001" customHeight="1">
      <c r="A50" s="49" t="s">
        <v>72</v>
      </c>
      <c r="B50" s="47">
        <f t="shared" ref="B50:G50" si="2">SUM(B45:B49)</f>
        <v>0</v>
      </c>
      <c r="C50" s="48">
        <f t="shared" si="2"/>
        <v>-2371.4270699999906</v>
      </c>
      <c r="D50" s="48">
        <f t="shared" si="2"/>
        <v>-6.0000000034960976E-3</v>
      </c>
      <c r="E50" s="48">
        <f t="shared" si="2"/>
        <v>-611.04000000000178</v>
      </c>
      <c r="F50" s="48">
        <f t="shared" si="2"/>
        <v>611.03399999999829</v>
      </c>
      <c r="G50" s="47">
        <f t="shared" si="2"/>
        <v>0</v>
      </c>
    </row>
    <row r="51" spans="1:7" ht="20.100000000000001" customHeight="1">
      <c r="A51" s="54" t="s">
        <v>73</v>
      </c>
      <c r="B51" s="43"/>
      <c r="C51" s="44"/>
      <c r="D51" s="44"/>
      <c r="E51" s="44"/>
      <c r="F51" s="43"/>
      <c r="G51" s="55"/>
    </row>
    <row r="52" spans="1:7" ht="20.100000000000001" customHeight="1">
      <c r="A52" s="54" t="s">
        <v>74</v>
      </c>
      <c r="B52" s="43"/>
      <c r="C52" s="44"/>
      <c r="D52" s="44"/>
      <c r="E52" s="44"/>
      <c r="F52" s="43"/>
      <c r="G52" s="55"/>
    </row>
    <row r="53" spans="1:7" ht="24.95" customHeight="1">
      <c r="A53" s="56" t="s">
        <v>75</v>
      </c>
      <c r="B53" s="57"/>
      <c r="C53" s="58"/>
      <c r="D53" s="58"/>
      <c r="E53" s="57"/>
      <c r="F53" s="57"/>
      <c r="G53" s="57"/>
    </row>
    <row r="54" spans="1:7" ht="37.5">
      <c r="A54" s="59" t="s">
        <v>76</v>
      </c>
      <c r="B54" s="51"/>
      <c r="C54" s="52"/>
      <c r="D54" s="51"/>
      <c r="E54" s="51"/>
      <c r="F54" s="51"/>
      <c r="G54" s="55"/>
    </row>
    <row r="55" spans="1:7">
      <c r="A55" s="54" t="s">
        <v>77</v>
      </c>
      <c r="B55" s="43"/>
      <c r="C55" s="44"/>
      <c r="D55" s="43"/>
      <c r="E55" s="43"/>
      <c r="F55" s="43"/>
      <c r="G55" s="55"/>
    </row>
    <row r="56" spans="1:7" ht="37.5">
      <c r="A56" s="54" t="s">
        <v>78</v>
      </c>
      <c r="B56" s="43"/>
      <c r="C56" s="44"/>
      <c r="D56" s="43"/>
      <c r="E56" s="43"/>
      <c r="F56" s="43"/>
      <c r="G56" s="55"/>
    </row>
    <row r="57" spans="1:7" ht="37.5">
      <c r="A57" s="60" t="s">
        <v>79</v>
      </c>
      <c r="B57" s="43"/>
      <c r="C57" s="44"/>
      <c r="D57" s="43"/>
      <c r="E57" s="43"/>
      <c r="F57" s="43"/>
      <c r="G57" s="55" t="s">
        <v>80</v>
      </c>
    </row>
    <row r="58" spans="1:7">
      <c r="A58" s="60" t="s">
        <v>81</v>
      </c>
      <c r="B58" s="43"/>
      <c r="C58" s="44"/>
      <c r="D58" s="43"/>
      <c r="E58" s="43"/>
      <c r="F58" s="43"/>
      <c r="G58" s="55"/>
    </row>
    <row r="59" spans="1:7" ht="37.5">
      <c r="A59" s="60" t="s">
        <v>82</v>
      </c>
      <c r="B59" s="43"/>
      <c r="C59" s="44"/>
      <c r="D59" s="43"/>
      <c r="E59" s="43"/>
      <c r="F59" s="43"/>
      <c r="G59" s="55"/>
    </row>
    <row r="60" spans="1:7">
      <c r="A60" s="61" t="s">
        <v>83</v>
      </c>
      <c r="B60" s="43"/>
      <c r="C60" s="44"/>
      <c r="D60" s="43"/>
      <c r="E60" s="43"/>
      <c r="F60" s="43"/>
      <c r="G60" s="55"/>
    </row>
    <row r="61" spans="1:7">
      <c r="A61" s="61" t="s">
        <v>84</v>
      </c>
      <c r="B61" s="43"/>
      <c r="C61" s="44"/>
      <c r="D61" s="43"/>
      <c r="E61" s="43"/>
      <c r="F61" s="43"/>
      <c r="G61" s="55"/>
    </row>
    <row r="62" spans="1:7" ht="37.5">
      <c r="A62" s="62" t="s">
        <v>85</v>
      </c>
      <c r="B62" s="51"/>
      <c r="C62" s="52">
        <f>E62+'[1]Осн. фін. пок. (2 кв)'!C62</f>
        <v>7307.207989999999</v>
      </c>
      <c r="D62" s="52">
        <f>2608+12.5</f>
        <v>2620.5</v>
      </c>
      <c r="E62" s="63">
        <f>2451.8612+8.58061</f>
        <v>2460.4418099999998</v>
      </c>
      <c r="F62" s="64">
        <f>D62-E62</f>
        <v>160.0581900000002</v>
      </c>
      <c r="G62" s="65">
        <f>E62/D62*100</f>
        <v>93.8920744132799</v>
      </c>
    </row>
    <row r="63" spans="1:7" ht="37.5">
      <c r="A63" s="62" t="s">
        <v>86</v>
      </c>
      <c r="B63" s="51"/>
      <c r="C63" s="52">
        <f>E63+'[1]Осн. фін. пок. (2 кв)'!C63</f>
        <v>20986.83814</v>
      </c>
      <c r="D63" s="52">
        <f>D65+1738.65+362.2</f>
        <v>7413.39</v>
      </c>
      <c r="E63" s="63">
        <f>1634.57415+350.54077+E65</f>
        <v>6992.5636599999998</v>
      </c>
      <c r="F63" s="64">
        <f>D63-E63</f>
        <v>420.82634000000053</v>
      </c>
      <c r="G63" s="66">
        <f>E63/D63*100</f>
        <v>94.323429092493441</v>
      </c>
    </row>
    <row r="64" spans="1:7" ht="75">
      <c r="A64" s="61" t="s">
        <v>87</v>
      </c>
      <c r="B64" s="43"/>
      <c r="C64" s="52">
        <f>E64+'[1]Осн. фін. пок. (2 кв)'!C64</f>
        <v>0</v>
      </c>
      <c r="D64" s="43"/>
      <c r="E64" s="67"/>
      <c r="F64" s="68">
        <f>D64-E64</f>
        <v>0</v>
      </c>
      <c r="G64" s="66"/>
    </row>
    <row r="65" spans="1:7" ht="37.5">
      <c r="A65" s="61" t="s">
        <v>88</v>
      </c>
      <c r="B65" s="43"/>
      <c r="C65" s="44">
        <f>E65+'[1]Осн. фін. пок. (2 кв)'!C65</f>
        <v>15079.916139999999</v>
      </c>
      <c r="D65" s="44">
        <v>5312.54</v>
      </c>
      <c r="E65" s="67">
        <f>5007.44874</f>
        <v>5007.4487399999998</v>
      </c>
      <c r="F65" s="68">
        <f>D65-E65</f>
        <v>305.09126000000015</v>
      </c>
      <c r="G65" s="66">
        <f>E65/D65*100</f>
        <v>94.257148934408022</v>
      </c>
    </row>
    <row r="66" spans="1:7" ht="25.5" customHeight="1">
      <c r="A66" s="62" t="s">
        <v>89</v>
      </c>
      <c r="B66" s="51"/>
      <c r="C66" s="52">
        <f>E66+'[1]Осн. фін. пок. (2 кв)'!C66</f>
        <v>28294.046129999999</v>
      </c>
      <c r="D66" s="52">
        <f>D63+D62</f>
        <v>10033.89</v>
      </c>
      <c r="E66" s="69">
        <f>E63+E62</f>
        <v>9453.0054700000001</v>
      </c>
      <c r="F66" s="64">
        <f>D66-E66</f>
        <v>580.88452999999936</v>
      </c>
      <c r="G66" s="66">
        <f>E66/D66*100</f>
        <v>94.210774385607181</v>
      </c>
    </row>
    <row r="67" spans="1:7" ht="24.95" customHeight="1">
      <c r="A67" s="56" t="s">
        <v>90</v>
      </c>
      <c r="B67" s="70"/>
      <c r="C67" s="71"/>
      <c r="D67" s="70"/>
      <c r="E67" s="70"/>
      <c r="F67" s="70"/>
      <c r="G67" s="70"/>
    </row>
    <row r="68" spans="1:7" ht="20.100000000000001" customHeight="1">
      <c r="A68" s="72" t="s">
        <v>91</v>
      </c>
      <c r="B68" s="51"/>
      <c r="C68" s="52"/>
      <c r="D68" s="51"/>
      <c r="E68" s="51"/>
      <c r="F68" s="51"/>
      <c r="G68" s="73" t="s">
        <v>92</v>
      </c>
    </row>
    <row r="69" spans="1:7" ht="20.100000000000001" customHeight="1">
      <c r="A69" s="61" t="s">
        <v>93</v>
      </c>
      <c r="B69" s="43"/>
      <c r="C69" s="44"/>
      <c r="D69" s="43"/>
      <c r="E69" s="43"/>
      <c r="F69" s="43"/>
      <c r="G69" s="55"/>
    </row>
    <row r="70" spans="1:7" ht="20.100000000000001" customHeight="1">
      <c r="A70" s="61" t="s">
        <v>94</v>
      </c>
      <c r="B70" s="43"/>
      <c r="C70" s="44"/>
      <c r="D70" s="43"/>
      <c r="E70" s="43"/>
      <c r="F70" s="43"/>
      <c r="G70" s="73" t="s">
        <v>92</v>
      </c>
    </row>
    <row r="71" spans="1:7" ht="20.100000000000001" customHeight="1">
      <c r="A71" s="61" t="s">
        <v>95</v>
      </c>
      <c r="B71" s="43"/>
      <c r="C71" s="44"/>
      <c r="D71" s="43"/>
      <c r="E71" s="43"/>
      <c r="F71" s="43"/>
      <c r="G71" s="73" t="s">
        <v>92</v>
      </c>
    </row>
    <row r="72" spans="1:7" ht="20.100000000000001" customHeight="1">
      <c r="A72" s="61" t="s">
        <v>96</v>
      </c>
      <c r="B72" s="43"/>
      <c r="C72" s="44"/>
      <c r="D72" s="43"/>
      <c r="E72" s="43"/>
      <c r="F72" s="43"/>
      <c r="G72" s="73" t="s">
        <v>92</v>
      </c>
    </row>
    <row r="73" spans="1:7" ht="20.100000000000001" customHeight="1">
      <c r="A73" s="61" t="s">
        <v>97</v>
      </c>
      <c r="B73" s="43"/>
      <c r="C73" s="44"/>
      <c r="D73" s="43"/>
      <c r="E73" s="43"/>
      <c r="F73" s="43"/>
      <c r="G73" s="73" t="s">
        <v>92</v>
      </c>
    </row>
    <row r="74" spans="1:7" ht="20.100000000000001" customHeight="1">
      <c r="A74" s="74" t="s">
        <v>98</v>
      </c>
      <c r="B74" s="47">
        <f>SUM(B68,B70:B73)</f>
        <v>0</v>
      </c>
      <c r="C74" s="48">
        <f>SUM(C68,C70:C73)</f>
        <v>0</v>
      </c>
      <c r="D74" s="47">
        <f>SUM(D68,D70:D73)</f>
        <v>0</v>
      </c>
      <c r="E74" s="47">
        <f>SUM(E68,E70:E73)</f>
        <v>0</v>
      </c>
      <c r="F74" s="47">
        <f>SUM(F68,F70:F73)</f>
        <v>0</v>
      </c>
      <c r="G74" s="73" t="s">
        <v>92</v>
      </c>
    </row>
    <row r="75" spans="1:7" ht="24.95" customHeight="1">
      <c r="A75" s="75" t="s">
        <v>99</v>
      </c>
      <c r="B75" s="76"/>
      <c r="C75" s="76"/>
      <c r="D75" s="76"/>
      <c r="E75" s="76"/>
      <c r="F75" s="76"/>
      <c r="G75" s="76"/>
    </row>
    <row r="76" spans="1:7" ht="20.100000000000001" customHeight="1">
      <c r="A76" s="61" t="s">
        <v>100</v>
      </c>
      <c r="B76" s="43"/>
      <c r="C76" s="43"/>
      <c r="D76" s="43"/>
      <c r="E76" s="43"/>
      <c r="F76" s="43"/>
      <c r="G76" s="43"/>
    </row>
    <row r="77" spans="1:7" ht="24.95" customHeight="1">
      <c r="A77" s="77" t="s">
        <v>101</v>
      </c>
      <c r="B77" s="77"/>
      <c r="C77" s="77"/>
      <c r="D77" s="77"/>
      <c r="E77" s="77"/>
      <c r="F77" s="77"/>
      <c r="G77" s="77"/>
    </row>
    <row r="78" spans="1:7" ht="19.5" customHeight="1">
      <c r="A78" s="78" t="s">
        <v>102</v>
      </c>
      <c r="B78" s="79"/>
      <c r="C78" s="79"/>
      <c r="D78" s="79"/>
      <c r="E78" s="79"/>
      <c r="F78" s="79"/>
      <c r="G78" s="79"/>
    </row>
    <row r="79" spans="1:7" ht="20.100000000000001" customHeight="1">
      <c r="A79" s="78" t="s">
        <v>103</v>
      </c>
      <c r="B79" s="79"/>
      <c r="C79" s="79"/>
      <c r="D79" s="79"/>
      <c r="E79" s="79"/>
      <c r="F79" s="79"/>
      <c r="G79" s="73" t="s">
        <v>92</v>
      </c>
    </row>
    <row r="80" spans="1:7" ht="20.100000000000001" customHeight="1">
      <c r="A80" s="61" t="s">
        <v>104</v>
      </c>
      <c r="B80" s="79"/>
      <c r="C80" s="79"/>
      <c r="D80" s="79"/>
      <c r="E80" s="79"/>
      <c r="F80" s="79"/>
      <c r="G80" s="73" t="s">
        <v>92</v>
      </c>
    </row>
    <row r="81" spans="1:7" ht="20.100000000000001" customHeight="1">
      <c r="A81" s="80" t="s">
        <v>105</v>
      </c>
      <c r="B81" s="79"/>
      <c r="C81" s="79"/>
      <c r="D81" s="79"/>
      <c r="E81" s="79"/>
      <c r="F81" s="79"/>
      <c r="G81" s="73" t="s">
        <v>92</v>
      </c>
    </row>
    <row r="82" spans="1:7" ht="20.100000000000001" customHeight="1">
      <c r="A82" s="80" t="s">
        <v>106</v>
      </c>
      <c r="B82" s="79"/>
      <c r="C82" s="79"/>
      <c r="D82" s="79"/>
      <c r="E82" s="79"/>
      <c r="F82" s="79"/>
      <c r="G82" s="73" t="s">
        <v>92</v>
      </c>
    </row>
    <row r="83" spans="1:7" ht="24.95" customHeight="1">
      <c r="A83" s="56" t="s">
        <v>107</v>
      </c>
      <c r="B83" s="57"/>
      <c r="C83" s="57"/>
      <c r="D83" s="57"/>
      <c r="E83" s="57"/>
      <c r="F83" s="57"/>
      <c r="G83" s="57"/>
    </row>
    <row r="84" spans="1:7" ht="20.100000000000001" customHeight="1">
      <c r="A84" s="78" t="s">
        <v>108</v>
      </c>
      <c r="B84" s="55"/>
      <c r="C84" s="55">
        <f>E84</f>
        <v>66542</v>
      </c>
      <c r="D84" s="81">
        <f>260226</f>
        <v>260226</v>
      </c>
      <c r="E84" s="55">
        <f>66542</f>
        <v>66542</v>
      </c>
      <c r="F84" s="55"/>
      <c r="G84" s="73" t="s">
        <v>92</v>
      </c>
    </row>
    <row r="85" spans="1:7" ht="20.100000000000001" customHeight="1">
      <c r="A85" s="78" t="s">
        <v>109</v>
      </c>
      <c r="B85" s="82">
        <f>B86-B87</f>
        <v>0</v>
      </c>
      <c r="C85" s="82">
        <f t="shared" ref="C85:C90" si="3">E85</f>
        <v>66173</v>
      </c>
      <c r="D85" s="83">
        <f>D86-D87</f>
        <v>115814.50000000001</v>
      </c>
      <c r="E85" s="84">
        <f>E86-E87</f>
        <v>66173</v>
      </c>
      <c r="F85" s="84">
        <f>F86-F87</f>
        <v>0</v>
      </c>
      <c r="G85" s="73" t="s">
        <v>92</v>
      </c>
    </row>
    <row r="86" spans="1:7" ht="20.100000000000001" customHeight="1">
      <c r="A86" s="78" t="s">
        <v>110</v>
      </c>
      <c r="B86" s="55"/>
      <c r="C86" s="55">
        <f t="shared" si="3"/>
        <v>264747</v>
      </c>
      <c r="D86" s="81">
        <v>193767.2</v>
      </c>
      <c r="E86" s="55">
        <v>264747</v>
      </c>
      <c r="F86" s="55"/>
      <c r="G86" s="73" t="s">
        <v>92</v>
      </c>
    </row>
    <row r="87" spans="1:7" ht="20.100000000000001" customHeight="1">
      <c r="A87" s="78" t="s">
        <v>111</v>
      </c>
      <c r="B87" s="55"/>
      <c r="C87" s="55">
        <f t="shared" si="3"/>
        <v>198574</v>
      </c>
      <c r="D87" s="81">
        <v>77952.7</v>
      </c>
      <c r="E87" s="55">
        <v>198574</v>
      </c>
      <c r="F87" s="55"/>
      <c r="G87" s="73" t="s">
        <v>92</v>
      </c>
    </row>
    <row r="88" spans="1:7" ht="20.100000000000001" customHeight="1">
      <c r="A88" s="61" t="s">
        <v>112</v>
      </c>
      <c r="B88" s="55"/>
      <c r="C88" s="55">
        <f t="shared" si="3"/>
        <v>9112</v>
      </c>
      <c r="D88" s="81">
        <v>8438</v>
      </c>
      <c r="E88" s="55">
        <v>9112</v>
      </c>
      <c r="F88" s="55"/>
      <c r="G88" s="73" t="s">
        <v>92</v>
      </c>
    </row>
    <row r="89" spans="1:7" ht="20.100000000000001" customHeight="1">
      <c r="A89" s="61" t="s">
        <v>113</v>
      </c>
      <c r="B89" s="55"/>
      <c r="C89" s="55">
        <f t="shared" si="3"/>
        <v>506</v>
      </c>
      <c r="D89" s="81">
        <v>5</v>
      </c>
      <c r="E89" s="55">
        <v>506</v>
      </c>
      <c r="F89" s="55"/>
      <c r="G89" s="73" t="s">
        <v>92</v>
      </c>
    </row>
    <row r="90" spans="1:7" s="31" customFormat="1" ht="20.100000000000001" customHeight="1">
      <c r="A90" s="62" t="s">
        <v>114</v>
      </c>
      <c r="B90" s="55"/>
      <c r="C90" s="55">
        <f t="shared" si="3"/>
        <v>75654</v>
      </c>
      <c r="D90" s="81">
        <f>268665</f>
        <v>268665</v>
      </c>
      <c r="E90" s="55">
        <f>E84+E88</f>
        <v>75654</v>
      </c>
      <c r="F90" s="55"/>
      <c r="G90" s="73" t="s">
        <v>92</v>
      </c>
    </row>
    <row r="91" spans="1:7" ht="20.100000000000001" customHeight="1">
      <c r="A91" s="61" t="s">
        <v>115</v>
      </c>
      <c r="B91" s="55"/>
      <c r="C91" s="55"/>
      <c r="D91" s="55"/>
      <c r="E91" s="55"/>
      <c r="F91" s="55"/>
      <c r="G91" s="73" t="s">
        <v>92</v>
      </c>
    </row>
    <row r="92" spans="1:7" ht="20.100000000000001" customHeight="1">
      <c r="A92" s="61" t="s">
        <v>116</v>
      </c>
      <c r="B92" s="55"/>
      <c r="C92" s="55"/>
      <c r="D92" s="55"/>
      <c r="E92" s="55"/>
      <c r="F92" s="55"/>
      <c r="G92" s="73" t="s">
        <v>92</v>
      </c>
    </row>
    <row r="93" spans="1:7" s="31" customFormat="1" ht="20.100000000000001" customHeight="1">
      <c r="A93" s="62" t="s">
        <v>117</v>
      </c>
      <c r="B93" s="85">
        <f>SUM(B91:B92)</f>
        <v>0</v>
      </c>
      <c r="C93" s="85">
        <f>SUM(C91:C92)</f>
        <v>0</v>
      </c>
      <c r="D93" s="85">
        <f>SUM(D91:D92)</f>
        <v>0</v>
      </c>
      <c r="E93" s="85">
        <f>SUM(E91:E92)</f>
        <v>0</v>
      </c>
      <c r="F93" s="85">
        <f>SUM(F91:F92)</f>
        <v>0</v>
      </c>
      <c r="G93" s="73" t="s">
        <v>92</v>
      </c>
    </row>
    <row r="94" spans="1:7" ht="20.100000000000001" customHeight="1">
      <c r="A94" s="61" t="s">
        <v>118</v>
      </c>
      <c r="B94" s="55"/>
      <c r="C94" s="55"/>
      <c r="D94" s="55"/>
      <c r="E94" s="55"/>
      <c r="F94" s="55"/>
      <c r="G94" s="55"/>
    </row>
    <row r="95" spans="1:7" ht="20.100000000000001" customHeight="1">
      <c r="A95" s="61" t="s">
        <v>119</v>
      </c>
      <c r="B95" s="55"/>
      <c r="C95" s="55"/>
      <c r="D95" s="55"/>
      <c r="E95" s="55"/>
      <c r="F95" s="55"/>
      <c r="G95" s="73" t="s">
        <v>92</v>
      </c>
    </row>
    <row r="96" spans="1:7" s="31" customFormat="1" ht="20.100000000000001" customHeight="1">
      <c r="A96" s="62" t="s">
        <v>120</v>
      </c>
      <c r="B96" s="55"/>
      <c r="C96" s="55">
        <f>E96</f>
        <v>72467</v>
      </c>
      <c r="D96" s="55"/>
      <c r="E96" s="55">
        <v>72467</v>
      </c>
      <c r="F96" s="55"/>
      <c r="G96" s="73" t="s">
        <v>92</v>
      </c>
    </row>
    <row r="97" spans="1:11" s="31" customFormat="1" ht="20.100000000000001" customHeight="1">
      <c r="A97" s="56" t="s">
        <v>121</v>
      </c>
      <c r="B97" s="57"/>
      <c r="C97" s="57"/>
      <c r="D97" s="57"/>
      <c r="E97" s="57"/>
      <c r="F97" s="57"/>
      <c r="G97" s="57"/>
    </row>
    <row r="98" spans="1:11" s="31" customFormat="1" ht="20.100000000000001" customHeight="1">
      <c r="A98" s="72" t="s">
        <v>122</v>
      </c>
      <c r="B98" s="47">
        <f t="shared" ref="B98:G98" si="4">SUM(B99:B101)</f>
        <v>0</v>
      </c>
      <c r="C98" s="47">
        <f t="shared" si="4"/>
        <v>0</v>
      </c>
      <c r="D98" s="47">
        <f t="shared" si="4"/>
        <v>0</v>
      </c>
      <c r="E98" s="47">
        <f t="shared" si="4"/>
        <v>0</v>
      </c>
      <c r="F98" s="47">
        <f t="shared" si="4"/>
        <v>0</v>
      </c>
      <c r="G98" s="47">
        <f t="shared" si="4"/>
        <v>0</v>
      </c>
    </row>
    <row r="99" spans="1:11" s="31" customFormat="1" ht="20.100000000000001" customHeight="1">
      <c r="A99" s="61" t="s">
        <v>123</v>
      </c>
      <c r="B99" s="55"/>
      <c r="C99" s="55"/>
      <c r="D99" s="55"/>
      <c r="E99" s="55"/>
      <c r="F99" s="86"/>
      <c r="G99" s="55"/>
    </row>
    <row r="100" spans="1:11" s="31" customFormat="1" ht="20.100000000000001" customHeight="1">
      <c r="A100" s="61" t="s">
        <v>124</v>
      </c>
      <c r="B100" s="55"/>
      <c r="C100" s="55"/>
      <c r="D100" s="55"/>
      <c r="E100" s="55"/>
      <c r="F100" s="86"/>
      <c r="G100" s="55"/>
    </row>
    <row r="101" spans="1:11" s="31" customFormat="1" ht="20.100000000000001" customHeight="1">
      <c r="A101" s="61" t="s">
        <v>125</v>
      </c>
      <c r="B101" s="55"/>
      <c r="C101" s="55"/>
      <c r="D101" s="55"/>
      <c r="E101" s="55"/>
      <c r="F101" s="86"/>
      <c r="G101" s="55"/>
    </row>
    <row r="102" spans="1:11" s="31" customFormat="1" ht="20.100000000000001" customHeight="1">
      <c r="A102" s="62" t="s">
        <v>126</v>
      </c>
      <c r="B102" s="47">
        <f t="shared" ref="B102:G102" si="5">SUM(B103:B105)</f>
        <v>0</v>
      </c>
      <c r="C102" s="47">
        <f t="shared" si="5"/>
        <v>0</v>
      </c>
      <c r="D102" s="47">
        <f t="shared" si="5"/>
        <v>0</v>
      </c>
      <c r="E102" s="47">
        <f t="shared" si="5"/>
        <v>0</v>
      </c>
      <c r="F102" s="47">
        <f t="shared" si="5"/>
        <v>0</v>
      </c>
      <c r="G102" s="47">
        <f t="shared" si="5"/>
        <v>0</v>
      </c>
    </row>
    <row r="103" spans="1:11" s="31" customFormat="1" ht="20.100000000000001" customHeight="1">
      <c r="A103" s="61" t="s">
        <v>123</v>
      </c>
      <c r="B103" s="55"/>
      <c r="C103" s="55"/>
      <c r="D103" s="55"/>
      <c r="E103" s="55"/>
      <c r="F103" s="86"/>
      <c r="G103" s="55"/>
    </row>
    <row r="104" spans="1:11" s="31" customFormat="1" ht="19.5" customHeight="1">
      <c r="A104" s="61" t="s">
        <v>124</v>
      </c>
      <c r="B104" s="55"/>
      <c r="C104" s="55"/>
      <c r="D104" s="55"/>
      <c r="E104" s="55"/>
      <c r="F104" s="86"/>
      <c r="G104" s="55"/>
    </row>
    <row r="105" spans="1:11" ht="19.5" customHeight="1">
      <c r="A105" s="80" t="s">
        <v>125</v>
      </c>
      <c r="B105" s="55"/>
      <c r="C105" s="55"/>
      <c r="D105" s="55"/>
      <c r="E105" s="55"/>
      <c r="F105" s="86"/>
      <c r="G105" s="55"/>
    </row>
    <row r="106" spans="1:11">
      <c r="A106" s="56" t="s">
        <v>127</v>
      </c>
      <c r="B106" s="57"/>
      <c r="C106" s="57"/>
      <c r="D106" s="57"/>
      <c r="E106" s="57"/>
      <c r="F106" s="57"/>
      <c r="G106" s="57"/>
    </row>
    <row r="107" spans="1:11" s="3" customFormat="1" ht="56.25">
      <c r="A107" s="62" t="s">
        <v>128</v>
      </c>
      <c r="B107" s="47">
        <f>SUM(B108:B110)</f>
        <v>0</v>
      </c>
      <c r="C107" s="87">
        <f>(E107+'[1]Осн. фін. пок. (2 кв)'!E107)/2</f>
        <v>1382.5</v>
      </c>
      <c r="D107" s="87">
        <v>1382.5</v>
      </c>
      <c r="E107" s="87">
        <v>1382.5</v>
      </c>
      <c r="F107" s="47">
        <f>SUM(F108:F110)</f>
        <v>0</v>
      </c>
      <c r="G107" s="73" t="s">
        <v>92</v>
      </c>
    </row>
    <row r="108" spans="1:11" s="3" customFormat="1">
      <c r="A108" s="54" t="s">
        <v>129</v>
      </c>
      <c r="B108" s="43"/>
      <c r="C108" s="88">
        <f>(E108+'[1]Осн. фін. пок.1 кв'!E108)/2</f>
        <v>1</v>
      </c>
      <c r="D108" s="89">
        <v>1</v>
      </c>
      <c r="E108" s="89">
        <v>1</v>
      </c>
      <c r="F108" s="43"/>
      <c r="G108" s="73" t="s">
        <v>92</v>
      </c>
    </row>
    <row r="109" spans="1:11" s="3" customFormat="1">
      <c r="A109" s="54" t="s">
        <v>130</v>
      </c>
      <c r="B109" s="43"/>
      <c r="C109" s="90">
        <f>(E109+'[1]Осн. фін. пок.1 кв'!E109)/2</f>
        <v>182.375</v>
      </c>
      <c r="D109" s="91">
        <v>179.5</v>
      </c>
      <c r="E109" s="92">
        <v>185.25</v>
      </c>
      <c r="F109" s="43"/>
      <c r="G109" s="73" t="s">
        <v>92</v>
      </c>
    </row>
    <row r="110" spans="1:11" s="3" customFormat="1">
      <c r="A110" s="54" t="s">
        <v>131</v>
      </c>
      <c r="B110" s="43"/>
      <c r="C110" s="90">
        <f>(E110+'[1]Осн. фін. пок.1 кв'!E110)/2</f>
        <v>1199.125</v>
      </c>
      <c r="D110" s="91">
        <v>1202</v>
      </c>
      <c r="E110" s="92">
        <v>1196.25</v>
      </c>
      <c r="F110" s="43"/>
      <c r="G110" s="73" t="s">
        <v>92</v>
      </c>
    </row>
    <row r="111" spans="1:11" s="3" customFormat="1">
      <c r="A111" s="62" t="s">
        <v>132</v>
      </c>
      <c r="B111" s="47"/>
      <c r="C111" s="87">
        <f>69218.89</f>
        <v>69218.89</v>
      </c>
      <c r="D111" s="87">
        <v>24147.9</v>
      </c>
      <c r="E111" s="87">
        <v>23090.3</v>
      </c>
      <c r="F111" s="47"/>
      <c r="G111" s="73" t="s">
        <v>92</v>
      </c>
    </row>
    <row r="112" spans="1:11" s="3" customFormat="1" ht="37.5">
      <c r="A112" s="62" t="s">
        <v>133</v>
      </c>
      <c r="B112" s="52"/>
      <c r="C112" s="93">
        <v>5563.09</v>
      </c>
      <c r="D112" s="94">
        <v>5677.61</v>
      </c>
      <c r="E112" s="94">
        <v>5567.28</v>
      </c>
      <c r="F112" s="52"/>
      <c r="G112" s="73" t="s">
        <v>92</v>
      </c>
      <c r="K112" s="95"/>
    </row>
    <row r="113" spans="1:10" s="3" customFormat="1">
      <c r="A113" s="54" t="s">
        <v>129</v>
      </c>
      <c r="B113" s="44"/>
      <c r="C113" s="96">
        <v>31502.62</v>
      </c>
      <c r="D113" s="92">
        <v>23492</v>
      </c>
      <c r="E113" s="92">
        <v>34098.39</v>
      </c>
      <c r="F113" s="44"/>
      <c r="G113" s="73" t="s">
        <v>92</v>
      </c>
    </row>
    <row r="114" spans="1:10" s="3" customFormat="1">
      <c r="A114" s="54" t="s">
        <v>130</v>
      </c>
      <c r="B114" s="44"/>
      <c r="C114" s="96">
        <v>5315.26</v>
      </c>
      <c r="D114" s="92">
        <v>5553.86</v>
      </c>
      <c r="E114" s="92">
        <v>5700.97</v>
      </c>
      <c r="F114" s="44"/>
      <c r="G114" s="73" t="s">
        <v>92</v>
      </c>
    </row>
    <row r="115" spans="1:10" s="3" customFormat="1">
      <c r="A115" s="54" t="s">
        <v>131</v>
      </c>
      <c r="B115" s="44"/>
      <c r="C115" s="96">
        <v>5579.02</v>
      </c>
      <c r="D115" s="92">
        <v>5681.27</v>
      </c>
      <c r="E115" s="92">
        <v>5541.73</v>
      </c>
      <c r="F115" s="44"/>
      <c r="G115" s="73" t="s">
        <v>92</v>
      </c>
    </row>
    <row r="116" spans="1:10" s="3" customFormat="1">
      <c r="A116" s="97"/>
      <c r="C116" s="98"/>
      <c r="D116" s="98"/>
      <c r="E116" s="98"/>
      <c r="F116" s="99"/>
      <c r="G116" s="100"/>
      <c r="H116" s="100"/>
      <c r="I116" s="100"/>
      <c r="J116" s="100"/>
    </row>
    <row r="117" spans="1:10" s="3" customFormat="1">
      <c r="A117" s="97"/>
      <c r="C117" s="101"/>
      <c r="D117" s="99"/>
      <c r="E117" s="99"/>
      <c r="F117" s="99"/>
      <c r="G117" s="100"/>
      <c r="H117" s="100"/>
      <c r="I117" s="100"/>
      <c r="J117" s="100"/>
    </row>
    <row r="118" spans="1:10" s="3" customFormat="1">
      <c r="A118" s="102" t="s">
        <v>134</v>
      </c>
      <c r="B118" s="103" t="s">
        <v>135</v>
      </c>
      <c r="C118" s="104"/>
      <c r="D118" s="104"/>
      <c r="E118" s="104"/>
      <c r="F118" s="105" t="s">
        <v>136</v>
      </c>
      <c r="G118" s="105"/>
      <c r="H118" s="105"/>
    </row>
    <row r="119" spans="1:10" s="3" customFormat="1">
      <c r="A119" s="3" t="s">
        <v>137</v>
      </c>
      <c r="B119" s="106" t="s">
        <v>138</v>
      </c>
      <c r="C119" s="106"/>
      <c r="D119" s="106"/>
      <c r="E119" s="106"/>
      <c r="F119" s="107" t="s">
        <v>139</v>
      </c>
      <c r="G119" s="107"/>
      <c r="H119" s="107"/>
    </row>
    <row r="120" spans="1:10" s="3" customFormat="1">
      <c r="A120" s="108"/>
      <c r="F120" s="1"/>
      <c r="G120" s="1"/>
      <c r="H120" s="1"/>
      <c r="I120" s="1"/>
      <c r="J120" s="1"/>
    </row>
    <row r="121" spans="1:10" s="3" customFormat="1">
      <c r="A121" s="108"/>
      <c r="F121" s="1"/>
      <c r="G121" s="1"/>
      <c r="H121" s="1"/>
      <c r="I121" s="1"/>
      <c r="J121" s="1"/>
    </row>
    <row r="122" spans="1:10" s="3" customFormat="1">
      <c r="A122" s="108"/>
      <c r="F122" s="1"/>
      <c r="G122" s="1"/>
      <c r="H122" s="1"/>
      <c r="I122" s="1"/>
      <c r="J122" s="1"/>
    </row>
    <row r="123" spans="1:10" s="3" customFormat="1">
      <c r="A123" s="108"/>
      <c r="F123" s="1"/>
      <c r="G123" s="1"/>
      <c r="H123" s="1"/>
      <c r="I123" s="1"/>
      <c r="J123" s="1"/>
    </row>
    <row r="124" spans="1:10" s="3" customFormat="1">
      <c r="A124" s="108"/>
      <c r="F124" s="1"/>
      <c r="G124" s="1"/>
      <c r="H124" s="1"/>
      <c r="I124" s="1"/>
      <c r="J124" s="1"/>
    </row>
    <row r="125" spans="1:10" s="3" customFormat="1">
      <c r="A125" s="108"/>
      <c r="F125" s="1"/>
      <c r="G125" s="1"/>
      <c r="H125" s="1"/>
      <c r="I125" s="1"/>
      <c r="J125" s="1"/>
    </row>
    <row r="126" spans="1:10" s="3" customFormat="1">
      <c r="A126" s="108"/>
      <c r="F126" s="1"/>
      <c r="G126" s="1"/>
      <c r="H126" s="1"/>
      <c r="I126" s="1"/>
      <c r="J126" s="1"/>
    </row>
    <row r="127" spans="1:10" s="3" customFormat="1">
      <c r="A127" s="108"/>
      <c r="F127" s="1"/>
      <c r="G127" s="1"/>
      <c r="H127" s="1"/>
      <c r="I127" s="1"/>
      <c r="J127" s="1"/>
    </row>
    <row r="128" spans="1:10" s="3" customFormat="1">
      <c r="A128" s="108"/>
      <c r="F128" s="1"/>
      <c r="G128" s="1"/>
      <c r="H128" s="1"/>
      <c r="I128" s="1"/>
      <c r="J128" s="1"/>
    </row>
    <row r="129" spans="1:10" s="3" customFormat="1">
      <c r="A129" s="108"/>
      <c r="F129" s="1"/>
      <c r="G129" s="1"/>
      <c r="H129" s="1"/>
      <c r="I129" s="1"/>
      <c r="J129" s="1"/>
    </row>
    <row r="130" spans="1:10" s="3" customFormat="1">
      <c r="A130" s="108"/>
      <c r="F130" s="1"/>
      <c r="G130" s="1"/>
      <c r="H130" s="1"/>
      <c r="I130" s="1"/>
      <c r="J130" s="1"/>
    </row>
    <row r="131" spans="1:10" s="3" customFormat="1">
      <c r="A131" s="108"/>
      <c r="F131" s="1"/>
      <c r="G131" s="1"/>
      <c r="H131" s="1"/>
      <c r="I131" s="1"/>
      <c r="J131" s="1"/>
    </row>
    <row r="132" spans="1:10" s="3" customFormat="1">
      <c r="A132" s="108"/>
      <c r="F132" s="1"/>
      <c r="G132" s="1"/>
      <c r="H132" s="1"/>
      <c r="I132" s="1"/>
      <c r="J132" s="1"/>
    </row>
    <row r="133" spans="1:10" s="3" customFormat="1">
      <c r="A133" s="108"/>
      <c r="F133" s="1"/>
      <c r="G133" s="1"/>
      <c r="H133" s="1"/>
      <c r="I133" s="1"/>
      <c r="J133" s="1"/>
    </row>
    <row r="134" spans="1:10" s="3" customFormat="1">
      <c r="A134" s="108"/>
      <c r="F134" s="1"/>
      <c r="G134" s="1"/>
      <c r="H134" s="1"/>
      <c r="I134" s="1"/>
      <c r="J134" s="1"/>
    </row>
    <row r="135" spans="1:10" s="3" customFormat="1">
      <c r="A135" s="108"/>
      <c r="F135" s="1"/>
      <c r="G135" s="1"/>
      <c r="H135" s="1"/>
      <c r="I135" s="1"/>
      <c r="J135" s="1"/>
    </row>
    <row r="136" spans="1:10" s="3" customFormat="1">
      <c r="A136" s="108"/>
      <c r="F136" s="1"/>
      <c r="G136" s="1"/>
      <c r="H136" s="1"/>
      <c r="I136" s="1"/>
      <c r="J136" s="1"/>
    </row>
    <row r="137" spans="1:10" s="3" customFormat="1">
      <c r="A137" s="108"/>
      <c r="F137" s="1"/>
      <c r="G137" s="1"/>
      <c r="H137" s="1"/>
      <c r="I137" s="1"/>
      <c r="J137" s="1"/>
    </row>
    <row r="138" spans="1:10" s="3" customFormat="1">
      <c r="A138" s="108"/>
      <c r="F138" s="1"/>
      <c r="G138" s="1"/>
      <c r="H138" s="1"/>
      <c r="I138" s="1"/>
      <c r="J138" s="1"/>
    </row>
    <row r="139" spans="1:10" s="3" customFormat="1">
      <c r="A139" s="108"/>
      <c r="F139" s="1"/>
      <c r="G139" s="1"/>
      <c r="H139" s="1"/>
      <c r="I139" s="1"/>
      <c r="J139" s="1"/>
    </row>
    <row r="140" spans="1:10" s="3" customFormat="1">
      <c r="A140" s="108"/>
      <c r="F140" s="1"/>
      <c r="G140" s="1"/>
      <c r="H140" s="1"/>
      <c r="I140" s="1"/>
      <c r="J140" s="1"/>
    </row>
    <row r="141" spans="1:10" s="3" customFormat="1">
      <c r="A141" s="108"/>
      <c r="F141" s="1"/>
      <c r="G141" s="1"/>
      <c r="H141" s="1"/>
      <c r="I141" s="1"/>
      <c r="J141" s="1"/>
    </row>
    <row r="142" spans="1:10" s="3" customFormat="1">
      <c r="A142" s="108"/>
      <c r="F142" s="1"/>
      <c r="G142" s="1"/>
      <c r="H142" s="1"/>
      <c r="I142" s="1"/>
      <c r="J142" s="1"/>
    </row>
    <row r="143" spans="1:10" s="3" customFormat="1">
      <c r="A143" s="108"/>
      <c r="F143" s="1"/>
      <c r="G143" s="1"/>
      <c r="H143" s="1"/>
      <c r="I143" s="1"/>
      <c r="J143" s="1"/>
    </row>
    <row r="144" spans="1:10" s="3" customFormat="1">
      <c r="A144" s="108"/>
      <c r="F144" s="1"/>
      <c r="G144" s="1"/>
      <c r="H144" s="1"/>
      <c r="I144" s="1"/>
      <c r="J144" s="1"/>
    </row>
    <row r="145" spans="1:10" s="3" customFormat="1">
      <c r="A145" s="108"/>
      <c r="F145" s="1"/>
      <c r="G145" s="1"/>
      <c r="H145" s="1"/>
      <c r="I145" s="1"/>
      <c r="J145" s="1"/>
    </row>
    <row r="146" spans="1:10" s="3" customFormat="1">
      <c r="A146" s="108"/>
      <c r="F146" s="1"/>
      <c r="G146" s="1"/>
      <c r="H146" s="1"/>
      <c r="I146" s="1"/>
      <c r="J146" s="1"/>
    </row>
    <row r="147" spans="1:10" s="3" customFormat="1">
      <c r="A147" s="108"/>
      <c r="F147" s="1"/>
      <c r="G147" s="1"/>
      <c r="H147" s="1"/>
      <c r="I147" s="1"/>
      <c r="J147" s="1"/>
    </row>
    <row r="148" spans="1:10" s="3" customFormat="1">
      <c r="A148" s="108"/>
      <c r="F148" s="1"/>
      <c r="G148" s="1"/>
      <c r="H148" s="1"/>
      <c r="I148" s="1"/>
      <c r="J148" s="1"/>
    </row>
    <row r="149" spans="1:10" s="3" customFormat="1">
      <c r="A149" s="108"/>
      <c r="F149" s="1"/>
      <c r="G149" s="1"/>
      <c r="H149" s="1"/>
      <c r="I149" s="1"/>
      <c r="J149" s="1"/>
    </row>
    <row r="150" spans="1:10" s="3" customFormat="1">
      <c r="A150" s="108"/>
      <c r="F150" s="1"/>
      <c r="G150" s="1"/>
      <c r="H150" s="1"/>
      <c r="I150" s="1"/>
      <c r="J150" s="1"/>
    </row>
    <row r="151" spans="1:10" s="3" customFormat="1">
      <c r="A151" s="108"/>
      <c r="F151" s="1"/>
      <c r="G151" s="1"/>
      <c r="H151" s="1"/>
      <c r="I151" s="1"/>
      <c r="J151" s="1"/>
    </row>
    <row r="152" spans="1:10" s="3" customFormat="1">
      <c r="A152" s="108"/>
      <c r="F152" s="1"/>
      <c r="G152" s="1"/>
      <c r="H152" s="1"/>
      <c r="I152" s="1"/>
      <c r="J152" s="1"/>
    </row>
    <row r="153" spans="1:10" s="3" customFormat="1">
      <c r="A153" s="108"/>
      <c r="F153" s="1"/>
      <c r="G153" s="1"/>
      <c r="H153" s="1"/>
      <c r="I153" s="1"/>
      <c r="J153" s="1"/>
    </row>
    <row r="154" spans="1:10" s="3" customFormat="1">
      <c r="A154" s="108"/>
      <c r="F154" s="1"/>
      <c r="G154" s="1"/>
      <c r="H154" s="1"/>
      <c r="I154" s="1"/>
      <c r="J154" s="1"/>
    </row>
    <row r="155" spans="1:10" s="3" customFormat="1">
      <c r="A155" s="108"/>
      <c r="F155" s="1"/>
      <c r="G155" s="1"/>
      <c r="H155" s="1"/>
      <c r="I155" s="1"/>
      <c r="J155" s="1"/>
    </row>
    <row r="156" spans="1:10" s="3" customFormat="1">
      <c r="A156" s="108"/>
      <c r="F156" s="1"/>
      <c r="G156" s="1"/>
      <c r="H156" s="1"/>
      <c r="I156" s="1"/>
      <c r="J156" s="1"/>
    </row>
    <row r="157" spans="1:10" s="3" customFormat="1">
      <c r="A157" s="108"/>
      <c r="F157" s="1"/>
      <c r="G157" s="1"/>
      <c r="H157" s="1"/>
      <c r="I157" s="1"/>
      <c r="J157" s="1"/>
    </row>
    <row r="158" spans="1:10" s="3" customFormat="1">
      <c r="A158" s="108"/>
      <c r="F158" s="1"/>
      <c r="G158" s="1"/>
      <c r="H158" s="1"/>
      <c r="I158" s="1"/>
      <c r="J158" s="1"/>
    </row>
    <row r="159" spans="1:10" s="3" customFormat="1">
      <c r="A159" s="108"/>
      <c r="F159" s="1"/>
      <c r="G159" s="1"/>
      <c r="H159" s="1"/>
      <c r="I159" s="1"/>
      <c r="J159" s="1"/>
    </row>
    <row r="160" spans="1:10" s="3" customFormat="1">
      <c r="A160" s="108"/>
      <c r="F160" s="1"/>
      <c r="G160" s="1"/>
      <c r="H160" s="1"/>
      <c r="I160" s="1"/>
      <c r="J160" s="1"/>
    </row>
    <row r="161" spans="1:10" s="3" customFormat="1">
      <c r="A161" s="108"/>
      <c r="F161" s="1"/>
      <c r="G161" s="1"/>
      <c r="H161" s="1"/>
      <c r="I161" s="1"/>
      <c r="J161" s="1"/>
    </row>
    <row r="162" spans="1:10" s="3" customFormat="1">
      <c r="A162" s="108"/>
      <c r="F162" s="1"/>
      <c r="G162" s="1"/>
      <c r="H162" s="1"/>
      <c r="I162" s="1"/>
      <c r="J162" s="1"/>
    </row>
    <row r="163" spans="1:10" s="3" customFormat="1">
      <c r="A163" s="108"/>
      <c r="F163" s="1"/>
      <c r="G163" s="1"/>
      <c r="H163" s="1"/>
      <c r="I163" s="1"/>
      <c r="J163" s="1"/>
    </row>
    <row r="164" spans="1:10" s="3" customFormat="1">
      <c r="A164" s="108"/>
      <c r="F164" s="1"/>
      <c r="G164" s="1"/>
      <c r="H164" s="1"/>
      <c r="I164" s="1"/>
      <c r="J164" s="1"/>
    </row>
    <row r="165" spans="1:10" s="3" customFormat="1">
      <c r="A165" s="108"/>
      <c r="F165" s="1"/>
      <c r="G165" s="1"/>
      <c r="H165" s="1"/>
      <c r="I165" s="1"/>
      <c r="J165" s="1"/>
    </row>
    <row r="166" spans="1:10" s="3" customFormat="1">
      <c r="A166" s="108"/>
      <c r="F166" s="1"/>
      <c r="G166" s="1"/>
      <c r="H166" s="1"/>
      <c r="I166" s="1"/>
      <c r="J166" s="1"/>
    </row>
    <row r="167" spans="1:10" s="3" customFormat="1">
      <c r="A167" s="108"/>
      <c r="F167" s="1"/>
      <c r="G167" s="1"/>
      <c r="H167" s="1"/>
      <c r="I167" s="1"/>
      <c r="J167" s="1"/>
    </row>
    <row r="168" spans="1:10" s="3" customFormat="1">
      <c r="A168" s="108"/>
      <c r="F168" s="1"/>
      <c r="G168" s="1"/>
      <c r="H168" s="1"/>
      <c r="I168" s="1"/>
      <c r="J168" s="1"/>
    </row>
    <row r="169" spans="1:10" s="3" customFormat="1">
      <c r="A169" s="108"/>
      <c r="F169" s="1"/>
      <c r="G169" s="1"/>
      <c r="H169" s="1"/>
      <c r="I169" s="1"/>
      <c r="J169" s="1"/>
    </row>
    <row r="170" spans="1:10" s="3" customFormat="1">
      <c r="A170" s="108"/>
      <c r="F170" s="1"/>
      <c r="G170" s="1"/>
      <c r="H170" s="1"/>
      <c r="I170" s="1"/>
      <c r="J170" s="1"/>
    </row>
    <row r="171" spans="1:10" s="3" customFormat="1">
      <c r="A171" s="108"/>
      <c r="F171" s="1"/>
      <c r="G171" s="1"/>
      <c r="H171" s="1"/>
      <c r="I171" s="1"/>
      <c r="J171" s="1"/>
    </row>
    <row r="172" spans="1:10" s="3" customFormat="1">
      <c r="A172" s="108"/>
      <c r="F172" s="1"/>
      <c r="G172" s="1"/>
      <c r="H172" s="1"/>
      <c r="I172" s="1"/>
      <c r="J172" s="1"/>
    </row>
    <row r="173" spans="1:10" s="3" customFormat="1">
      <c r="A173" s="108"/>
      <c r="F173" s="1"/>
      <c r="G173" s="1"/>
      <c r="H173" s="1"/>
      <c r="I173" s="1"/>
      <c r="J173" s="1"/>
    </row>
    <row r="174" spans="1:10" s="3" customFormat="1">
      <c r="A174" s="108"/>
      <c r="F174" s="1"/>
      <c r="G174" s="1"/>
      <c r="H174" s="1"/>
      <c r="I174" s="1"/>
      <c r="J174" s="1"/>
    </row>
    <row r="175" spans="1:10" s="3" customFormat="1">
      <c r="A175" s="108"/>
      <c r="F175" s="1"/>
      <c r="G175" s="1"/>
      <c r="H175" s="1"/>
      <c r="I175" s="1"/>
      <c r="J175" s="1"/>
    </row>
    <row r="176" spans="1:10" s="3" customFormat="1">
      <c r="A176" s="108"/>
      <c r="F176" s="1"/>
      <c r="G176" s="1"/>
      <c r="H176" s="1"/>
      <c r="I176" s="1"/>
      <c r="J176" s="1"/>
    </row>
    <row r="177" spans="1:10" s="3" customFormat="1">
      <c r="A177" s="108"/>
      <c r="F177" s="1"/>
      <c r="G177" s="1"/>
      <c r="H177" s="1"/>
      <c r="I177" s="1"/>
      <c r="J177" s="1"/>
    </row>
    <row r="178" spans="1:10" s="3" customFormat="1">
      <c r="A178" s="108"/>
      <c r="F178" s="1"/>
      <c r="G178" s="1"/>
      <c r="H178" s="1"/>
      <c r="I178" s="1"/>
      <c r="J178" s="1"/>
    </row>
    <row r="179" spans="1:10" s="3" customFormat="1">
      <c r="A179" s="108"/>
      <c r="F179" s="1"/>
      <c r="G179" s="1"/>
      <c r="H179" s="1"/>
      <c r="I179" s="1"/>
      <c r="J179" s="1"/>
    </row>
    <row r="180" spans="1:10" s="3" customFormat="1">
      <c r="A180" s="108"/>
      <c r="F180" s="1"/>
      <c r="G180" s="1"/>
      <c r="H180" s="1"/>
      <c r="I180" s="1"/>
      <c r="J180" s="1"/>
    </row>
    <row r="181" spans="1:10" s="3" customFormat="1">
      <c r="A181" s="108"/>
      <c r="F181" s="1"/>
      <c r="G181" s="1"/>
      <c r="H181" s="1"/>
      <c r="I181" s="1"/>
      <c r="J181" s="1"/>
    </row>
    <row r="182" spans="1:10" s="3" customFormat="1">
      <c r="A182" s="108"/>
      <c r="F182" s="1"/>
      <c r="G182" s="1"/>
      <c r="H182" s="1"/>
      <c r="I182" s="1"/>
      <c r="J182" s="1"/>
    </row>
    <row r="183" spans="1:10" s="3" customFormat="1">
      <c r="A183" s="108"/>
      <c r="F183" s="1"/>
      <c r="G183" s="1"/>
      <c r="H183" s="1"/>
      <c r="I183" s="1"/>
      <c r="J183" s="1"/>
    </row>
    <row r="184" spans="1:10" s="3" customFormat="1">
      <c r="A184" s="108"/>
      <c r="F184" s="1"/>
      <c r="G184" s="1"/>
      <c r="H184" s="1"/>
      <c r="I184" s="1"/>
      <c r="J184" s="1"/>
    </row>
    <row r="185" spans="1:10" s="3" customFormat="1">
      <c r="A185" s="108"/>
      <c r="F185" s="1"/>
      <c r="G185" s="1"/>
      <c r="H185" s="1"/>
      <c r="I185" s="1"/>
      <c r="J185" s="1"/>
    </row>
    <row r="186" spans="1:10" s="3" customFormat="1">
      <c r="A186" s="108"/>
      <c r="F186" s="1"/>
      <c r="G186" s="1"/>
      <c r="H186" s="1"/>
      <c r="I186" s="1"/>
      <c r="J186" s="1"/>
    </row>
    <row r="187" spans="1:10" s="3" customFormat="1">
      <c r="A187" s="108"/>
      <c r="F187" s="1"/>
      <c r="G187" s="1"/>
      <c r="H187" s="1"/>
      <c r="I187" s="1"/>
      <c r="J187" s="1"/>
    </row>
    <row r="188" spans="1:10" s="3" customFormat="1">
      <c r="A188" s="108"/>
      <c r="F188" s="1"/>
      <c r="G188" s="1"/>
      <c r="H188" s="1"/>
      <c r="I188" s="1"/>
      <c r="J188" s="1"/>
    </row>
    <row r="189" spans="1:10" s="3" customFormat="1">
      <c r="A189" s="108"/>
      <c r="F189" s="1"/>
      <c r="G189" s="1"/>
      <c r="H189" s="1"/>
      <c r="I189" s="1"/>
      <c r="J189" s="1"/>
    </row>
    <row r="190" spans="1:10" s="3" customFormat="1">
      <c r="A190" s="108"/>
      <c r="F190" s="1"/>
      <c r="G190" s="1"/>
      <c r="H190" s="1"/>
      <c r="I190" s="1"/>
      <c r="J190" s="1"/>
    </row>
    <row r="191" spans="1:10" s="3" customFormat="1">
      <c r="A191" s="108"/>
      <c r="F191" s="1"/>
      <c r="G191" s="1"/>
      <c r="H191" s="1"/>
      <c r="I191" s="1"/>
      <c r="J191" s="1"/>
    </row>
    <row r="192" spans="1:10" s="3" customFormat="1">
      <c r="A192" s="108"/>
      <c r="F192" s="1"/>
      <c r="G192" s="1"/>
      <c r="H192" s="1"/>
      <c r="I192" s="1"/>
      <c r="J192" s="1"/>
    </row>
    <row r="193" spans="1:10" s="3" customFormat="1">
      <c r="A193" s="108"/>
      <c r="F193" s="1"/>
      <c r="G193" s="1"/>
      <c r="H193" s="1"/>
      <c r="I193" s="1"/>
      <c r="J193" s="1"/>
    </row>
    <row r="194" spans="1:10" s="3" customFormat="1">
      <c r="A194" s="108"/>
      <c r="F194" s="1"/>
      <c r="G194" s="1"/>
      <c r="H194" s="1"/>
      <c r="I194" s="1"/>
      <c r="J194" s="1"/>
    </row>
    <row r="195" spans="1:10" s="3" customFormat="1">
      <c r="A195" s="108"/>
      <c r="F195" s="1"/>
      <c r="G195" s="1"/>
      <c r="H195" s="1"/>
      <c r="I195" s="1"/>
      <c r="J195" s="1"/>
    </row>
    <row r="196" spans="1:10" s="3" customFormat="1">
      <c r="A196" s="108"/>
      <c r="F196" s="1"/>
      <c r="G196" s="1"/>
      <c r="H196" s="1"/>
      <c r="I196" s="1"/>
      <c r="J196" s="1"/>
    </row>
    <row r="197" spans="1:10" s="3" customFormat="1">
      <c r="A197" s="108"/>
      <c r="F197" s="1"/>
      <c r="G197" s="1"/>
      <c r="H197" s="1"/>
      <c r="I197" s="1"/>
      <c r="J197" s="1"/>
    </row>
    <row r="198" spans="1:10" s="3" customFormat="1">
      <c r="A198" s="108"/>
      <c r="F198" s="1"/>
      <c r="G198" s="1"/>
      <c r="H198" s="1"/>
      <c r="I198" s="1"/>
      <c r="J198" s="1"/>
    </row>
    <row r="199" spans="1:10" s="3" customFormat="1">
      <c r="A199" s="108"/>
      <c r="F199" s="1"/>
      <c r="G199" s="1"/>
      <c r="H199" s="1"/>
      <c r="I199" s="1"/>
      <c r="J199" s="1"/>
    </row>
    <row r="200" spans="1:10" s="3" customFormat="1">
      <c r="A200" s="108"/>
      <c r="F200" s="1"/>
      <c r="G200" s="1"/>
      <c r="H200" s="1"/>
      <c r="I200" s="1"/>
      <c r="J200" s="1"/>
    </row>
    <row r="201" spans="1:10" s="3" customFormat="1">
      <c r="A201" s="108"/>
      <c r="F201" s="1"/>
      <c r="G201" s="1"/>
      <c r="H201" s="1"/>
      <c r="I201" s="1"/>
      <c r="J201" s="1"/>
    </row>
    <row r="202" spans="1:10" s="3" customFormat="1">
      <c r="A202" s="108"/>
      <c r="F202" s="1"/>
      <c r="G202" s="1"/>
      <c r="H202" s="1"/>
      <c r="I202" s="1"/>
      <c r="J202" s="1"/>
    </row>
    <row r="203" spans="1:10" s="3" customFormat="1">
      <c r="A203" s="108"/>
      <c r="F203" s="1"/>
      <c r="G203" s="1"/>
      <c r="H203" s="1"/>
      <c r="I203" s="1"/>
      <c r="J203" s="1"/>
    </row>
    <row r="204" spans="1:10" s="3" customFormat="1">
      <c r="A204" s="108"/>
      <c r="F204" s="1"/>
      <c r="G204" s="1"/>
      <c r="H204" s="1"/>
      <c r="I204" s="1"/>
      <c r="J204" s="1"/>
    </row>
    <row r="205" spans="1:10" s="3" customFormat="1">
      <c r="A205" s="108"/>
      <c r="F205" s="1"/>
      <c r="G205" s="1"/>
      <c r="H205" s="1"/>
      <c r="I205" s="1"/>
      <c r="J205" s="1"/>
    </row>
    <row r="206" spans="1:10" s="3" customFormat="1">
      <c r="A206" s="108"/>
      <c r="F206" s="1"/>
      <c r="G206" s="1"/>
      <c r="H206" s="1"/>
      <c r="I206" s="1"/>
      <c r="J206" s="1"/>
    </row>
    <row r="207" spans="1:10" s="3" customFormat="1">
      <c r="A207" s="108"/>
      <c r="F207" s="1"/>
      <c r="G207" s="1"/>
      <c r="H207" s="1"/>
      <c r="I207" s="1"/>
      <c r="J207" s="1"/>
    </row>
    <row r="208" spans="1:10" s="3" customFormat="1">
      <c r="A208" s="108"/>
      <c r="F208" s="1"/>
      <c r="G208" s="1"/>
      <c r="H208" s="1"/>
      <c r="I208" s="1"/>
      <c r="J208" s="1"/>
    </row>
    <row r="209" spans="1:10" s="3" customFormat="1">
      <c r="A209" s="108"/>
      <c r="F209" s="1"/>
      <c r="G209" s="1"/>
      <c r="H209" s="1"/>
      <c r="I209" s="1"/>
      <c r="J209" s="1"/>
    </row>
    <row r="210" spans="1:10" s="3" customFormat="1">
      <c r="A210" s="108"/>
      <c r="F210" s="1"/>
      <c r="G210" s="1"/>
      <c r="H210" s="1"/>
      <c r="I210" s="1"/>
      <c r="J210" s="1"/>
    </row>
    <row r="211" spans="1:10" s="3" customFormat="1">
      <c r="A211" s="108"/>
      <c r="F211" s="1"/>
      <c r="G211" s="1"/>
      <c r="H211" s="1"/>
      <c r="I211" s="1"/>
      <c r="J211" s="1"/>
    </row>
    <row r="212" spans="1:10" s="3" customFormat="1">
      <c r="A212" s="108"/>
      <c r="F212" s="1"/>
      <c r="G212" s="1"/>
      <c r="H212" s="1"/>
      <c r="I212" s="1"/>
      <c r="J212" s="1"/>
    </row>
    <row r="213" spans="1:10" s="3" customFormat="1">
      <c r="A213" s="108"/>
      <c r="F213" s="1"/>
      <c r="G213" s="1"/>
      <c r="H213" s="1"/>
      <c r="I213" s="1"/>
      <c r="J213" s="1"/>
    </row>
    <row r="214" spans="1:10" s="3" customFormat="1">
      <c r="A214" s="108"/>
      <c r="F214" s="1"/>
      <c r="G214" s="1"/>
      <c r="H214" s="1"/>
      <c r="I214" s="1"/>
      <c r="J214" s="1"/>
    </row>
    <row r="215" spans="1:10" s="3" customFormat="1">
      <c r="A215" s="108"/>
      <c r="F215" s="1"/>
      <c r="G215" s="1"/>
      <c r="H215" s="1"/>
      <c r="I215" s="1"/>
      <c r="J215" s="1"/>
    </row>
    <row r="216" spans="1:10" s="3" customFormat="1">
      <c r="A216" s="108"/>
      <c r="F216" s="1"/>
      <c r="G216" s="1"/>
      <c r="H216" s="1"/>
      <c r="I216" s="1"/>
      <c r="J216" s="1"/>
    </row>
    <row r="217" spans="1:10" s="3" customFormat="1">
      <c r="A217" s="108"/>
      <c r="F217" s="1"/>
      <c r="G217" s="1"/>
      <c r="H217" s="1"/>
      <c r="I217" s="1"/>
      <c r="J217" s="1"/>
    </row>
    <row r="218" spans="1:10" s="3" customFormat="1">
      <c r="A218" s="108"/>
      <c r="F218" s="1"/>
      <c r="G218" s="1"/>
      <c r="H218" s="1"/>
      <c r="I218" s="1"/>
      <c r="J218" s="1"/>
    </row>
    <row r="219" spans="1:10" s="3" customFormat="1">
      <c r="A219" s="108"/>
      <c r="F219" s="1"/>
      <c r="G219" s="1"/>
      <c r="H219" s="1"/>
      <c r="I219" s="1"/>
      <c r="J219" s="1"/>
    </row>
    <row r="220" spans="1:10" s="3" customFormat="1">
      <c r="A220" s="108"/>
      <c r="F220" s="1"/>
      <c r="G220" s="1"/>
      <c r="H220" s="1"/>
      <c r="I220" s="1"/>
      <c r="J220" s="1"/>
    </row>
    <row r="221" spans="1:10" s="3" customFormat="1">
      <c r="A221" s="108"/>
      <c r="F221" s="1"/>
      <c r="G221" s="1"/>
      <c r="H221" s="1"/>
      <c r="I221" s="1"/>
      <c r="J221" s="1"/>
    </row>
    <row r="222" spans="1:10" s="3" customFormat="1">
      <c r="A222" s="108"/>
      <c r="F222" s="1"/>
      <c r="G222" s="1"/>
      <c r="H222" s="1"/>
      <c r="I222" s="1"/>
      <c r="J222" s="1"/>
    </row>
    <row r="223" spans="1:10" s="3" customFormat="1">
      <c r="A223" s="108"/>
      <c r="F223" s="1"/>
      <c r="G223" s="1"/>
      <c r="H223" s="1"/>
      <c r="I223" s="1"/>
      <c r="J223" s="1"/>
    </row>
    <row r="224" spans="1:10" s="3" customFormat="1">
      <c r="A224" s="108"/>
      <c r="F224" s="1"/>
      <c r="G224" s="1"/>
      <c r="H224" s="1"/>
      <c r="I224" s="1"/>
      <c r="J224" s="1"/>
    </row>
    <row r="225" spans="1:10" s="3" customFormat="1">
      <c r="A225" s="108"/>
      <c r="F225" s="1"/>
      <c r="G225" s="1"/>
      <c r="H225" s="1"/>
      <c r="I225" s="1"/>
      <c r="J225" s="1"/>
    </row>
    <row r="226" spans="1:10" s="3" customFormat="1">
      <c r="A226" s="108"/>
      <c r="F226" s="1"/>
      <c r="G226" s="1"/>
      <c r="H226" s="1"/>
      <c r="I226" s="1"/>
      <c r="J226" s="1"/>
    </row>
    <row r="227" spans="1:10" s="3" customFormat="1">
      <c r="A227" s="108"/>
      <c r="F227" s="1"/>
      <c r="G227" s="1"/>
      <c r="H227" s="1"/>
      <c r="I227" s="1"/>
      <c r="J227" s="1"/>
    </row>
    <row r="228" spans="1:10" s="3" customFormat="1">
      <c r="A228" s="108"/>
      <c r="F228" s="1"/>
      <c r="G228" s="1"/>
      <c r="H228" s="1"/>
      <c r="I228" s="1"/>
      <c r="J228" s="1"/>
    </row>
    <row r="229" spans="1:10" s="3" customFormat="1">
      <c r="A229" s="108"/>
      <c r="F229" s="1"/>
      <c r="G229" s="1"/>
      <c r="H229" s="1"/>
      <c r="I229" s="1"/>
      <c r="J229" s="1"/>
    </row>
    <row r="230" spans="1:10" s="3" customFormat="1">
      <c r="A230" s="108"/>
      <c r="F230" s="1"/>
      <c r="G230" s="1"/>
      <c r="H230" s="1"/>
      <c r="I230" s="1"/>
      <c r="J230" s="1"/>
    </row>
    <row r="231" spans="1:10" s="3" customFormat="1">
      <c r="A231" s="108"/>
      <c r="F231" s="1"/>
      <c r="G231" s="1"/>
      <c r="H231" s="1"/>
      <c r="I231" s="1"/>
      <c r="J231" s="1"/>
    </row>
    <row r="232" spans="1:10" s="3" customFormat="1">
      <c r="A232" s="108"/>
      <c r="F232" s="1"/>
      <c r="G232" s="1"/>
      <c r="H232" s="1"/>
      <c r="I232" s="1"/>
      <c r="J232" s="1"/>
    </row>
    <row r="233" spans="1:10" s="3" customFormat="1">
      <c r="A233" s="108"/>
      <c r="F233" s="1"/>
      <c r="G233" s="1"/>
      <c r="H233" s="1"/>
      <c r="I233" s="1"/>
      <c r="J233" s="1"/>
    </row>
    <row r="234" spans="1:10" s="3" customFormat="1">
      <c r="A234" s="108"/>
      <c r="F234" s="1"/>
      <c r="G234" s="1"/>
      <c r="H234" s="1"/>
      <c r="I234" s="1"/>
      <c r="J234" s="1"/>
    </row>
    <row r="235" spans="1:10" s="3" customFormat="1">
      <c r="A235" s="108"/>
      <c r="F235" s="1"/>
      <c r="G235" s="1"/>
      <c r="H235" s="1"/>
      <c r="I235" s="1"/>
      <c r="J235" s="1"/>
    </row>
    <row r="236" spans="1:10" s="3" customFormat="1">
      <c r="A236" s="108"/>
      <c r="F236" s="1"/>
      <c r="G236" s="1"/>
      <c r="H236" s="1"/>
      <c r="I236" s="1"/>
      <c r="J236" s="1"/>
    </row>
    <row r="237" spans="1:10" s="3" customFormat="1">
      <c r="A237" s="108"/>
      <c r="F237" s="1"/>
      <c r="G237" s="1"/>
      <c r="H237" s="1"/>
      <c r="I237" s="1"/>
      <c r="J237" s="1"/>
    </row>
    <row r="238" spans="1:10" s="3" customFormat="1">
      <c r="A238" s="108"/>
      <c r="F238" s="1"/>
      <c r="G238" s="1"/>
      <c r="H238" s="1"/>
      <c r="I238" s="1"/>
      <c r="J238" s="1"/>
    </row>
    <row r="239" spans="1:10" s="3" customFormat="1">
      <c r="A239" s="108"/>
      <c r="F239" s="1"/>
      <c r="G239" s="1"/>
      <c r="H239" s="1"/>
      <c r="I239" s="1"/>
      <c r="J239" s="1"/>
    </row>
    <row r="240" spans="1:10" s="3" customFormat="1">
      <c r="A240" s="108"/>
      <c r="F240" s="1"/>
      <c r="G240" s="1"/>
      <c r="H240" s="1"/>
      <c r="I240" s="1"/>
      <c r="J240" s="1"/>
    </row>
    <row r="241" spans="1:10" s="3" customFormat="1">
      <c r="A241" s="108"/>
      <c r="F241" s="1"/>
      <c r="G241" s="1"/>
      <c r="H241" s="1"/>
      <c r="I241" s="1"/>
      <c r="J241" s="1"/>
    </row>
    <row r="242" spans="1:10" s="3" customFormat="1">
      <c r="A242" s="108"/>
      <c r="F242" s="1"/>
      <c r="G242" s="1"/>
      <c r="H242" s="1"/>
      <c r="I242" s="1"/>
      <c r="J242" s="1"/>
    </row>
    <row r="243" spans="1:10" s="3" customFormat="1">
      <c r="A243" s="108"/>
      <c r="F243" s="1"/>
      <c r="G243" s="1"/>
      <c r="H243" s="1"/>
      <c r="I243" s="1"/>
      <c r="J243" s="1"/>
    </row>
    <row r="244" spans="1:10" s="3" customFormat="1">
      <c r="A244" s="108"/>
      <c r="F244" s="1"/>
      <c r="G244" s="1"/>
      <c r="H244" s="1"/>
      <c r="I244" s="1"/>
      <c r="J244" s="1"/>
    </row>
    <row r="245" spans="1:10" s="3" customFormat="1">
      <c r="A245" s="108"/>
      <c r="F245" s="1"/>
      <c r="G245" s="1"/>
      <c r="H245" s="1"/>
      <c r="I245" s="1"/>
      <c r="J245" s="1"/>
    </row>
    <row r="246" spans="1:10" s="3" customFormat="1">
      <c r="A246" s="108"/>
      <c r="F246" s="1"/>
      <c r="G246" s="1"/>
      <c r="H246" s="1"/>
      <c r="I246" s="1"/>
      <c r="J246" s="1"/>
    </row>
    <row r="247" spans="1:10" s="3" customFormat="1">
      <c r="A247" s="108"/>
      <c r="F247" s="1"/>
      <c r="G247" s="1"/>
      <c r="H247" s="1"/>
      <c r="I247" s="1"/>
      <c r="J247" s="1"/>
    </row>
    <row r="248" spans="1:10" s="3" customFormat="1">
      <c r="A248" s="108"/>
      <c r="F248" s="1"/>
      <c r="G248" s="1"/>
      <c r="H248" s="1"/>
      <c r="I248" s="1"/>
      <c r="J248" s="1"/>
    </row>
    <row r="249" spans="1:10" s="3" customFormat="1">
      <c r="A249" s="108"/>
      <c r="F249" s="1"/>
      <c r="G249" s="1"/>
      <c r="H249" s="1"/>
      <c r="I249" s="1"/>
      <c r="J249" s="1"/>
    </row>
    <row r="250" spans="1:10" s="3" customFormat="1">
      <c r="A250" s="108"/>
      <c r="F250" s="1"/>
      <c r="G250" s="1"/>
      <c r="H250" s="1"/>
      <c r="I250" s="1"/>
      <c r="J250" s="1"/>
    </row>
    <row r="251" spans="1:10" s="3" customFormat="1">
      <c r="A251" s="108"/>
      <c r="F251" s="1"/>
      <c r="G251" s="1"/>
      <c r="H251" s="1"/>
      <c r="I251" s="1"/>
      <c r="J251" s="1"/>
    </row>
    <row r="252" spans="1:10" s="3" customFormat="1">
      <c r="A252" s="108"/>
      <c r="F252" s="1"/>
      <c r="G252" s="1"/>
      <c r="H252" s="1"/>
      <c r="I252" s="1"/>
      <c r="J252" s="1"/>
    </row>
    <row r="253" spans="1:10" s="3" customFormat="1">
      <c r="A253" s="108"/>
      <c r="F253" s="1"/>
      <c r="G253" s="1"/>
      <c r="H253" s="1"/>
      <c r="I253" s="1"/>
      <c r="J253" s="1"/>
    </row>
    <row r="254" spans="1:10" s="3" customFormat="1">
      <c r="A254" s="108"/>
      <c r="F254" s="1"/>
      <c r="G254" s="1"/>
      <c r="H254" s="1"/>
      <c r="I254" s="1"/>
      <c r="J254" s="1"/>
    </row>
    <row r="255" spans="1:10" s="3" customFormat="1">
      <c r="A255" s="108"/>
      <c r="F255" s="1"/>
      <c r="G255" s="1"/>
      <c r="H255" s="1"/>
      <c r="I255" s="1"/>
      <c r="J255" s="1"/>
    </row>
    <row r="256" spans="1:10" s="3" customFormat="1">
      <c r="A256" s="108"/>
      <c r="F256" s="1"/>
      <c r="G256" s="1"/>
      <c r="H256" s="1"/>
      <c r="I256" s="1"/>
      <c r="J256" s="1"/>
    </row>
    <row r="257" spans="1:10" s="3" customFormat="1">
      <c r="A257" s="108"/>
      <c r="F257" s="1"/>
      <c r="G257" s="1"/>
      <c r="H257" s="1"/>
      <c r="I257" s="1"/>
      <c r="J257" s="1"/>
    </row>
    <row r="258" spans="1:10" s="3" customFormat="1">
      <c r="A258" s="108"/>
      <c r="F258" s="1"/>
      <c r="G258" s="1"/>
      <c r="H258" s="1"/>
      <c r="I258" s="1"/>
      <c r="J258" s="1"/>
    </row>
    <row r="259" spans="1:10" s="3" customFormat="1">
      <c r="A259" s="108"/>
      <c r="F259" s="1"/>
      <c r="G259" s="1"/>
      <c r="H259" s="1"/>
      <c r="I259" s="1"/>
      <c r="J259" s="1"/>
    </row>
    <row r="260" spans="1:10" s="3" customFormat="1">
      <c r="A260" s="108"/>
      <c r="F260" s="1"/>
      <c r="G260" s="1"/>
      <c r="H260" s="1"/>
      <c r="I260" s="1"/>
      <c r="J260" s="1"/>
    </row>
    <row r="261" spans="1:10" s="3" customFormat="1">
      <c r="A261" s="108"/>
      <c r="F261" s="1"/>
      <c r="G261" s="1"/>
      <c r="H261" s="1"/>
      <c r="I261" s="1"/>
      <c r="J261" s="1"/>
    </row>
    <row r="262" spans="1:10" s="3" customFormat="1">
      <c r="A262" s="108"/>
      <c r="F262" s="1"/>
      <c r="G262" s="1"/>
      <c r="H262" s="1"/>
      <c r="I262" s="1"/>
      <c r="J262" s="1"/>
    </row>
    <row r="263" spans="1:10" s="3" customFormat="1">
      <c r="A263" s="108"/>
      <c r="F263" s="1"/>
      <c r="G263" s="1"/>
      <c r="H263" s="1"/>
      <c r="I263" s="1"/>
      <c r="J263" s="1"/>
    </row>
    <row r="264" spans="1:10" s="3" customFormat="1">
      <c r="A264" s="108"/>
      <c r="F264" s="1"/>
      <c r="G264" s="1"/>
      <c r="H264" s="1"/>
      <c r="I264" s="1"/>
      <c r="J264" s="1"/>
    </row>
    <row r="265" spans="1:10" s="3" customFormat="1">
      <c r="A265" s="108"/>
      <c r="F265" s="1"/>
      <c r="G265" s="1"/>
      <c r="H265" s="1"/>
      <c r="I265" s="1"/>
      <c r="J265" s="1"/>
    </row>
    <row r="266" spans="1:10" s="3" customFormat="1">
      <c r="A266" s="108"/>
      <c r="F266" s="1"/>
      <c r="G266" s="1"/>
      <c r="H266" s="1"/>
      <c r="I266" s="1"/>
      <c r="J266" s="1"/>
    </row>
    <row r="267" spans="1:10" s="3" customFormat="1">
      <c r="A267" s="108"/>
      <c r="F267" s="1"/>
      <c r="G267" s="1"/>
      <c r="H267" s="1"/>
      <c r="I267" s="1"/>
      <c r="J267" s="1"/>
    </row>
    <row r="268" spans="1:10" s="3" customFormat="1">
      <c r="A268" s="108"/>
      <c r="F268" s="1"/>
      <c r="G268" s="1"/>
      <c r="H268" s="1"/>
      <c r="I268" s="1"/>
      <c r="J268" s="1"/>
    </row>
    <row r="269" spans="1:10" s="3" customFormat="1">
      <c r="A269" s="108"/>
      <c r="F269" s="1"/>
      <c r="G269" s="1"/>
      <c r="H269" s="1"/>
      <c r="I269" s="1"/>
      <c r="J269" s="1"/>
    </row>
    <row r="270" spans="1:10" s="3" customFormat="1">
      <c r="A270" s="108"/>
      <c r="F270" s="1"/>
      <c r="G270" s="1"/>
      <c r="H270" s="1"/>
      <c r="I270" s="1"/>
      <c r="J270" s="1"/>
    </row>
  </sheetData>
  <mergeCells count="25">
    <mergeCell ref="A25:A26"/>
    <mergeCell ref="B25:C25"/>
    <mergeCell ref="D25:G25"/>
    <mergeCell ref="B118:E118"/>
    <mergeCell ref="F118:H118"/>
    <mergeCell ref="B119:E119"/>
    <mergeCell ref="F119:H119"/>
    <mergeCell ref="E15:G15"/>
    <mergeCell ref="E16:G16"/>
    <mergeCell ref="B18:E18"/>
    <mergeCell ref="B19:E19"/>
    <mergeCell ref="B20:E20"/>
    <mergeCell ref="A21:H21"/>
    <mergeCell ref="B9:F9"/>
    <mergeCell ref="B10:F10"/>
    <mergeCell ref="B11:E11"/>
    <mergeCell ref="B12:F12"/>
    <mergeCell ref="B13:E13"/>
    <mergeCell ref="B14:E14"/>
    <mergeCell ref="E1:H1"/>
    <mergeCell ref="E2:H2"/>
    <mergeCell ref="A3:B3"/>
    <mergeCell ref="E3:H3"/>
    <mergeCell ref="E4:H4"/>
    <mergeCell ref="E5:F5"/>
  </mergeCells>
  <pageMargins left="0.59055118110236227" right="0.39370078740157483" top="0.78740157480314965" bottom="0.78740157480314965" header="0.39370078740157483" footer="0.19685039370078741"/>
  <pageSetup paperSize="9" scale="45" fitToHeight="0" orientation="portrait" verticalDpi="300" r:id="rId1"/>
  <headerFooter alignWithMargins="0"/>
  <rowBreaks count="1" manualBreakCount="1">
    <brk id="6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Звіт про виконання фін.плану </vt:lpstr>
      <vt:lpstr>'Звіт про виконання фін.плану '!Заголовки_для_печати</vt:lpstr>
      <vt:lpstr>'Звіт про виконання фін.плану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KRPS</dc:creator>
  <cp:lastModifiedBy>KRPS</cp:lastModifiedBy>
  <dcterms:created xsi:type="dcterms:W3CDTF">2019-11-13T14:16:24Z</dcterms:created>
  <dcterms:modified xsi:type="dcterms:W3CDTF">2019-11-13T14:17:50Z</dcterms:modified>
</cp:coreProperties>
</file>