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26" i="1" l="1"/>
  <c r="N51" i="1"/>
  <c r="N53" i="1"/>
  <c r="N61" i="1"/>
  <c r="N94" i="1"/>
  <c r="N93" i="1"/>
  <c r="N92" i="1"/>
  <c r="L51" i="1" l="1"/>
  <c r="L96" i="1" l="1"/>
  <c r="G96" i="1"/>
  <c r="G51" i="1" l="1"/>
  <c r="G31" i="1" s="1"/>
  <c r="N66" i="1" l="1"/>
  <c r="G61" i="1"/>
  <c r="L61" i="1"/>
  <c r="L31" i="1"/>
  <c r="I61" i="1"/>
  <c r="I31" i="1"/>
  <c r="E61" i="1"/>
  <c r="N79" i="1" l="1"/>
  <c r="N27" i="1"/>
  <c r="N80" i="1" l="1"/>
  <c r="L83" i="1"/>
  <c r="L67" i="1"/>
  <c r="L28" i="1"/>
  <c r="E28" i="1"/>
  <c r="E31" i="1"/>
  <c r="E67" i="1" s="1"/>
  <c r="L71" i="1" l="1"/>
  <c r="L73" i="1" l="1"/>
  <c r="L93" i="1" s="1"/>
  <c r="N78" i="1"/>
  <c r="N38" i="1"/>
  <c r="N39" i="1"/>
  <c r="N40" i="1"/>
  <c r="N37" i="1"/>
  <c r="M27" i="1"/>
  <c r="L74" i="1" l="1"/>
  <c r="M61" i="1"/>
  <c r="M66" i="1"/>
  <c r="N95" i="1" l="1"/>
  <c r="N96" i="1"/>
  <c r="N29" i="1"/>
  <c r="N32" i="1"/>
  <c r="M93" i="1"/>
  <c r="M94" i="1"/>
  <c r="M95" i="1"/>
  <c r="M96" i="1"/>
  <c r="M79" i="1"/>
  <c r="M80" i="1"/>
  <c r="M81" i="1"/>
  <c r="M82" i="1"/>
  <c r="M69" i="1"/>
  <c r="M70" i="1"/>
  <c r="M52" i="1"/>
  <c r="M53" i="1"/>
  <c r="M50" i="1"/>
  <c r="M51" i="1"/>
  <c r="M32" i="1"/>
  <c r="M35" i="1"/>
  <c r="M36" i="1"/>
  <c r="M37" i="1"/>
  <c r="M38" i="1"/>
  <c r="M39" i="1"/>
  <c r="M40" i="1"/>
  <c r="M41" i="1"/>
  <c r="M29" i="1"/>
  <c r="M30" i="1"/>
  <c r="M26" i="1"/>
  <c r="G67" i="1" l="1"/>
  <c r="G71" i="1" l="1"/>
  <c r="G73" i="1" s="1"/>
  <c r="G93" i="1" s="1"/>
  <c r="M31" i="1"/>
  <c r="N31" i="1"/>
  <c r="N82" i="1"/>
  <c r="M78" i="1"/>
  <c r="M68" i="1"/>
  <c r="M54" i="1"/>
  <c r="M55" i="1"/>
  <c r="M56" i="1"/>
  <c r="M57" i="1"/>
  <c r="M58" i="1"/>
  <c r="M59" i="1"/>
  <c r="M60" i="1"/>
  <c r="E97" i="1"/>
  <c r="G83" i="1"/>
  <c r="G28" i="1"/>
  <c r="I67" i="1"/>
  <c r="M67" i="1" s="1"/>
  <c r="E83" i="1"/>
  <c r="I97" i="1"/>
  <c r="M97" i="1" s="1"/>
  <c r="I83" i="1"/>
  <c r="I71" i="1"/>
  <c r="E71" i="1" l="1"/>
  <c r="E74" i="1" s="1"/>
  <c r="E75" i="1" s="1"/>
  <c r="M83" i="1"/>
  <c r="N83" i="1"/>
  <c r="M71" i="1"/>
  <c r="I73" i="1"/>
  <c r="N97" i="1"/>
  <c r="I28" i="1"/>
  <c r="I74" i="1" l="1"/>
  <c r="M74" i="1" s="1"/>
  <c r="M28" i="1"/>
  <c r="N28" i="1"/>
  <c r="G74" i="1"/>
  <c r="L75" i="1"/>
  <c r="L92" i="1" s="1"/>
  <c r="M92" i="1" s="1"/>
  <c r="M73" i="1"/>
  <c r="I75" i="1" l="1"/>
  <c r="M75" i="1" l="1"/>
  <c r="G75" i="1"/>
  <c r="G92" i="1" s="1"/>
</calcChain>
</file>

<file path=xl/sharedStrings.xml><?xml version="1.0" encoding="utf-8"?>
<sst xmlns="http://schemas.openxmlformats.org/spreadsheetml/2006/main" count="214" uniqueCount="141">
  <si>
    <t> </t>
  </si>
  <si>
    <t xml:space="preserve">Підприємство </t>
  </si>
  <si>
    <t> за ЄДРПОУ</t>
  </si>
  <si>
    <t>Організаційно-правова форма</t>
  </si>
  <si>
    <t> за КОПФГ</t>
  </si>
  <si>
    <t>Територія</t>
  </si>
  <si>
    <t> за КОАТУУ</t>
  </si>
  <si>
    <r>
      <t xml:space="preserve">Орган державного управління  </t>
    </r>
    <r>
      <rPr>
        <b/>
        <i/>
        <sz val="12"/>
        <color theme="1"/>
        <rFont val="Calibri"/>
        <family val="1"/>
        <charset val="1"/>
        <scheme val="minor"/>
      </rPr>
      <t xml:space="preserve"> </t>
    </r>
  </si>
  <si>
    <t> за СПОДУ</t>
  </si>
  <si>
    <t xml:space="preserve">Галузь    </t>
  </si>
  <si>
    <t> за ЗКГНГ</t>
  </si>
  <si>
    <t xml:space="preserve">Вид економічної діяльності   </t>
  </si>
  <si>
    <t xml:space="preserve"> за  КВЕД </t>
  </si>
  <si>
    <t>Одиниця виміру, тис. гривень</t>
  </si>
  <si>
    <t>Стандарти звітності П(с)БОУ</t>
  </si>
  <si>
    <t>Форма власності</t>
  </si>
  <si>
    <t>Стандарти звітності МСФЗ</t>
  </si>
  <si>
    <t>Середньооблікова кількість штатних працівників</t>
  </si>
  <si>
    <t xml:space="preserve">Місцезнаходження </t>
  </si>
  <si>
    <t>Телефон</t>
  </si>
  <si>
    <t xml:space="preserve">Прізвище та ініціали керівника </t>
  </si>
  <si>
    <t>ЗВІТ</t>
  </si>
  <si>
    <t>(квартал, рік)</t>
  </si>
  <si>
    <t>Найменування показника</t>
  </si>
  <si>
    <t>Код рядка</t>
  </si>
  <si>
    <t>Факт наростаючим підсумком з початку року</t>
  </si>
  <si>
    <t>Звітний період (квартал, рік)</t>
  </si>
  <si>
    <t>минулий рік</t>
  </si>
  <si>
    <t>поточний рік</t>
  </si>
  <si>
    <t>план</t>
  </si>
  <si>
    <t>факт</t>
  </si>
  <si>
    <t>відхилення +/–</t>
  </si>
  <si>
    <t>виконання %</t>
  </si>
  <si>
    <t>І. Формування фінансових результатів</t>
  </si>
  <si>
    <t>Чистий дохід від реалізації продукції (товарів, робіт, послуг)</t>
  </si>
  <si>
    <t>Собівартість реалізованої продукції (товарів, робіт, послуг)</t>
  </si>
  <si>
    <t>Валовий прибуток/збиток</t>
  </si>
  <si>
    <t>Інші операційні доходи (розшифрувати), у тому числі:</t>
  </si>
  <si>
    <t>курсові різниці</t>
  </si>
  <si>
    <t>Адміністративні витрати</t>
  </si>
  <si>
    <t>витрати, пов'язані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</si>
  <si>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</si>
  <si>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</si>
  <si>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</si>
  <si>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</si>
  <si>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</si>
  <si>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</si>
  <si>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</si>
  <si>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</si>
  <si>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</si>
  <si>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</si>
  <si>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</si>
  <si>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</si>
  <si>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</si>
  <si>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</si>
  <si>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</si>
  <si>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</si>
  <si>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</si>
  <si>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</si>
  <si>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 у тому числі:</t>
  </si>
  <si>
    <t>витрати на поліпшення основних фондів</t>
  </si>
  <si>
    <t>інші адміністративні витрати (розшифрувати)</t>
  </si>
  <si>
    <t>Витрати на збут</t>
  </si>
  <si>
    <t>транспортні витрати</t>
  </si>
  <si>
    <t>витрати на зберігання та упаковку</t>
  </si>
  <si>
    <t>амортизація основних засобів і нематеріальних активів</t>
  </si>
  <si>
    <t>витрати на рекламу</t>
  </si>
  <si>
    <t>інші витрати на збут (розшифрувати)</t>
  </si>
  <si>
    <t>Інші операційні витрати, усього, у тому числі:</t>
  </si>
  <si>
    <t>витрати на благодійну допомогу</t>
  </si>
  <si>
    <t>відрахування до резерву сумнівних боргів</t>
  </si>
  <si>
    <t>відрахування до недержавних пенсійних фондів</t>
  </si>
  <si>
    <t>інші операційні витрати (розшифрувати)</t>
  </si>
  <si>
    <t>Фінансовий результат від операційної діяльності</t>
  </si>
  <si>
    <t>Інші фінансові доходи (розшифрувати)</t>
  </si>
  <si>
    <t>Фінансові витрати (розшифрувати)</t>
  </si>
  <si>
    <t>Інші доходи (розшифрувати), у тому числі:</t>
  </si>
  <si>
    <t>Фінансовий результат до</t>
  </si>
  <si>
    <t xml:space="preserve"> оподаткування</t>
  </si>
  <si>
    <t>Витрати (дохід) з податку на прибуток</t>
  </si>
  <si>
    <t>Чистий  фінансовий результат, в тому числі:</t>
  </si>
  <si>
    <t>прибуток</t>
  </si>
  <si>
    <t>збиток</t>
  </si>
  <si>
    <t>Елементи операційних витрат</t>
  </si>
  <si>
    <t>Матеріальні витрати</t>
  </si>
  <si>
    <t>Витрати на оплату праці</t>
  </si>
  <si>
    <t>Відрахування на соціальні заходи</t>
  </si>
  <si>
    <t>Амортизація</t>
  </si>
  <si>
    <t>Інші операційні витрати</t>
  </si>
  <si>
    <t>Усього</t>
  </si>
  <si>
    <t>IІ. Розрахунки з бюджетом</t>
  </si>
  <si>
    <t>Залишок нерозподіленого прибутку (непокритого збитку) на початок звітного періоду</t>
  </si>
  <si>
    <t>Розвиток виробництва</t>
  </si>
  <si>
    <t>у тому числі за основними видами діяльності за КВЕД</t>
  </si>
  <si>
    <t>Резервний фонд</t>
  </si>
  <si>
    <t>Інші фонди (розшифрувати)</t>
  </si>
  <si>
    <t>Інші цілі (розшифрувати)</t>
  </si>
  <si>
    <t>Залишок нерозподіленого прибутку (непокритого збитку) на кінець звітного періоду</t>
  </si>
  <si>
    <t>Дивіденди/відрахування частини чистого прибутку</t>
  </si>
  <si>
    <t>Податок на прибуток підприємств</t>
  </si>
  <si>
    <t>Податок на додану вартість нарахований/до відшкодування (з мінусом)</t>
  </si>
  <si>
    <t>2120/2130</t>
  </si>
  <si>
    <t>Сплата інших податків, зборів, обов'язкових платежів до державного та місцевих бюджетів</t>
  </si>
  <si>
    <t xml:space="preserve">Єдиний внесок на загальнообов'язкове державне соціальне страхування                             </t>
  </si>
  <si>
    <t>Усього виплат на користь держави</t>
  </si>
  <si>
    <t>ІІІ. Рух грошових коштів</t>
  </si>
  <si>
    <t>Грошові кошти на початок періоду</t>
  </si>
  <si>
    <t>Чистий рух грошових коштів від операційної діяльності</t>
  </si>
  <si>
    <t>Чистий рух грошових коштів від інвестиційної діяльності</t>
  </si>
  <si>
    <t>Чистий рух грошових коштів від фінансової діяльності</t>
  </si>
  <si>
    <t>Вплив зміни валютних курсів на залишок коштів</t>
  </si>
  <si>
    <t>Грошові кошти на кінець періоду</t>
  </si>
  <si>
    <t>IV. Капітальні інвестиції</t>
  </si>
  <si>
    <t>Капітальні інвестиції</t>
  </si>
  <si>
    <t>V. Коефіцієнтний аналіз</t>
  </si>
  <si>
    <r>
      <t xml:space="preserve">Коефіцієнт рентабельності активів </t>
    </r>
    <r>
      <rPr>
        <sz val="12"/>
        <color theme="1"/>
        <rFont val="Calibri"/>
        <family val="1"/>
        <charset val="1"/>
        <scheme val="minor"/>
      </rPr>
      <t>(чистий фінансовий результат, рядок 1190 / вартість активів, рядок 6030), (збільшення)</t>
    </r>
  </si>
  <si>
    <t>Коефіцієнт рентабельності власного капіталу</t>
  </si>
  <si>
    <t>(чистий фінансовий результат, рядок 1190 / власний капітал, рядок 6090)</t>
  </si>
  <si>
    <r>
      <t>Коефіцієнт рентабельності діяльності</t>
    </r>
    <r>
      <rPr>
        <sz val="12"/>
        <color theme="1"/>
        <rFont val="Calibri"/>
        <family val="1"/>
        <charset val="1"/>
        <scheme val="minor"/>
      </rPr>
      <t xml:space="preserve"> (чистий фінансовий результат, рядок 1190 / чистий дохід від реалізації продукції (товарів, робіт, послуг), рядок 1000), (&gt; 0)</t>
    </r>
  </si>
  <si>
    <r>
      <t>Коефіцієнт фінансової стійкості</t>
    </r>
    <r>
      <rPr>
        <sz val="12"/>
        <color theme="1"/>
        <rFont val="Calibri"/>
        <family val="1"/>
        <charset val="1"/>
        <scheme val="minor"/>
      </rPr>
      <t xml:space="preserve"> (власний капітал, рядок 6090 / довгострокові зобов'язання, рядок 6040 + поточні зобов'язання, рядок 6050), (&gt; 1)</t>
    </r>
  </si>
  <si>
    <t>Коефіцієнт поточної ліквідності (покриття)</t>
  </si>
  <si>
    <t>(оборотні активи, рядок 6010 / поточні зобов'язання, рядок 6050), (&gt; 1)</t>
  </si>
  <si>
    <t>_______</t>
  </si>
  <si>
    <t xml:space="preserve">  (посада)</t>
  </si>
  <si>
    <t>(підпис)</t>
  </si>
  <si>
    <t xml:space="preserve">    (ініціали, прізвище)   </t>
  </si>
  <si>
    <t xml:space="preserve">Головний бухгалтер </t>
  </si>
  <si>
    <t xml:space="preserve"> (посада)</t>
  </si>
  <si>
    <t>04014200</t>
  </si>
  <si>
    <t>68.20</t>
  </si>
  <si>
    <t>комунальна</t>
  </si>
  <si>
    <t> 18000 м.Черкаси, бул.Шевченка,185</t>
  </si>
  <si>
    <t>(0472)370010</t>
  </si>
  <si>
    <t>Височин В.П.</t>
  </si>
  <si>
    <t>Україна</t>
  </si>
  <si>
    <t>Самойленко Л.В.</t>
  </si>
  <si>
    <t>ПРО ВИКОНАННЯ ФІНАНСОВОГО ПЛАНУ КОМУНАЛЬНОГО ПІДПРИЄМСТВА "УПРАВЛІННЯ ПО ЕКСПЛУАТАЦІЇ БУДИНКУ РАД І ОБ'ЄКТІВ ОБЛАСНОЇ КОМУНАЛЬНОЇ ВЛАСНОСТІ"</t>
  </si>
  <si>
    <t>I.Основні фінансові показники</t>
  </si>
  <si>
    <r>
      <t>Керівник</t>
    </r>
    <r>
      <rPr>
        <u/>
        <sz val="12"/>
        <color theme="1"/>
        <rFont val="Calibri"/>
        <family val="1"/>
        <charset val="1"/>
        <scheme val="minor"/>
      </rPr>
      <t xml:space="preserve">  </t>
    </r>
  </si>
  <si>
    <t>за 3-й квартал 2019 року</t>
  </si>
  <si>
    <t> * До операційних витрат включено 15тис.грн. , які відображено у рядку 2270 Звіту про фінансові результати.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</si>
</sst>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sz val="14"/>
      <color theme="1"/>
      <name val="Calibri"/>
      <family val="1"/>
      <charset val="1"/>
      <scheme val="minor"/>
    </font>
    <font>
      <sz val="12"/>
      <color theme="1"/>
      <name val="Calibri"/>
      <family val="1"/>
      <charset val="1"/>
      <scheme val="minor"/>
    </font>
    <font>
      <b/>
      <i/>
      <sz val="12"/>
      <color theme="1"/>
      <name val="Calibri"/>
      <family val="1"/>
      <charset val="1"/>
      <scheme val="minor"/>
    </font>
    <font>
      <b/>
      <sz val="14"/>
      <color theme="1"/>
      <name val="Calibri"/>
      <family val="1"/>
      <charset val="1"/>
      <scheme val="minor"/>
    </font>
    <font>
      <sz val="10"/>
      <color theme="1"/>
      <name val="Calibri"/>
      <family val="1"/>
      <charset val="1"/>
      <scheme val="minor"/>
    </font>
    <font>
      <b/>
      <sz val="12"/>
      <color theme="1"/>
      <name val="Calibri"/>
      <family val="1"/>
      <charset val="1"/>
      <scheme val="minor"/>
    </font>
    <font>
      <b/>
      <sz val="10"/>
      <color theme="1"/>
      <name val="Calibri"/>
      <family val="1"/>
      <charset val="1"/>
      <scheme val="minor"/>
    </font>
    <font>
      <i/>
      <sz val="12"/>
      <color theme="1"/>
      <name val="Calibri"/>
      <family val="1"/>
      <charset val="1"/>
      <scheme val="minor"/>
    </font>
    <font>
      <u/>
      <sz val="12"/>
      <color theme="1"/>
      <name val="Calibri"/>
      <family val="1"/>
      <charset val="1"/>
      <scheme val="minor"/>
    </font>
    <font>
      <b/>
      <u/>
      <sz val="12"/>
      <color theme="1"/>
      <name val="Calibri"/>
      <family val="1"/>
      <charset val="1"/>
      <scheme val="minor"/>
    </font>
    <font>
      <sz val="11"/>
      <color theme="1"/>
      <name val="Calibri"/>
      <family val="1"/>
      <charset val="1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14" xfId="0" applyFont="1" applyBorder="1" applyAlignment="1">
      <alignment wrapText="1"/>
    </xf>
    <xf numFmtId="1" fontId="2" fillId="0" borderId="12" xfId="0" applyNumberFormat="1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12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6" fillId="0" borderId="12" xfId="0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6" fillId="0" borderId="16" xfId="0" applyFont="1" applyBorder="1" applyAlignment="1">
      <alignment wrapText="1"/>
    </xf>
    <xf numFmtId="0" fontId="6" fillId="0" borderId="13" xfId="0" applyFont="1" applyBorder="1" applyAlignment="1">
      <alignment wrapText="1"/>
    </xf>
    <xf numFmtId="0" fontId="6" fillId="0" borderId="0" xfId="0" applyFont="1" applyAlignment="1">
      <alignment wrapText="1"/>
    </xf>
    <xf numFmtId="0" fontId="10" fillId="0" borderId="0" xfId="0" applyFont="1" applyAlignment="1">
      <alignment wrapText="1"/>
    </xf>
    <xf numFmtId="1" fontId="2" fillId="0" borderId="3" xfId="0" applyNumberFormat="1" applyFont="1" applyBorder="1" applyAlignment="1">
      <alignment wrapText="1"/>
    </xf>
    <xf numFmtId="164" fontId="2" fillId="0" borderId="3" xfId="0" applyNumberFormat="1" applyFont="1" applyBorder="1" applyAlignment="1">
      <alignment wrapText="1"/>
    </xf>
    <xf numFmtId="164" fontId="2" fillId="0" borderId="12" xfId="0" applyNumberFormat="1" applyFont="1" applyBorder="1" applyAlignment="1">
      <alignment wrapText="1"/>
    </xf>
    <xf numFmtId="1" fontId="2" fillId="0" borderId="12" xfId="0" applyNumberFormat="1" applyFont="1" applyBorder="1" applyAlignment="1">
      <alignment wrapText="1"/>
    </xf>
    <xf numFmtId="0" fontId="2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12" fillId="0" borderId="17" xfId="0" applyFont="1" applyBorder="1" applyAlignment="1">
      <alignment horizontal="center" wrapText="1"/>
    </xf>
    <xf numFmtId="0" fontId="13" fillId="0" borderId="17" xfId="0" applyFont="1" applyBorder="1" applyAlignment="1">
      <alignment horizontal="center" wrapText="1"/>
    </xf>
    <xf numFmtId="0" fontId="14" fillId="0" borderId="5" xfId="0" applyFont="1" applyBorder="1" applyAlignment="1">
      <alignment horizontal="left" vertical="top" wrapText="1"/>
    </xf>
    <xf numFmtId="0" fontId="2" fillId="0" borderId="0" xfId="0" applyFont="1" applyAlignment="1">
      <alignment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12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15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2" fillId="0" borderId="13" xfId="0" applyFont="1" applyBorder="1" applyAlignment="1">
      <alignment horizontal="right" wrapText="1"/>
    </xf>
    <xf numFmtId="0" fontId="2" fillId="0" borderId="14" xfId="0" applyFont="1" applyBorder="1" applyAlignment="1">
      <alignment horizontal="right" wrapText="1"/>
    </xf>
    <xf numFmtId="0" fontId="2" fillId="0" borderId="13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12" xfId="0" applyFont="1" applyBorder="1" applyAlignment="1">
      <alignment horizontal="right" wrapText="1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6" fillId="0" borderId="11" xfId="0" applyFont="1" applyBorder="1" applyAlignment="1">
      <alignment horizontal="center" wrapText="1"/>
    </xf>
    <xf numFmtId="164" fontId="2" fillId="0" borderId="1" xfId="0" applyNumberFormat="1" applyFont="1" applyBorder="1" applyAlignment="1">
      <alignment wrapText="1"/>
    </xf>
    <xf numFmtId="164" fontId="2" fillId="0" borderId="3" xfId="0" applyNumberFormat="1" applyFont="1" applyBorder="1" applyAlignment="1">
      <alignment wrapText="1"/>
    </xf>
    <xf numFmtId="164" fontId="2" fillId="0" borderId="2" xfId="0" applyNumberFormat="1" applyFont="1" applyBorder="1" applyAlignment="1">
      <alignment wrapText="1"/>
    </xf>
    <xf numFmtId="1" fontId="2" fillId="0" borderId="2" xfId="0" applyNumberFormat="1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8" xfId="0" applyFont="1" applyBorder="1" applyAlignment="1">
      <alignment wrapText="1"/>
    </xf>
    <xf numFmtId="1" fontId="2" fillId="0" borderId="3" xfId="0" applyNumberFormat="1" applyFont="1" applyBorder="1" applyAlignment="1">
      <alignment wrapText="1"/>
    </xf>
    <xf numFmtId="1" fontId="2" fillId="0" borderId="12" xfId="0" applyNumberFormat="1" applyFont="1" applyBorder="1" applyAlignment="1">
      <alignment wrapText="1"/>
    </xf>
    <xf numFmtId="164" fontId="2" fillId="0" borderId="12" xfId="0" applyNumberFormat="1" applyFont="1" applyBorder="1" applyAlignment="1">
      <alignment wrapText="1"/>
    </xf>
    <xf numFmtId="1" fontId="2" fillId="0" borderId="1" xfId="0" applyNumberFormat="1" applyFont="1" applyBorder="1" applyAlignment="1">
      <alignment wrapText="1"/>
    </xf>
    <xf numFmtId="164" fontId="2" fillId="0" borderId="7" xfId="0" applyNumberFormat="1" applyFont="1" applyBorder="1" applyAlignment="1">
      <alignment wrapText="1"/>
    </xf>
    <xf numFmtId="164" fontId="2" fillId="0" borderId="8" xfId="0" applyNumberFormat="1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10" xfId="0" applyFont="1" applyBorder="1" applyAlignment="1">
      <alignment wrapText="1"/>
    </xf>
    <xf numFmtId="0" fontId="2" fillId="0" borderId="10" xfId="0" applyFont="1" applyBorder="1" applyAlignment="1">
      <alignment wrapText="1"/>
    </xf>
    <xf numFmtId="164" fontId="2" fillId="0" borderId="0" xfId="0" applyNumberFormat="1" applyFont="1" applyAlignment="1">
      <alignment wrapText="1"/>
    </xf>
    <xf numFmtId="164" fontId="2" fillId="0" borderId="10" xfId="0" applyNumberFormat="1" applyFont="1" applyBorder="1" applyAlignment="1">
      <alignment wrapText="1"/>
    </xf>
    <xf numFmtId="0" fontId="2" fillId="0" borderId="14" xfId="0" applyFont="1" applyBorder="1" applyAlignment="1">
      <alignment wrapText="1"/>
    </xf>
    <xf numFmtId="0" fontId="4" fillId="0" borderId="20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2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2" fillId="0" borderId="13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2" xfId="0" applyFont="1" applyBorder="1" applyAlignment="1">
      <alignment horizontal="center" vertical="justify" wrapText="1"/>
    </xf>
    <xf numFmtId="0" fontId="2" fillId="0" borderId="3" xfId="0" applyFont="1" applyBorder="1" applyAlignment="1">
      <alignment horizontal="center" vertical="justify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wrapText="1"/>
    </xf>
    <xf numFmtId="0" fontId="4" fillId="0" borderId="0" xfId="0" applyFont="1" applyAlignment="1">
      <alignment horizontal="center" vertical="justify" wrapText="1"/>
    </xf>
    <xf numFmtId="0" fontId="2" fillId="0" borderId="4" xfId="0" applyFont="1" applyBorder="1" applyAlignment="1">
      <alignment wrapText="1"/>
    </xf>
    <xf numFmtId="0" fontId="2" fillId="0" borderId="10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11" fillId="0" borderId="7" xfId="0" applyFont="1" applyBorder="1" applyAlignment="1">
      <alignment horizontal="center" vertical="justify" wrapText="1"/>
    </xf>
    <xf numFmtId="0" fontId="11" fillId="0" borderId="8" xfId="0" applyFont="1" applyBorder="1" applyAlignment="1">
      <alignment horizontal="center" vertical="justify" wrapText="1"/>
    </xf>
    <xf numFmtId="0" fontId="2" fillId="0" borderId="11" xfId="0" applyFont="1" applyBorder="1" applyAlignment="1">
      <alignment wrapText="1"/>
    </xf>
    <xf numFmtId="0" fontId="1" fillId="0" borderId="0" xfId="0" applyFont="1" applyAlignment="1">
      <alignment horizontal="right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15" fillId="0" borderId="18" xfId="0" applyFont="1" applyBorder="1" applyAlignment="1">
      <alignment horizontal="center" wrapText="1"/>
    </xf>
    <xf numFmtId="0" fontId="15" fillId="0" borderId="19" xfId="0" applyFont="1" applyBorder="1" applyAlignment="1">
      <alignment horizontal="center" wrapText="1"/>
    </xf>
    <xf numFmtId="0" fontId="15" fillId="0" borderId="22" xfId="0" applyFont="1" applyBorder="1" applyAlignment="1">
      <alignment horizontal="center" wrapText="1"/>
    </xf>
    <xf numFmtId="0" fontId="15" fillId="0" borderId="18" xfId="0" applyFont="1" applyBorder="1" applyAlignment="1">
      <alignment horizontal="center" wrapText="1"/>
    </xf>
    <xf numFmtId="0" fontId="15" fillId="0" borderId="22" xfId="0" applyFont="1" applyBorder="1" applyAlignment="1">
      <alignment horizont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3"/>
  <sheetViews>
    <sheetView tabSelected="1" topLeftCell="A97" workbookViewId="0">
      <selection activeCell="A26" sqref="A26"/>
    </sheetView>
  </sheetViews>
  <sheetFormatPr defaultRowHeight="15" x14ac:dyDescent="0.25"/>
  <cols>
    <col min="1" max="1" width="30.28515625" customWidth="1"/>
    <col min="2" max="2" width="6" customWidth="1"/>
    <col min="3" max="3" width="0.140625" customWidth="1"/>
    <col min="4" max="4" width="2" customWidth="1"/>
    <col min="5" max="5" width="4.140625" customWidth="1"/>
    <col min="6" max="6" width="6" customWidth="1"/>
    <col min="7" max="7" width="5.5703125" customWidth="1"/>
    <col min="8" max="8" width="4.28515625" customWidth="1"/>
    <col min="9" max="9" width="3.85546875" customWidth="1"/>
    <col min="10" max="10" width="6.85546875" customWidth="1"/>
    <col min="11" max="11" width="2" hidden="1" customWidth="1"/>
    <col min="12" max="12" width="11" customWidth="1"/>
    <col min="13" max="13" width="9.42578125" customWidth="1"/>
    <col min="14" max="14" width="3.5703125" customWidth="1"/>
    <col min="15" max="15" width="5.7109375" customWidth="1"/>
  </cols>
  <sheetData>
    <row r="1" spans="1:15" ht="6.75" customHeight="1" x14ac:dyDescent="0.3">
      <c r="A1" s="89"/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15" ht="6.75" customHeight="1" x14ac:dyDescent="0.3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</row>
    <row r="3" spans="1:15" ht="6" customHeight="1" x14ac:dyDescent="0.3">
      <c r="A3" s="1" t="s">
        <v>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ht="15.75" x14ac:dyDescent="0.25">
      <c r="A4" s="48" t="s">
        <v>1</v>
      </c>
      <c r="B4" s="28"/>
      <c r="C4" s="28" t="s">
        <v>0</v>
      </c>
      <c r="D4" s="28"/>
      <c r="E4" s="28"/>
      <c r="F4" s="28" t="s">
        <v>2</v>
      </c>
      <c r="G4" s="28"/>
      <c r="H4" s="28"/>
      <c r="I4" s="28"/>
      <c r="J4" s="29"/>
      <c r="K4" s="90" t="s">
        <v>128</v>
      </c>
      <c r="L4" s="90"/>
      <c r="M4" s="90"/>
      <c r="N4" s="90"/>
      <c r="O4" s="91"/>
    </row>
    <row r="5" spans="1:15" ht="15.75" x14ac:dyDescent="0.25">
      <c r="A5" s="75" t="s">
        <v>3</v>
      </c>
      <c r="B5" s="37"/>
      <c r="C5" s="37" t="s">
        <v>0</v>
      </c>
      <c r="D5" s="37"/>
      <c r="E5" s="37"/>
      <c r="F5" s="37" t="s">
        <v>4</v>
      </c>
      <c r="G5" s="37"/>
      <c r="H5" s="37"/>
      <c r="I5" s="37"/>
      <c r="J5" s="38"/>
      <c r="K5" s="84">
        <v>150</v>
      </c>
      <c r="L5" s="84"/>
      <c r="M5" s="84"/>
      <c r="N5" s="84"/>
      <c r="O5" s="85"/>
    </row>
    <row r="6" spans="1:15" ht="15.75" x14ac:dyDescent="0.25">
      <c r="A6" s="75" t="s">
        <v>5</v>
      </c>
      <c r="B6" s="37"/>
      <c r="C6" s="37" t="s">
        <v>0</v>
      </c>
      <c r="D6" s="37"/>
      <c r="E6" s="37"/>
      <c r="F6" s="37" t="s">
        <v>6</v>
      </c>
      <c r="G6" s="37"/>
      <c r="H6" s="37"/>
      <c r="I6" s="37"/>
      <c r="J6" s="38"/>
      <c r="K6" s="84">
        <v>7110136700</v>
      </c>
      <c r="L6" s="84"/>
      <c r="M6" s="84"/>
      <c r="N6" s="84"/>
      <c r="O6" s="85"/>
    </row>
    <row r="7" spans="1:15" ht="15.75" x14ac:dyDescent="0.25">
      <c r="A7" s="75" t="s">
        <v>7</v>
      </c>
      <c r="B7" s="37"/>
      <c r="C7" s="37" t="s">
        <v>0</v>
      </c>
      <c r="D7" s="37"/>
      <c r="E7" s="37"/>
      <c r="F7" s="37" t="s">
        <v>8</v>
      </c>
      <c r="G7" s="37"/>
      <c r="H7" s="37"/>
      <c r="I7" s="37"/>
      <c r="J7" s="38"/>
      <c r="K7" s="37" t="s">
        <v>0</v>
      </c>
      <c r="L7" s="37"/>
      <c r="M7" s="37"/>
      <c r="N7" s="37"/>
      <c r="O7" s="38"/>
    </row>
    <row r="8" spans="1:15" ht="15.75" x14ac:dyDescent="0.25">
      <c r="A8" s="75" t="s">
        <v>9</v>
      </c>
      <c r="B8" s="37"/>
      <c r="C8" s="37" t="s">
        <v>0</v>
      </c>
      <c r="D8" s="37"/>
      <c r="E8" s="37"/>
      <c r="F8" s="37" t="s">
        <v>10</v>
      </c>
      <c r="G8" s="37"/>
      <c r="H8" s="37"/>
      <c r="I8" s="37"/>
      <c r="J8" s="38"/>
      <c r="K8" s="37" t="s">
        <v>0</v>
      </c>
      <c r="L8" s="37"/>
      <c r="M8" s="37"/>
      <c r="N8" s="37"/>
      <c r="O8" s="38"/>
    </row>
    <row r="9" spans="1:15" ht="15.75" x14ac:dyDescent="0.25">
      <c r="A9" s="75" t="s">
        <v>11</v>
      </c>
      <c r="B9" s="37"/>
      <c r="C9" s="37" t="s">
        <v>0</v>
      </c>
      <c r="D9" s="37"/>
      <c r="E9" s="37"/>
      <c r="F9" s="25" t="s">
        <v>12</v>
      </c>
      <c r="G9" s="25"/>
      <c r="H9" s="25"/>
      <c r="I9" s="25"/>
      <c r="J9" s="64"/>
      <c r="K9" s="84" t="s">
        <v>129</v>
      </c>
      <c r="L9" s="84"/>
      <c r="M9" s="84"/>
      <c r="N9" s="84"/>
      <c r="O9" s="85"/>
    </row>
    <row r="10" spans="1:15" ht="15.75" x14ac:dyDescent="0.25">
      <c r="A10" s="75" t="s">
        <v>13</v>
      </c>
      <c r="B10" s="37"/>
      <c r="C10" s="28" t="s">
        <v>14</v>
      </c>
      <c r="D10" s="28"/>
      <c r="E10" s="28"/>
      <c r="F10" s="28"/>
      <c r="G10" s="28"/>
      <c r="H10" s="28"/>
      <c r="I10" s="28"/>
      <c r="J10" s="88"/>
      <c r="K10" s="37" t="s">
        <v>0</v>
      </c>
      <c r="L10" s="37"/>
      <c r="M10" s="37"/>
      <c r="N10" s="37"/>
      <c r="O10" s="38"/>
    </row>
    <row r="11" spans="1:15" ht="15.75" x14ac:dyDescent="0.25">
      <c r="A11" s="75" t="s">
        <v>15</v>
      </c>
      <c r="B11" s="37"/>
      <c r="C11" s="28" t="s">
        <v>16</v>
      </c>
      <c r="D11" s="28"/>
      <c r="E11" s="28"/>
      <c r="F11" s="28"/>
      <c r="G11" s="28"/>
      <c r="H11" s="28"/>
      <c r="I11" s="28"/>
      <c r="J11" s="88"/>
      <c r="K11" s="84" t="s">
        <v>130</v>
      </c>
      <c r="L11" s="84"/>
      <c r="M11" s="84"/>
      <c r="N11" s="84"/>
      <c r="O11" s="85"/>
    </row>
    <row r="12" spans="1:15" ht="15.75" x14ac:dyDescent="0.25">
      <c r="A12" s="82" t="s">
        <v>17</v>
      </c>
      <c r="B12" s="25"/>
      <c r="C12" s="3" t="s">
        <v>0</v>
      </c>
      <c r="D12" s="2"/>
      <c r="E12" s="2"/>
      <c r="F12" s="2"/>
      <c r="G12" s="2"/>
      <c r="H12" s="2"/>
      <c r="I12" s="2"/>
      <c r="J12" s="2"/>
      <c r="K12" s="21">
        <v>69</v>
      </c>
      <c r="L12" s="21"/>
      <c r="M12" s="21"/>
      <c r="N12" s="21"/>
      <c r="O12" s="83"/>
    </row>
    <row r="13" spans="1:15" ht="15.75" x14ac:dyDescent="0.25">
      <c r="A13" s="75"/>
      <c r="B13" s="37"/>
      <c r="C13" s="3" t="s">
        <v>0</v>
      </c>
      <c r="D13" s="2"/>
      <c r="E13" s="2"/>
      <c r="F13" s="2"/>
      <c r="G13" s="2"/>
      <c r="H13" s="2"/>
      <c r="I13" s="2"/>
      <c r="J13" s="2"/>
      <c r="K13" s="84"/>
      <c r="L13" s="84"/>
      <c r="M13" s="84"/>
      <c r="N13" s="84"/>
      <c r="O13" s="85"/>
    </row>
    <row r="14" spans="1:15" ht="27.75" customHeight="1" x14ac:dyDescent="0.25">
      <c r="A14" s="75" t="s">
        <v>18</v>
      </c>
      <c r="B14" s="37"/>
      <c r="C14" s="84" t="s">
        <v>134</v>
      </c>
      <c r="D14" s="84"/>
      <c r="E14" s="84"/>
      <c r="F14" s="84"/>
      <c r="G14" s="84"/>
      <c r="H14" s="84"/>
      <c r="I14" s="84"/>
      <c r="J14" s="84"/>
      <c r="K14" s="86" t="s">
        <v>131</v>
      </c>
      <c r="L14" s="86"/>
      <c r="M14" s="86"/>
      <c r="N14" s="86"/>
      <c r="O14" s="87"/>
    </row>
    <row r="15" spans="1:15" ht="15.75" x14ac:dyDescent="0.25">
      <c r="A15" s="75" t="s">
        <v>19</v>
      </c>
      <c r="B15" s="37"/>
      <c r="C15" s="37" t="s">
        <v>0</v>
      </c>
      <c r="D15" s="37"/>
      <c r="E15" s="37"/>
      <c r="F15" s="37"/>
      <c r="G15" s="37"/>
      <c r="H15" s="37"/>
      <c r="I15" s="37"/>
      <c r="J15" s="37"/>
      <c r="K15" s="37" t="s">
        <v>132</v>
      </c>
      <c r="L15" s="37"/>
      <c r="M15" s="37"/>
      <c r="N15" s="37"/>
      <c r="O15" s="38"/>
    </row>
    <row r="16" spans="1:15" ht="15.75" x14ac:dyDescent="0.25">
      <c r="A16" s="75" t="s">
        <v>20</v>
      </c>
      <c r="B16" s="37"/>
      <c r="C16" s="37" t="s">
        <v>0</v>
      </c>
      <c r="D16" s="37"/>
      <c r="E16" s="37"/>
      <c r="F16" s="37"/>
      <c r="G16" s="37"/>
      <c r="H16" s="37"/>
      <c r="I16" s="37"/>
      <c r="J16" s="37"/>
      <c r="K16" s="37" t="s">
        <v>133</v>
      </c>
      <c r="L16" s="37"/>
      <c r="M16" s="37"/>
      <c r="N16" s="37"/>
      <c r="O16" s="38"/>
    </row>
    <row r="17" spans="1:15" ht="18.75" x14ac:dyDescent="0.3">
      <c r="A17" s="80" t="s">
        <v>21</v>
      </c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</row>
    <row r="18" spans="1:15" ht="54" customHeight="1" x14ac:dyDescent="0.25">
      <c r="A18" s="81" t="s">
        <v>136</v>
      </c>
      <c r="B18" s="81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</row>
    <row r="19" spans="1:15" ht="18.75" x14ac:dyDescent="0.3">
      <c r="A19" s="72" t="s">
        <v>139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2"/>
    </row>
    <row r="20" spans="1:15" ht="15" customHeight="1" x14ac:dyDescent="0.3">
      <c r="A20" s="71" t="s">
        <v>22</v>
      </c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</row>
    <row r="21" spans="1:15" ht="18.75" x14ac:dyDescent="0.3">
      <c r="A21" s="72" t="s">
        <v>137</v>
      </c>
      <c r="B21" s="72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</row>
    <row r="22" spans="1:15" ht="49.5" customHeight="1" x14ac:dyDescent="0.25">
      <c r="A22" s="73" t="s">
        <v>23</v>
      </c>
      <c r="B22" s="74" t="s">
        <v>24</v>
      </c>
      <c r="C22" s="35"/>
      <c r="D22" s="36"/>
      <c r="E22" s="76" t="s">
        <v>25</v>
      </c>
      <c r="F22" s="76"/>
      <c r="G22" s="76"/>
      <c r="H22" s="77"/>
      <c r="I22" s="78" t="s">
        <v>26</v>
      </c>
      <c r="J22" s="78"/>
      <c r="K22" s="78"/>
      <c r="L22" s="78"/>
      <c r="M22" s="78"/>
      <c r="N22" s="78"/>
      <c r="O22" s="79"/>
    </row>
    <row r="23" spans="1:15" ht="24.75" customHeight="1" x14ac:dyDescent="0.25">
      <c r="A23" s="67"/>
      <c r="B23" s="75"/>
      <c r="C23" s="37"/>
      <c r="D23" s="38"/>
      <c r="E23" s="92" t="s">
        <v>27</v>
      </c>
      <c r="F23" s="93"/>
      <c r="G23" s="92" t="s">
        <v>28</v>
      </c>
      <c r="H23" s="93"/>
      <c r="I23" s="94" t="s">
        <v>29</v>
      </c>
      <c r="J23" s="94"/>
      <c r="K23" s="94"/>
      <c r="L23" s="95" t="s">
        <v>30</v>
      </c>
      <c r="M23" s="96" t="s">
        <v>31</v>
      </c>
      <c r="N23" s="97" t="s">
        <v>32</v>
      </c>
      <c r="O23" s="98"/>
    </row>
    <row r="24" spans="1:15" ht="15.75" thickBot="1" x14ac:dyDescent="0.3">
      <c r="A24" s="99">
        <v>1</v>
      </c>
      <c r="B24" s="100">
        <v>2</v>
      </c>
      <c r="C24" s="100"/>
      <c r="D24" s="101"/>
      <c r="E24" s="100">
        <v>3</v>
      </c>
      <c r="F24" s="101"/>
      <c r="G24" s="100">
        <v>4</v>
      </c>
      <c r="H24" s="101"/>
      <c r="I24" s="102">
        <v>5</v>
      </c>
      <c r="J24" s="102"/>
      <c r="K24" s="102"/>
      <c r="L24" s="99">
        <v>6</v>
      </c>
      <c r="M24" s="103">
        <v>7</v>
      </c>
      <c r="N24" s="100">
        <v>8</v>
      </c>
      <c r="O24" s="101"/>
    </row>
    <row r="25" spans="1:15" ht="19.5" thickBot="1" x14ac:dyDescent="0.35">
      <c r="A25" s="68" t="s">
        <v>33</v>
      </c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70"/>
    </row>
    <row r="26" spans="1:15" ht="47.25" x14ac:dyDescent="0.25">
      <c r="A26" s="4" t="s">
        <v>34</v>
      </c>
      <c r="B26" s="33">
        <v>1000</v>
      </c>
      <c r="C26" s="33"/>
      <c r="D26" s="34"/>
      <c r="E26" s="37">
        <v>5463</v>
      </c>
      <c r="F26" s="38"/>
      <c r="G26" s="37">
        <v>7564</v>
      </c>
      <c r="H26" s="38"/>
      <c r="I26" s="67">
        <v>1643</v>
      </c>
      <c r="J26" s="67"/>
      <c r="K26" s="67"/>
      <c r="L26" s="4">
        <v>2589</v>
      </c>
      <c r="M26" s="8">
        <f>L26-I26</f>
        <v>946</v>
      </c>
      <c r="N26" s="60">
        <f>L26/I26*100</f>
        <v>157.57760194765672</v>
      </c>
      <c r="O26" s="61"/>
    </row>
    <row r="27" spans="1:15" ht="47.25" x14ac:dyDescent="0.25">
      <c r="A27" s="7" t="s">
        <v>35</v>
      </c>
      <c r="B27" s="26">
        <v>1010</v>
      </c>
      <c r="C27" s="26"/>
      <c r="D27" s="27"/>
      <c r="E27" s="28">
        <v>5420</v>
      </c>
      <c r="F27" s="29"/>
      <c r="G27" s="28">
        <v>4981</v>
      </c>
      <c r="H27" s="29"/>
      <c r="I27" s="30">
        <v>1464.8</v>
      </c>
      <c r="J27" s="30"/>
      <c r="K27" s="30"/>
      <c r="L27" s="7">
        <v>1809</v>
      </c>
      <c r="M27" s="8">
        <f>L27-I27</f>
        <v>344.20000000000005</v>
      </c>
      <c r="N27" s="60">
        <f>L27/I27*100</f>
        <v>123.49808847624249</v>
      </c>
      <c r="O27" s="61"/>
    </row>
    <row r="28" spans="1:15" ht="18.75" customHeight="1" x14ac:dyDescent="0.25">
      <c r="A28" s="9" t="s">
        <v>36</v>
      </c>
      <c r="B28" s="26">
        <v>1020</v>
      </c>
      <c r="C28" s="26"/>
      <c r="D28" s="27"/>
      <c r="E28" s="52">
        <f>E26-E27</f>
        <v>43</v>
      </c>
      <c r="F28" s="51"/>
      <c r="G28" s="28">
        <f>G26-G27</f>
        <v>2583</v>
      </c>
      <c r="H28" s="29"/>
      <c r="I28" s="30">
        <f>I26-I27</f>
        <v>178.20000000000005</v>
      </c>
      <c r="J28" s="30"/>
      <c r="K28" s="30"/>
      <c r="L28" s="7">
        <f>L26-L27</f>
        <v>780</v>
      </c>
      <c r="M28" s="8">
        <f t="shared" ref="M28:M70" si="0">L28-I28</f>
        <v>601.79999999999995</v>
      </c>
      <c r="N28" s="60">
        <f t="shared" ref="N28:N32" si="1">L28/I28*100</f>
        <v>437.71043771043765</v>
      </c>
      <c r="O28" s="61"/>
    </row>
    <row r="29" spans="1:15" ht="28.5" customHeight="1" x14ac:dyDescent="0.25">
      <c r="A29" s="4" t="s">
        <v>37</v>
      </c>
      <c r="B29" s="33">
        <v>1030</v>
      </c>
      <c r="C29" s="33"/>
      <c r="D29" s="34"/>
      <c r="E29" s="37">
        <v>6510</v>
      </c>
      <c r="F29" s="38"/>
      <c r="G29" s="37">
        <v>4669</v>
      </c>
      <c r="H29" s="38"/>
      <c r="I29" s="30">
        <v>1301</v>
      </c>
      <c r="J29" s="30"/>
      <c r="K29" s="30"/>
      <c r="L29" s="7">
        <v>1124</v>
      </c>
      <c r="M29" s="8">
        <f t="shared" si="0"/>
        <v>-177</v>
      </c>
      <c r="N29" s="60">
        <f t="shared" si="1"/>
        <v>86.395080707148352</v>
      </c>
      <c r="O29" s="61"/>
    </row>
    <row r="30" spans="1:15" ht="15.75" x14ac:dyDescent="0.25">
      <c r="A30" s="4" t="s">
        <v>38</v>
      </c>
      <c r="B30" s="33">
        <v>1031</v>
      </c>
      <c r="C30" s="33"/>
      <c r="D30" s="34"/>
      <c r="E30" s="37"/>
      <c r="F30" s="38"/>
      <c r="G30" s="37"/>
      <c r="H30" s="38"/>
      <c r="I30" s="30"/>
      <c r="J30" s="30"/>
      <c r="K30" s="30"/>
      <c r="L30" s="7"/>
      <c r="M30" s="8">
        <f t="shared" si="0"/>
        <v>0</v>
      </c>
      <c r="N30" s="60"/>
      <c r="O30" s="61"/>
    </row>
    <row r="31" spans="1:15" ht="18" customHeight="1" x14ac:dyDescent="0.25">
      <c r="A31" s="10" t="s">
        <v>39</v>
      </c>
      <c r="B31" s="33">
        <v>1040</v>
      </c>
      <c r="C31" s="33"/>
      <c r="D31" s="34"/>
      <c r="E31" s="37">
        <f>E32+E33+E35+E37+E38+E39+E51+E40+E53+E41+E50+E49</f>
        <v>1905</v>
      </c>
      <c r="F31" s="38"/>
      <c r="G31" s="37">
        <f>G32+G35+G37+G38+G39+G40+G41+G50+G51+G49</f>
        <v>2486.0000000000005</v>
      </c>
      <c r="H31" s="38"/>
      <c r="I31" s="30">
        <f>I32+I35+I37+I38+I39+I40+I41+I50+I51+I49</f>
        <v>665.5</v>
      </c>
      <c r="J31" s="30"/>
      <c r="K31" s="30"/>
      <c r="L31" s="7">
        <f>L32+L35+L37+L38+L39+L40+L41+L49+L50+L51</f>
        <v>850</v>
      </c>
      <c r="M31" s="8">
        <f t="shared" si="0"/>
        <v>184.5</v>
      </c>
      <c r="N31" s="60">
        <f t="shared" si="1"/>
        <v>127.72351615326822</v>
      </c>
      <c r="O31" s="61"/>
    </row>
    <row r="32" spans="1:15" ht="45" customHeight="1" x14ac:dyDescent="0.25">
      <c r="A32" s="4" t="s">
        <v>40</v>
      </c>
      <c r="B32" s="33">
        <v>1041</v>
      </c>
      <c r="C32" s="33"/>
      <c r="D32" s="34"/>
      <c r="E32" s="37">
        <v>75.8</v>
      </c>
      <c r="F32" s="38"/>
      <c r="G32" s="37">
        <v>64.400000000000006</v>
      </c>
      <c r="H32" s="38"/>
      <c r="I32" s="30">
        <v>24</v>
      </c>
      <c r="J32" s="30"/>
      <c r="K32" s="30"/>
      <c r="L32" s="7">
        <v>15.8</v>
      </c>
      <c r="M32" s="8">
        <f t="shared" si="0"/>
        <v>-8.1999999999999993</v>
      </c>
      <c r="N32" s="60">
        <f t="shared" si="1"/>
        <v>65.833333333333329</v>
      </c>
      <c r="O32" s="61"/>
    </row>
    <row r="33" spans="1:15" ht="32.25" customHeight="1" x14ac:dyDescent="0.25">
      <c r="A33" s="7" t="s">
        <v>41</v>
      </c>
      <c r="B33" s="47">
        <v>1042</v>
      </c>
      <c r="C33" s="26"/>
      <c r="D33" s="27"/>
      <c r="E33" s="48"/>
      <c r="F33" s="29"/>
      <c r="G33" s="48"/>
      <c r="H33" s="29"/>
      <c r="I33" s="30"/>
      <c r="J33" s="30"/>
      <c r="K33" s="30"/>
      <c r="L33" s="7"/>
      <c r="M33" s="8"/>
      <c r="N33" s="60"/>
      <c r="O33" s="61"/>
    </row>
    <row r="34" spans="1:15" ht="31.5" x14ac:dyDescent="0.25">
      <c r="A34" s="7" t="s">
        <v>42</v>
      </c>
      <c r="B34" s="26">
        <v>1043</v>
      </c>
      <c r="C34" s="26"/>
      <c r="D34" s="27"/>
      <c r="E34" s="28"/>
      <c r="F34" s="29"/>
      <c r="G34" s="28"/>
      <c r="H34" s="29"/>
      <c r="I34" s="30"/>
      <c r="J34" s="30"/>
      <c r="K34" s="30"/>
      <c r="L34" s="7"/>
      <c r="M34" s="8"/>
      <c r="N34" s="60"/>
      <c r="O34" s="61"/>
    </row>
    <row r="35" spans="1:15" ht="20.25" customHeight="1" x14ac:dyDescent="0.25">
      <c r="A35" s="4" t="s">
        <v>43</v>
      </c>
      <c r="B35" s="33">
        <v>1044</v>
      </c>
      <c r="C35" s="33"/>
      <c r="D35" s="34"/>
      <c r="E35" s="37">
        <v>0.6</v>
      </c>
      <c r="F35" s="38"/>
      <c r="G35" s="37">
        <v>0.6</v>
      </c>
      <c r="H35" s="38"/>
      <c r="I35" s="30">
        <v>0</v>
      </c>
      <c r="J35" s="30"/>
      <c r="K35" s="30"/>
      <c r="L35" s="7">
        <v>0</v>
      </c>
      <c r="M35" s="8">
        <f t="shared" si="0"/>
        <v>0</v>
      </c>
      <c r="N35" s="60">
        <v>0</v>
      </c>
      <c r="O35" s="61"/>
    </row>
    <row r="36" spans="1:15" ht="31.5" x14ac:dyDescent="0.25">
      <c r="A36" s="7" t="s">
        <v>44</v>
      </c>
      <c r="B36" s="47">
        <v>1045</v>
      </c>
      <c r="C36" s="26"/>
      <c r="D36" s="27"/>
      <c r="E36" s="48"/>
      <c r="F36" s="29"/>
      <c r="G36" s="48"/>
      <c r="H36" s="29"/>
      <c r="I36" s="30"/>
      <c r="J36" s="30"/>
      <c r="K36" s="30"/>
      <c r="L36" s="7"/>
      <c r="M36" s="8">
        <f t="shared" si="0"/>
        <v>0</v>
      </c>
      <c r="N36" s="60"/>
      <c r="O36" s="61"/>
    </row>
    <row r="37" spans="1:15" ht="29.25" customHeight="1" x14ac:dyDescent="0.25">
      <c r="A37" s="7" t="s">
        <v>45</v>
      </c>
      <c r="B37" s="26">
        <v>1046</v>
      </c>
      <c r="C37" s="26"/>
      <c r="D37" s="27"/>
      <c r="E37" s="28">
        <v>0.1</v>
      </c>
      <c r="F37" s="29"/>
      <c r="G37" s="28">
        <v>0.3</v>
      </c>
      <c r="H37" s="29"/>
      <c r="I37" s="30">
        <v>0.5</v>
      </c>
      <c r="J37" s="30"/>
      <c r="K37" s="30"/>
      <c r="L37" s="7">
        <v>0.2</v>
      </c>
      <c r="M37" s="8">
        <f t="shared" si="0"/>
        <v>-0.3</v>
      </c>
      <c r="N37" s="60">
        <f>L37/I37*100</f>
        <v>40</v>
      </c>
      <c r="O37" s="61"/>
    </row>
    <row r="38" spans="1:15" ht="16.5" customHeight="1" x14ac:dyDescent="0.25">
      <c r="A38" s="4" t="s">
        <v>46</v>
      </c>
      <c r="B38" s="33">
        <v>1047</v>
      </c>
      <c r="C38" s="33"/>
      <c r="D38" s="34"/>
      <c r="E38" s="37">
        <v>10.6</v>
      </c>
      <c r="F38" s="38"/>
      <c r="G38" s="37">
        <v>14.6</v>
      </c>
      <c r="H38" s="38"/>
      <c r="I38" s="30">
        <v>4</v>
      </c>
      <c r="J38" s="30"/>
      <c r="K38" s="30"/>
      <c r="L38" s="7">
        <v>4.7</v>
      </c>
      <c r="M38" s="8">
        <f t="shared" si="0"/>
        <v>0.70000000000000018</v>
      </c>
      <c r="N38" s="60">
        <f t="shared" ref="N38:N40" si="2">L38/I38*100</f>
        <v>117.5</v>
      </c>
      <c r="O38" s="61"/>
    </row>
    <row r="39" spans="1:15" ht="19.5" customHeight="1" x14ac:dyDescent="0.25">
      <c r="A39" s="4" t="s">
        <v>47</v>
      </c>
      <c r="B39" s="33">
        <v>1048</v>
      </c>
      <c r="C39" s="33"/>
      <c r="D39" s="34"/>
      <c r="E39" s="37">
        <v>1536.9</v>
      </c>
      <c r="F39" s="38"/>
      <c r="G39" s="37">
        <v>2054.8000000000002</v>
      </c>
      <c r="H39" s="38"/>
      <c r="I39" s="30">
        <v>541</v>
      </c>
      <c r="J39" s="30"/>
      <c r="K39" s="30"/>
      <c r="L39" s="7">
        <v>706.4</v>
      </c>
      <c r="M39" s="8">
        <f t="shared" si="0"/>
        <v>165.39999999999998</v>
      </c>
      <c r="N39" s="60">
        <f t="shared" si="2"/>
        <v>130.57301293900184</v>
      </c>
      <c r="O39" s="61"/>
    </row>
    <row r="40" spans="1:15" ht="31.5" x14ac:dyDescent="0.25">
      <c r="A40" s="4" t="s">
        <v>48</v>
      </c>
      <c r="B40" s="33">
        <v>1049</v>
      </c>
      <c r="C40" s="33"/>
      <c r="D40" s="34"/>
      <c r="E40" s="37">
        <v>231.5</v>
      </c>
      <c r="F40" s="38"/>
      <c r="G40" s="37">
        <v>307.39999999999998</v>
      </c>
      <c r="H40" s="38"/>
      <c r="I40" s="30">
        <v>87</v>
      </c>
      <c r="J40" s="30"/>
      <c r="K40" s="30"/>
      <c r="L40" s="7">
        <v>109</v>
      </c>
      <c r="M40" s="8">
        <f t="shared" si="0"/>
        <v>22</v>
      </c>
      <c r="N40" s="60">
        <f t="shared" si="2"/>
        <v>125.28735632183907</v>
      </c>
      <c r="O40" s="61"/>
    </row>
    <row r="41" spans="1:15" ht="75.75" customHeight="1" x14ac:dyDescent="0.25">
      <c r="A41" s="4" t="s">
        <v>49</v>
      </c>
      <c r="B41" s="33">
        <v>1050</v>
      </c>
      <c r="C41" s="33"/>
      <c r="D41" s="34"/>
      <c r="E41" s="37">
        <v>6.5</v>
      </c>
      <c r="F41" s="38"/>
      <c r="G41" s="37">
        <v>7.1</v>
      </c>
      <c r="H41" s="38"/>
      <c r="I41" s="30">
        <v>1</v>
      </c>
      <c r="J41" s="30"/>
      <c r="K41" s="30"/>
      <c r="L41" s="7">
        <v>0</v>
      </c>
      <c r="M41" s="8">
        <f t="shared" si="0"/>
        <v>-1</v>
      </c>
      <c r="N41" s="60">
        <v>0</v>
      </c>
      <c r="O41" s="61"/>
    </row>
    <row r="42" spans="1:15" ht="77.25" customHeight="1" x14ac:dyDescent="0.25">
      <c r="A42" s="4" t="s">
        <v>50</v>
      </c>
      <c r="B42" s="33">
        <v>1051</v>
      </c>
      <c r="C42" s="33"/>
      <c r="D42" s="34"/>
      <c r="E42" s="37"/>
      <c r="F42" s="38"/>
      <c r="G42" s="37"/>
      <c r="H42" s="38"/>
      <c r="I42" s="30"/>
      <c r="J42" s="30"/>
      <c r="K42" s="30"/>
      <c r="L42" s="7"/>
      <c r="M42" s="8"/>
      <c r="N42" s="60"/>
      <c r="O42" s="61"/>
    </row>
    <row r="43" spans="1:15" ht="60.75" customHeight="1" x14ac:dyDescent="0.25">
      <c r="A43" s="4" t="s">
        <v>51</v>
      </c>
      <c r="B43" s="33">
        <v>1052</v>
      </c>
      <c r="C43" s="33"/>
      <c r="D43" s="34"/>
      <c r="E43" s="37"/>
      <c r="F43" s="38"/>
      <c r="G43" s="37"/>
      <c r="H43" s="38"/>
      <c r="I43" s="30"/>
      <c r="J43" s="30"/>
      <c r="K43" s="30"/>
      <c r="L43" s="7"/>
      <c r="M43" s="8"/>
      <c r="N43" s="60"/>
      <c r="O43" s="61"/>
    </row>
    <row r="44" spans="1:15" ht="47.25" x14ac:dyDescent="0.25">
      <c r="A44" s="4" t="s">
        <v>52</v>
      </c>
      <c r="B44" s="33">
        <v>1053</v>
      </c>
      <c r="C44" s="33"/>
      <c r="D44" s="34"/>
      <c r="E44" s="37"/>
      <c r="F44" s="38"/>
      <c r="G44" s="37"/>
      <c r="H44" s="38"/>
      <c r="I44" s="30"/>
      <c r="J44" s="30"/>
      <c r="K44" s="30"/>
      <c r="L44" s="7"/>
      <c r="M44" s="8"/>
      <c r="N44" s="60"/>
      <c r="O44" s="61"/>
    </row>
    <row r="45" spans="1:15" ht="31.5" x14ac:dyDescent="0.25">
      <c r="A45" s="4" t="s">
        <v>53</v>
      </c>
      <c r="B45" s="33">
        <v>1054</v>
      </c>
      <c r="C45" s="33"/>
      <c r="D45" s="34"/>
      <c r="E45" s="37"/>
      <c r="F45" s="38"/>
      <c r="G45" s="37"/>
      <c r="H45" s="38"/>
      <c r="I45" s="30"/>
      <c r="J45" s="30"/>
      <c r="K45" s="30"/>
      <c r="L45" s="7"/>
      <c r="M45" s="8"/>
      <c r="N45" s="60"/>
      <c r="O45" s="61"/>
    </row>
    <row r="46" spans="1:15" ht="31.5" x14ac:dyDescent="0.25">
      <c r="A46" s="4" t="s">
        <v>54</v>
      </c>
      <c r="B46" s="33">
        <v>1055</v>
      </c>
      <c r="C46" s="33"/>
      <c r="D46" s="34"/>
      <c r="E46" s="37"/>
      <c r="F46" s="38"/>
      <c r="G46" s="37"/>
      <c r="H46" s="38"/>
      <c r="I46" s="30"/>
      <c r="J46" s="30"/>
      <c r="K46" s="30"/>
      <c r="L46" s="7"/>
      <c r="M46" s="8"/>
      <c r="N46" s="60"/>
      <c r="O46" s="61"/>
    </row>
    <row r="47" spans="1:15" ht="15.75" x14ac:dyDescent="0.25">
      <c r="A47" s="4" t="s">
        <v>55</v>
      </c>
      <c r="B47" s="33">
        <v>1056</v>
      </c>
      <c r="C47" s="33"/>
      <c r="D47" s="34"/>
      <c r="E47" s="37"/>
      <c r="F47" s="38"/>
      <c r="G47" s="37"/>
      <c r="H47" s="38"/>
      <c r="I47" s="30"/>
      <c r="J47" s="30"/>
      <c r="K47" s="30"/>
      <c r="L47" s="7"/>
      <c r="M47" s="8"/>
      <c r="N47" s="60"/>
      <c r="O47" s="61"/>
    </row>
    <row r="48" spans="1:15" ht="15.75" x14ac:dyDescent="0.25">
      <c r="A48" s="4" t="s">
        <v>56</v>
      </c>
      <c r="B48" s="33">
        <v>1057</v>
      </c>
      <c r="C48" s="33"/>
      <c r="D48" s="34"/>
      <c r="E48" s="37"/>
      <c r="F48" s="38"/>
      <c r="G48" s="37"/>
      <c r="H48" s="38"/>
      <c r="I48" s="30"/>
      <c r="J48" s="30"/>
      <c r="K48" s="30"/>
      <c r="L48" s="7"/>
      <c r="M48" s="8"/>
      <c r="N48" s="60"/>
      <c r="O48" s="61"/>
    </row>
    <row r="49" spans="1:15" ht="42.75" customHeight="1" x14ac:dyDescent="0.25">
      <c r="A49" s="4" t="s">
        <v>57</v>
      </c>
      <c r="B49" s="33">
        <v>1058</v>
      </c>
      <c r="C49" s="33"/>
      <c r="D49" s="34"/>
      <c r="E49" s="37">
        <v>2</v>
      </c>
      <c r="F49" s="38"/>
      <c r="G49" s="37"/>
      <c r="H49" s="38"/>
      <c r="I49" s="30">
        <v>2</v>
      </c>
      <c r="J49" s="30"/>
      <c r="K49" s="30"/>
      <c r="L49" s="7"/>
      <c r="M49" s="8"/>
      <c r="N49" s="60"/>
      <c r="O49" s="61"/>
    </row>
    <row r="50" spans="1:15" ht="47.25" x14ac:dyDescent="0.25">
      <c r="A50" s="7" t="s">
        <v>58</v>
      </c>
      <c r="B50" s="26">
        <v>1059</v>
      </c>
      <c r="C50" s="26"/>
      <c r="D50" s="27"/>
      <c r="E50" s="28">
        <v>4.2</v>
      </c>
      <c r="F50" s="29"/>
      <c r="G50" s="28">
        <v>1.9</v>
      </c>
      <c r="H50" s="29"/>
      <c r="I50" s="30">
        <v>0</v>
      </c>
      <c r="J50" s="30"/>
      <c r="K50" s="30"/>
      <c r="L50" s="7">
        <v>1</v>
      </c>
      <c r="M50" s="8">
        <f t="shared" si="0"/>
        <v>1</v>
      </c>
      <c r="N50" s="60">
        <v>0</v>
      </c>
      <c r="O50" s="61"/>
    </row>
    <row r="51" spans="1:15" ht="78.75" customHeight="1" x14ac:dyDescent="0.25">
      <c r="A51" s="7" t="s">
        <v>59</v>
      </c>
      <c r="B51" s="26">
        <v>1060</v>
      </c>
      <c r="C51" s="26"/>
      <c r="D51" s="27"/>
      <c r="E51" s="28">
        <v>19</v>
      </c>
      <c r="F51" s="29"/>
      <c r="G51" s="28">
        <f>G52+G53</f>
        <v>34.900000000000006</v>
      </c>
      <c r="H51" s="29"/>
      <c r="I51" s="30">
        <v>6</v>
      </c>
      <c r="J51" s="30"/>
      <c r="K51" s="30"/>
      <c r="L51" s="7">
        <f>7.3+5.6</f>
        <v>12.899999999999999</v>
      </c>
      <c r="M51" s="8">
        <f t="shared" si="0"/>
        <v>6.8999999999999986</v>
      </c>
      <c r="N51" s="60">
        <f>L51/I51*100</f>
        <v>215</v>
      </c>
      <c r="O51" s="61"/>
    </row>
    <row r="52" spans="1:15" ht="31.5" customHeight="1" x14ac:dyDescent="0.25">
      <c r="A52" s="4" t="s">
        <v>60</v>
      </c>
      <c r="B52" s="33">
        <v>1061</v>
      </c>
      <c r="C52" s="33"/>
      <c r="D52" s="34"/>
      <c r="E52" s="37"/>
      <c r="F52" s="38"/>
      <c r="G52" s="37">
        <v>10.3</v>
      </c>
      <c r="H52" s="38"/>
      <c r="I52" s="30"/>
      <c r="J52" s="30"/>
      <c r="K52" s="30"/>
      <c r="L52" s="7">
        <v>7.3</v>
      </c>
      <c r="M52" s="8">
        <f t="shared" si="0"/>
        <v>7.3</v>
      </c>
      <c r="N52" s="60"/>
      <c r="O52" s="61"/>
    </row>
    <row r="53" spans="1:15" ht="31.5" customHeight="1" x14ac:dyDescent="0.25">
      <c r="A53" s="4" t="s">
        <v>61</v>
      </c>
      <c r="B53" s="33">
        <v>1062</v>
      </c>
      <c r="C53" s="33"/>
      <c r="D53" s="34"/>
      <c r="E53" s="37">
        <v>17.8</v>
      </c>
      <c r="F53" s="38"/>
      <c r="G53" s="37">
        <v>24.6</v>
      </c>
      <c r="H53" s="38"/>
      <c r="I53" s="30">
        <v>4</v>
      </c>
      <c r="J53" s="30"/>
      <c r="K53" s="30"/>
      <c r="L53" s="7">
        <v>5.6</v>
      </c>
      <c r="M53" s="8">
        <f t="shared" si="0"/>
        <v>1.5999999999999996</v>
      </c>
      <c r="N53" s="60">
        <f>L53/I53*100</f>
        <v>140</v>
      </c>
      <c r="O53" s="61"/>
    </row>
    <row r="54" spans="1:15" ht="15.75" x14ac:dyDescent="0.25">
      <c r="A54" s="10" t="s">
        <v>62</v>
      </c>
      <c r="B54" s="33">
        <v>1070</v>
      </c>
      <c r="C54" s="33"/>
      <c r="D54" s="34"/>
      <c r="E54" s="37"/>
      <c r="F54" s="38"/>
      <c r="G54" s="37"/>
      <c r="H54" s="38"/>
      <c r="I54" s="30"/>
      <c r="J54" s="30"/>
      <c r="K54" s="30"/>
      <c r="L54" s="7"/>
      <c r="M54" s="8">
        <f t="shared" si="0"/>
        <v>0</v>
      </c>
      <c r="N54" s="60"/>
      <c r="O54" s="61"/>
    </row>
    <row r="55" spans="1:15" ht="15.75" x14ac:dyDescent="0.25">
      <c r="A55" s="4" t="s">
        <v>63</v>
      </c>
      <c r="B55" s="33">
        <v>1071</v>
      </c>
      <c r="C55" s="33"/>
      <c r="D55" s="34"/>
      <c r="E55" s="37"/>
      <c r="F55" s="38"/>
      <c r="G55" s="37"/>
      <c r="H55" s="38"/>
      <c r="I55" s="30"/>
      <c r="J55" s="30"/>
      <c r="K55" s="30"/>
      <c r="L55" s="7"/>
      <c r="M55" s="8">
        <f t="shared" si="0"/>
        <v>0</v>
      </c>
      <c r="N55" s="60"/>
      <c r="O55" s="61"/>
    </row>
    <row r="56" spans="1:15" ht="31.5" x14ac:dyDescent="0.25">
      <c r="A56" s="7" t="s">
        <v>64</v>
      </c>
      <c r="B56" s="47">
        <v>1072</v>
      </c>
      <c r="C56" s="26"/>
      <c r="D56" s="27"/>
      <c r="E56" s="48"/>
      <c r="F56" s="29"/>
      <c r="G56" s="48"/>
      <c r="H56" s="29"/>
      <c r="I56" s="30"/>
      <c r="J56" s="30"/>
      <c r="K56" s="30"/>
      <c r="L56" s="7"/>
      <c r="M56" s="8">
        <f t="shared" si="0"/>
        <v>0</v>
      </c>
      <c r="N56" s="60"/>
      <c r="O56" s="61"/>
    </row>
    <row r="57" spans="1:15" ht="15.75" x14ac:dyDescent="0.25">
      <c r="A57" s="7" t="s">
        <v>47</v>
      </c>
      <c r="B57" s="26">
        <v>1073</v>
      </c>
      <c r="C57" s="26"/>
      <c r="D57" s="27"/>
      <c r="E57" s="28"/>
      <c r="F57" s="29"/>
      <c r="G57" s="28"/>
      <c r="H57" s="29"/>
      <c r="I57" s="30"/>
      <c r="J57" s="30"/>
      <c r="K57" s="30"/>
      <c r="L57" s="7"/>
      <c r="M57" s="8">
        <f t="shared" si="0"/>
        <v>0</v>
      </c>
      <c r="N57" s="60"/>
      <c r="O57" s="61"/>
    </row>
    <row r="58" spans="1:15" ht="47.25" x14ac:dyDescent="0.25">
      <c r="A58" s="7" t="s">
        <v>65</v>
      </c>
      <c r="B58" s="47">
        <v>1074</v>
      </c>
      <c r="C58" s="26"/>
      <c r="D58" s="27"/>
      <c r="E58" s="48"/>
      <c r="F58" s="29"/>
      <c r="G58" s="48"/>
      <c r="H58" s="29"/>
      <c r="I58" s="30"/>
      <c r="J58" s="30"/>
      <c r="K58" s="30"/>
      <c r="L58" s="7"/>
      <c r="M58" s="8">
        <f t="shared" si="0"/>
        <v>0</v>
      </c>
      <c r="N58" s="60"/>
      <c r="O58" s="61"/>
    </row>
    <row r="59" spans="1:15" ht="15.75" x14ac:dyDescent="0.25">
      <c r="A59" s="7" t="s">
        <v>66</v>
      </c>
      <c r="B59" s="26">
        <v>1075</v>
      </c>
      <c r="C59" s="26"/>
      <c r="D59" s="27"/>
      <c r="E59" s="28"/>
      <c r="F59" s="29"/>
      <c r="G59" s="28"/>
      <c r="H59" s="29"/>
      <c r="I59" s="30"/>
      <c r="J59" s="30"/>
      <c r="K59" s="30"/>
      <c r="L59" s="7"/>
      <c r="M59" s="8">
        <f t="shared" si="0"/>
        <v>0</v>
      </c>
      <c r="N59" s="60"/>
      <c r="O59" s="61"/>
    </row>
    <row r="60" spans="1:15" ht="31.5" x14ac:dyDescent="0.25">
      <c r="A60" s="4" t="s">
        <v>67</v>
      </c>
      <c r="B60" s="33">
        <v>1076</v>
      </c>
      <c r="C60" s="33"/>
      <c r="D60" s="34"/>
      <c r="E60" s="37"/>
      <c r="F60" s="38"/>
      <c r="G60" s="37"/>
      <c r="H60" s="38"/>
      <c r="I60" s="30"/>
      <c r="J60" s="30"/>
      <c r="K60" s="30"/>
      <c r="L60" s="7"/>
      <c r="M60" s="8">
        <f t="shared" si="0"/>
        <v>0</v>
      </c>
      <c r="N60" s="60"/>
      <c r="O60" s="61"/>
    </row>
    <row r="61" spans="1:15" ht="33" customHeight="1" x14ac:dyDescent="0.25">
      <c r="A61" s="10" t="s">
        <v>68</v>
      </c>
      <c r="B61" s="33">
        <v>1080</v>
      </c>
      <c r="C61" s="33"/>
      <c r="D61" s="34"/>
      <c r="E61" s="37">
        <f>E66</f>
        <v>4716</v>
      </c>
      <c r="F61" s="38"/>
      <c r="G61" s="37">
        <f>G66</f>
        <v>4785</v>
      </c>
      <c r="H61" s="38"/>
      <c r="I61" s="30">
        <f>I66</f>
        <v>810</v>
      </c>
      <c r="J61" s="30"/>
      <c r="K61" s="30"/>
      <c r="L61" s="7">
        <f>L66</f>
        <v>1050</v>
      </c>
      <c r="M61" s="8">
        <f t="shared" si="0"/>
        <v>240</v>
      </c>
      <c r="N61" s="60">
        <f>L61/I61*100</f>
        <v>129.62962962962962</v>
      </c>
      <c r="O61" s="61"/>
    </row>
    <row r="62" spans="1:15" ht="31.5" x14ac:dyDescent="0.25">
      <c r="A62" s="4" t="s">
        <v>69</v>
      </c>
      <c r="B62" s="33">
        <v>1081</v>
      </c>
      <c r="C62" s="33"/>
      <c r="D62" s="34"/>
      <c r="E62" s="37"/>
      <c r="F62" s="38"/>
      <c r="G62" s="37"/>
      <c r="H62" s="38"/>
      <c r="I62" s="30"/>
      <c r="J62" s="30"/>
      <c r="K62" s="30"/>
      <c r="L62" s="7"/>
      <c r="M62" s="8"/>
      <c r="N62" s="60"/>
      <c r="O62" s="61"/>
    </row>
    <row r="63" spans="1:15" ht="33" customHeight="1" x14ac:dyDescent="0.25">
      <c r="A63" s="4" t="s">
        <v>70</v>
      </c>
      <c r="B63" s="33">
        <v>1082</v>
      </c>
      <c r="C63" s="33"/>
      <c r="D63" s="34"/>
      <c r="E63" s="37"/>
      <c r="F63" s="38"/>
      <c r="G63" s="37"/>
      <c r="H63" s="38"/>
      <c r="I63" s="30"/>
      <c r="J63" s="30"/>
      <c r="K63" s="30"/>
      <c r="L63" s="7"/>
      <c r="M63" s="8"/>
      <c r="N63" s="60"/>
      <c r="O63" s="61"/>
    </row>
    <row r="64" spans="1:15" ht="45.75" customHeight="1" x14ac:dyDescent="0.25">
      <c r="A64" s="4" t="s">
        <v>71</v>
      </c>
      <c r="B64" s="33">
        <v>1083</v>
      </c>
      <c r="C64" s="33"/>
      <c r="D64" s="34"/>
      <c r="E64" s="37"/>
      <c r="F64" s="38"/>
      <c r="G64" s="37"/>
      <c r="H64" s="38"/>
      <c r="I64" s="30"/>
      <c r="J64" s="30"/>
      <c r="K64" s="30"/>
      <c r="L64" s="7"/>
      <c r="M64" s="8"/>
      <c r="N64" s="60"/>
      <c r="O64" s="61"/>
    </row>
    <row r="65" spans="1:15" ht="15.75" x14ac:dyDescent="0.25">
      <c r="A65" s="4" t="s">
        <v>38</v>
      </c>
      <c r="B65" s="33">
        <v>1084</v>
      </c>
      <c r="C65" s="33"/>
      <c r="D65" s="34"/>
      <c r="E65" s="37"/>
      <c r="F65" s="38"/>
      <c r="G65" s="37"/>
      <c r="H65" s="38"/>
      <c r="I65" s="30"/>
      <c r="J65" s="30"/>
      <c r="K65" s="30"/>
      <c r="L65" s="7"/>
      <c r="M65" s="8"/>
      <c r="N65" s="60"/>
      <c r="O65" s="61"/>
    </row>
    <row r="66" spans="1:15" ht="31.5" x14ac:dyDescent="0.25">
      <c r="A66" s="4" t="s">
        <v>72</v>
      </c>
      <c r="B66" s="33">
        <v>1085</v>
      </c>
      <c r="C66" s="33"/>
      <c r="D66" s="34"/>
      <c r="E66" s="37">
        <v>4716</v>
      </c>
      <c r="F66" s="38"/>
      <c r="G66" s="37">
        <v>4785</v>
      </c>
      <c r="H66" s="38"/>
      <c r="I66" s="30">
        <v>810</v>
      </c>
      <c r="J66" s="30"/>
      <c r="K66" s="30"/>
      <c r="L66" s="7">
        <v>1050</v>
      </c>
      <c r="M66" s="8">
        <f t="shared" si="0"/>
        <v>240</v>
      </c>
      <c r="N66" s="60">
        <f>L66/I66*100</f>
        <v>129.62962962962962</v>
      </c>
      <c r="O66" s="61"/>
    </row>
    <row r="67" spans="1:15" ht="31.5" customHeight="1" x14ac:dyDescent="0.25">
      <c r="A67" s="10" t="s">
        <v>73</v>
      </c>
      <c r="B67" s="33">
        <v>1100</v>
      </c>
      <c r="C67" s="33"/>
      <c r="D67" s="34"/>
      <c r="E67" s="37">
        <f>E26+E29-E27-E31-E61</f>
        <v>-68</v>
      </c>
      <c r="F67" s="38"/>
      <c r="G67" s="37">
        <f>G26+G29-G27-G31-G61</f>
        <v>-19</v>
      </c>
      <c r="H67" s="38"/>
      <c r="I67" s="30">
        <f>I26+I29-I27-I31-I61</f>
        <v>3.7000000000000455</v>
      </c>
      <c r="J67" s="30"/>
      <c r="K67" s="30"/>
      <c r="L67" s="7">
        <f>L26+L29-L27-L31-L61</f>
        <v>4</v>
      </c>
      <c r="M67" s="8">
        <f>L67-I67</f>
        <v>0.29999999999995453</v>
      </c>
      <c r="N67" s="60">
        <v>0</v>
      </c>
      <c r="O67" s="61"/>
    </row>
    <row r="68" spans="1:15" ht="30" customHeight="1" x14ac:dyDescent="0.25">
      <c r="A68" s="4" t="s">
        <v>74</v>
      </c>
      <c r="B68" s="33">
        <v>1120</v>
      </c>
      <c r="C68" s="33"/>
      <c r="D68" s="34"/>
      <c r="E68" s="37"/>
      <c r="F68" s="38"/>
      <c r="G68" s="37"/>
      <c r="H68" s="38"/>
      <c r="I68" s="30"/>
      <c r="J68" s="30"/>
      <c r="K68" s="30"/>
      <c r="L68" s="7"/>
      <c r="M68" s="8">
        <f t="shared" si="0"/>
        <v>0</v>
      </c>
      <c r="N68" s="60">
        <v>0</v>
      </c>
      <c r="O68" s="61"/>
    </row>
    <row r="69" spans="1:15" ht="31.5" x14ac:dyDescent="0.25">
      <c r="A69" s="4" t="s">
        <v>75</v>
      </c>
      <c r="B69" s="33">
        <v>1140</v>
      </c>
      <c r="C69" s="33"/>
      <c r="D69" s="34"/>
      <c r="E69" s="37"/>
      <c r="F69" s="38"/>
      <c r="G69" s="37"/>
      <c r="H69" s="38"/>
      <c r="I69" s="30"/>
      <c r="J69" s="30"/>
      <c r="K69" s="30"/>
      <c r="L69" s="7"/>
      <c r="M69" s="8">
        <f t="shared" si="0"/>
        <v>0</v>
      </c>
      <c r="N69" s="60">
        <v>0</v>
      </c>
      <c r="O69" s="61"/>
    </row>
    <row r="70" spans="1:15" ht="26.25" customHeight="1" x14ac:dyDescent="0.25">
      <c r="A70" s="4" t="s">
        <v>76</v>
      </c>
      <c r="B70" s="33">
        <v>1150</v>
      </c>
      <c r="C70" s="33"/>
      <c r="D70" s="34"/>
      <c r="E70" s="37">
        <v>74</v>
      </c>
      <c r="F70" s="38"/>
      <c r="G70" s="37">
        <v>23</v>
      </c>
      <c r="H70" s="38"/>
      <c r="I70" s="30"/>
      <c r="J70" s="30"/>
      <c r="K70" s="30"/>
      <c r="L70" s="7">
        <v>0</v>
      </c>
      <c r="M70" s="8">
        <f t="shared" si="0"/>
        <v>0</v>
      </c>
      <c r="N70" s="60">
        <v>0</v>
      </c>
      <c r="O70" s="61"/>
    </row>
    <row r="71" spans="1:15" ht="14.25" customHeight="1" x14ac:dyDescent="0.25">
      <c r="A71" s="11" t="s">
        <v>77</v>
      </c>
      <c r="B71" s="62">
        <v>1170</v>
      </c>
      <c r="C71" s="62"/>
      <c r="D71" s="63"/>
      <c r="E71" s="25">
        <f>E67+E70</f>
        <v>6</v>
      </c>
      <c r="F71" s="64"/>
      <c r="G71" s="25">
        <f>G67+G70</f>
        <v>4</v>
      </c>
      <c r="H71" s="64"/>
      <c r="I71" s="30">
        <f>I26+I29-I27-I31-I61</f>
        <v>3.7000000000000455</v>
      </c>
      <c r="J71" s="30"/>
      <c r="K71" s="30"/>
      <c r="L71" s="39">
        <f>L67+L70</f>
        <v>4</v>
      </c>
      <c r="M71" s="39">
        <f>L71-I71</f>
        <v>0.29999999999995453</v>
      </c>
      <c r="N71" s="65">
        <v>0</v>
      </c>
      <c r="O71" s="66"/>
    </row>
    <row r="72" spans="1:15" ht="15.75" x14ac:dyDescent="0.25">
      <c r="A72" s="10" t="s">
        <v>78</v>
      </c>
      <c r="B72" s="33"/>
      <c r="C72" s="33"/>
      <c r="D72" s="34"/>
      <c r="E72" s="37"/>
      <c r="F72" s="38"/>
      <c r="G72" s="37"/>
      <c r="H72" s="38"/>
      <c r="I72" s="30"/>
      <c r="J72" s="30"/>
      <c r="K72" s="30"/>
      <c r="L72" s="40"/>
      <c r="M72" s="40"/>
      <c r="N72" s="60"/>
      <c r="O72" s="61"/>
    </row>
    <row r="73" spans="1:15" ht="31.5" x14ac:dyDescent="0.25">
      <c r="A73" s="7" t="s">
        <v>79</v>
      </c>
      <c r="B73" s="26">
        <v>1180</v>
      </c>
      <c r="C73" s="26"/>
      <c r="D73" s="27"/>
      <c r="E73" s="28">
        <v>2</v>
      </c>
      <c r="F73" s="29"/>
      <c r="G73" s="53">
        <f>G71*0.18</f>
        <v>0.72</v>
      </c>
      <c r="H73" s="56"/>
      <c r="I73" s="58">
        <f>I71*0.18</f>
        <v>0.66600000000000814</v>
      </c>
      <c r="J73" s="58"/>
      <c r="K73" s="58"/>
      <c r="L73" s="5">
        <f>L71*0.18</f>
        <v>0.72</v>
      </c>
      <c r="M73" s="15">
        <f>L73-I73</f>
        <v>5.3999999999991832E-2</v>
      </c>
      <c r="N73" s="50">
        <v>0</v>
      </c>
      <c r="O73" s="51"/>
    </row>
    <row r="74" spans="1:15" ht="31.5" x14ac:dyDescent="0.25">
      <c r="A74" s="9" t="s">
        <v>80</v>
      </c>
      <c r="B74" s="47">
        <v>1200</v>
      </c>
      <c r="C74" s="26"/>
      <c r="D74" s="27"/>
      <c r="E74" s="59">
        <f>E71-E73</f>
        <v>4</v>
      </c>
      <c r="F74" s="56"/>
      <c r="G74" s="59">
        <f>G71-G73</f>
        <v>3.2800000000000002</v>
      </c>
      <c r="H74" s="56"/>
      <c r="I74" s="57">
        <f>I71-I73</f>
        <v>3.0340000000000371</v>
      </c>
      <c r="J74" s="57"/>
      <c r="K74" s="57"/>
      <c r="L74" s="5">
        <f>L71-L73</f>
        <v>3.2800000000000002</v>
      </c>
      <c r="M74" s="5">
        <f>L74-I74</f>
        <v>0.24599999999996314</v>
      </c>
      <c r="N74" s="50">
        <v>0</v>
      </c>
      <c r="O74" s="51"/>
    </row>
    <row r="75" spans="1:15" ht="15.75" x14ac:dyDescent="0.25">
      <c r="A75" s="7" t="s">
        <v>81</v>
      </c>
      <c r="B75" s="26">
        <v>1201</v>
      </c>
      <c r="C75" s="26"/>
      <c r="D75" s="27"/>
      <c r="E75" s="28">
        <f>E74</f>
        <v>4</v>
      </c>
      <c r="F75" s="29"/>
      <c r="G75" s="53">
        <f>G74</f>
        <v>3.2800000000000002</v>
      </c>
      <c r="H75" s="56"/>
      <c r="I75" s="57">
        <f>I74</f>
        <v>3.0340000000000371</v>
      </c>
      <c r="J75" s="57"/>
      <c r="K75" s="57"/>
      <c r="L75" s="5">
        <f>L74</f>
        <v>3.2800000000000002</v>
      </c>
      <c r="M75" s="5">
        <f>L75-I75</f>
        <v>0.24599999999996314</v>
      </c>
      <c r="N75" s="50">
        <v>0</v>
      </c>
      <c r="O75" s="51"/>
    </row>
    <row r="76" spans="1:15" ht="15.75" x14ac:dyDescent="0.25">
      <c r="A76" s="4" t="s">
        <v>82</v>
      </c>
      <c r="B76" s="33">
        <v>1202</v>
      </c>
      <c r="C76" s="33"/>
      <c r="D76" s="34"/>
      <c r="E76" s="37"/>
      <c r="F76" s="38"/>
      <c r="G76" s="37"/>
      <c r="H76" s="38"/>
      <c r="I76" s="30"/>
      <c r="J76" s="30"/>
      <c r="K76" s="30"/>
      <c r="L76" s="7"/>
      <c r="M76" s="8"/>
      <c r="N76" s="37"/>
      <c r="O76" s="38"/>
    </row>
    <row r="77" spans="1:15" ht="31.5" x14ac:dyDescent="0.25">
      <c r="A77" s="9" t="s">
        <v>83</v>
      </c>
      <c r="B77" s="26" t="s">
        <v>0</v>
      </c>
      <c r="C77" s="26"/>
      <c r="D77" s="27"/>
      <c r="E77" s="28"/>
      <c r="F77" s="29"/>
      <c r="G77" s="28"/>
      <c r="H77" s="29"/>
      <c r="I77" s="30"/>
      <c r="J77" s="30"/>
      <c r="K77" s="30"/>
      <c r="L77" s="7"/>
      <c r="M77" s="6"/>
      <c r="N77" s="28"/>
      <c r="O77" s="29"/>
    </row>
    <row r="78" spans="1:15" ht="15.75" x14ac:dyDescent="0.25">
      <c r="A78" s="7" t="s">
        <v>84</v>
      </c>
      <c r="B78" s="26">
        <v>1500</v>
      </c>
      <c r="C78" s="26"/>
      <c r="D78" s="27"/>
      <c r="E78" s="28">
        <v>333</v>
      </c>
      <c r="F78" s="29"/>
      <c r="G78" s="28">
        <v>301</v>
      </c>
      <c r="H78" s="29"/>
      <c r="I78" s="30">
        <v>126</v>
      </c>
      <c r="J78" s="30"/>
      <c r="K78" s="30"/>
      <c r="L78" s="7">
        <v>120</v>
      </c>
      <c r="M78" s="6">
        <f>L78-I78</f>
        <v>-6</v>
      </c>
      <c r="N78" s="52">
        <f>L78/I78*100</f>
        <v>95.238095238095227</v>
      </c>
      <c r="O78" s="51"/>
    </row>
    <row r="79" spans="1:15" ht="15.75" x14ac:dyDescent="0.25">
      <c r="A79" s="4" t="s">
        <v>85</v>
      </c>
      <c r="B79" s="33">
        <v>1510</v>
      </c>
      <c r="C79" s="33"/>
      <c r="D79" s="34"/>
      <c r="E79" s="37">
        <v>3876</v>
      </c>
      <c r="F79" s="38"/>
      <c r="G79" s="37">
        <v>4873</v>
      </c>
      <c r="H79" s="38"/>
      <c r="I79" s="30">
        <v>1399</v>
      </c>
      <c r="J79" s="30"/>
      <c r="K79" s="30"/>
      <c r="L79" s="7">
        <v>1596</v>
      </c>
      <c r="M79" s="6">
        <f t="shared" ref="M79:M83" si="3">L79-I79</f>
        <v>197</v>
      </c>
      <c r="N79" s="52">
        <f>L79/I79*100</f>
        <v>114.08148677626878</v>
      </c>
      <c r="O79" s="51"/>
    </row>
    <row r="80" spans="1:15" ht="29.25" customHeight="1" x14ac:dyDescent="0.25">
      <c r="A80" s="4" t="s">
        <v>86</v>
      </c>
      <c r="B80" s="33">
        <v>1520</v>
      </c>
      <c r="C80" s="33"/>
      <c r="D80" s="34"/>
      <c r="E80" s="37">
        <v>720</v>
      </c>
      <c r="F80" s="38"/>
      <c r="G80" s="37">
        <v>887</v>
      </c>
      <c r="H80" s="38"/>
      <c r="I80" s="30">
        <v>259</v>
      </c>
      <c r="J80" s="30"/>
      <c r="K80" s="30"/>
      <c r="L80" s="7">
        <v>291</v>
      </c>
      <c r="M80" s="6">
        <f t="shared" si="3"/>
        <v>32</v>
      </c>
      <c r="N80" s="52">
        <f>L80/I80*100</f>
        <v>112.35521235521236</v>
      </c>
      <c r="O80" s="51"/>
    </row>
    <row r="81" spans="1:15" ht="15.75" x14ac:dyDescent="0.25">
      <c r="A81" s="4" t="s">
        <v>87</v>
      </c>
      <c r="B81" s="33">
        <v>1530</v>
      </c>
      <c r="C81" s="33"/>
      <c r="D81" s="34"/>
      <c r="E81" s="37">
        <v>1021</v>
      </c>
      <c r="F81" s="38"/>
      <c r="G81" s="37">
        <v>373</v>
      </c>
      <c r="H81" s="38"/>
      <c r="I81" s="30">
        <v>0</v>
      </c>
      <c r="J81" s="30"/>
      <c r="K81" s="30"/>
      <c r="L81" s="7">
        <v>2</v>
      </c>
      <c r="M81" s="6">
        <f t="shared" si="3"/>
        <v>2</v>
      </c>
      <c r="N81" s="52">
        <v>0</v>
      </c>
      <c r="O81" s="51"/>
    </row>
    <row r="82" spans="1:15" ht="15.75" x14ac:dyDescent="0.25">
      <c r="A82" s="4" t="s">
        <v>88</v>
      </c>
      <c r="B82" s="33">
        <v>1540</v>
      </c>
      <c r="C82" s="33"/>
      <c r="D82" s="34"/>
      <c r="E82" s="37">
        <v>6091</v>
      </c>
      <c r="F82" s="38"/>
      <c r="G82" s="37">
        <v>5818</v>
      </c>
      <c r="H82" s="38"/>
      <c r="I82" s="30">
        <v>1156.3</v>
      </c>
      <c r="J82" s="30"/>
      <c r="K82" s="30"/>
      <c r="L82" s="7">
        <v>1700</v>
      </c>
      <c r="M82" s="6">
        <f t="shared" si="3"/>
        <v>543.70000000000005</v>
      </c>
      <c r="N82" s="52">
        <f t="shared" ref="N82:N83" si="4">L82/I82*100</f>
        <v>147.02066937645941</v>
      </c>
      <c r="O82" s="51"/>
    </row>
    <row r="83" spans="1:15" ht="15.75" x14ac:dyDescent="0.25">
      <c r="A83" s="10" t="s">
        <v>89</v>
      </c>
      <c r="B83" s="54">
        <v>1550</v>
      </c>
      <c r="C83" s="54"/>
      <c r="D83" s="55"/>
      <c r="E83" s="37">
        <f>SUM(E78:E82)</f>
        <v>12041</v>
      </c>
      <c r="F83" s="38"/>
      <c r="G83" s="37">
        <f>SUM(G78:G82)</f>
        <v>12252</v>
      </c>
      <c r="H83" s="38"/>
      <c r="I83" s="30">
        <f>SUM(I78:I82)</f>
        <v>2940.3</v>
      </c>
      <c r="J83" s="30"/>
      <c r="K83" s="30"/>
      <c r="L83" s="7">
        <f>SUM(L78:L82)</f>
        <v>3709</v>
      </c>
      <c r="M83" s="6">
        <f t="shared" si="3"/>
        <v>768.69999999999982</v>
      </c>
      <c r="N83" s="52">
        <f t="shared" si="4"/>
        <v>126.14359079005544</v>
      </c>
      <c r="O83" s="51"/>
    </row>
    <row r="84" spans="1:15" ht="15.75" x14ac:dyDescent="0.25">
      <c r="A84" s="44" t="s">
        <v>90</v>
      </c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6"/>
    </row>
    <row r="85" spans="1:15" ht="59.25" customHeight="1" x14ac:dyDescent="0.25">
      <c r="A85" s="4" t="s">
        <v>91</v>
      </c>
      <c r="B85" s="33">
        <v>2000</v>
      </c>
      <c r="C85" s="33"/>
      <c r="D85" s="34"/>
      <c r="E85" s="37"/>
      <c r="F85" s="38"/>
      <c r="G85" s="37"/>
      <c r="H85" s="38"/>
      <c r="I85" s="30"/>
      <c r="J85" s="30"/>
      <c r="K85" s="30"/>
      <c r="L85" s="7"/>
      <c r="M85" s="8"/>
      <c r="N85" s="37"/>
      <c r="O85" s="38"/>
    </row>
    <row r="86" spans="1:15" ht="15.75" x14ac:dyDescent="0.25">
      <c r="A86" s="7" t="s">
        <v>92</v>
      </c>
      <c r="B86" s="47">
        <v>2030</v>
      </c>
      <c r="C86" s="26"/>
      <c r="D86" s="27"/>
      <c r="E86" s="48"/>
      <c r="F86" s="29"/>
      <c r="G86" s="48"/>
      <c r="H86" s="29"/>
      <c r="I86" s="30"/>
      <c r="J86" s="30"/>
      <c r="K86" s="30"/>
      <c r="L86" s="7"/>
      <c r="M86" s="7"/>
      <c r="N86" s="48"/>
      <c r="O86" s="29"/>
    </row>
    <row r="87" spans="1:15" ht="32.25" customHeight="1" x14ac:dyDescent="0.25">
      <c r="A87" s="7" t="s">
        <v>93</v>
      </c>
      <c r="B87" s="26">
        <v>2031</v>
      </c>
      <c r="C87" s="26"/>
      <c r="D87" s="27"/>
      <c r="E87" s="28"/>
      <c r="F87" s="29"/>
      <c r="G87" s="28"/>
      <c r="H87" s="29"/>
      <c r="I87" s="30"/>
      <c r="J87" s="30"/>
      <c r="K87" s="30"/>
      <c r="L87" s="7"/>
      <c r="M87" s="6"/>
      <c r="N87" s="28"/>
      <c r="O87" s="29"/>
    </row>
    <row r="88" spans="1:15" ht="15.75" x14ac:dyDescent="0.25">
      <c r="A88" s="7" t="s">
        <v>94</v>
      </c>
      <c r="B88" s="47">
        <v>2040</v>
      </c>
      <c r="C88" s="26"/>
      <c r="D88" s="27"/>
      <c r="E88" s="48"/>
      <c r="F88" s="29"/>
      <c r="G88" s="48"/>
      <c r="H88" s="29"/>
      <c r="I88" s="30"/>
      <c r="J88" s="30"/>
      <c r="K88" s="30"/>
      <c r="L88" s="7"/>
      <c r="M88" s="7"/>
      <c r="N88" s="48"/>
      <c r="O88" s="29"/>
    </row>
    <row r="89" spans="1:15" ht="21" customHeight="1" x14ac:dyDescent="0.25">
      <c r="A89" s="7" t="s">
        <v>95</v>
      </c>
      <c r="B89" s="26">
        <v>2050</v>
      </c>
      <c r="C89" s="26"/>
      <c r="D89" s="27"/>
      <c r="E89" s="28"/>
      <c r="F89" s="29"/>
      <c r="G89" s="28"/>
      <c r="H89" s="29"/>
      <c r="I89" s="30"/>
      <c r="J89" s="30"/>
      <c r="K89" s="30"/>
      <c r="L89" s="7"/>
      <c r="M89" s="6"/>
      <c r="N89" s="28"/>
      <c r="O89" s="29"/>
    </row>
    <row r="90" spans="1:15" ht="19.5" customHeight="1" x14ac:dyDescent="0.25">
      <c r="A90" s="7" t="s">
        <v>96</v>
      </c>
      <c r="B90" s="26">
        <v>2060</v>
      </c>
      <c r="C90" s="26"/>
      <c r="D90" s="27"/>
      <c r="E90" s="28"/>
      <c r="F90" s="29"/>
      <c r="G90" s="28"/>
      <c r="H90" s="29"/>
      <c r="I90" s="30"/>
      <c r="J90" s="30"/>
      <c r="K90" s="30"/>
      <c r="L90" s="7"/>
      <c r="M90" s="6"/>
      <c r="N90" s="28"/>
      <c r="O90" s="29"/>
    </row>
    <row r="91" spans="1:15" ht="64.5" customHeight="1" x14ac:dyDescent="0.25">
      <c r="A91" s="7" t="s">
        <v>97</v>
      </c>
      <c r="B91" s="47">
        <v>2070</v>
      </c>
      <c r="C91" s="26"/>
      <c r="D91" s="27"/>
      <c r="E91" s="48"/>
      <c r="F91" s="29"/>
      <c r="G91" s="48"/>
      <c r="H91" s="29"/>
      <c r="I91" s="30"/>
      <c r="J91" s="30"/>
      <c r="K91" s="30"/>
      <c r="L91" s="7"/>
      <c r="M91" s="7"/>
      <c r="N91" s="48"/>
      <c r="O91" s="29"/>
    </row>
    <row r="92" spans="1:15" ht="33.75" customHeight="1" x14ac:dyDescent="0.25">
      <c r="A92" s="7" t="s">
        <v>98</v>
      </c>
      <c r="B92" s="26">
        <v>2100</v>
      </c>
      <c r="C92" s="26"/>
      <c r="D92" s="27"/>
      <c r="E92" s="28">
        <v>0.7</v>
      </c>
      <c r="F92" s="29"/>
      <c r="G92" s="52">
        <f>G75*0.15</f>
        <v>0.49199999999999999</v>
      </c>
      <c r="H92" s="51"/>
      <c r="I92" s="30">
        <v>0.45</v>
      </c>
      <c r="J92" s="30"/>
      <c r="K92" s="30"/>
      <c r="L92" s="17">
        <f>L75*0.15</f>
        <v>0.49199999999999999</v>
      </c>
      <c r="M92" s="6">
        <f>L92-I92</f>
        <v>4.1999999999999982E-2</v>
      </c>
      <c r="N92" s="52">
        <f>L92/I92*100</f>
        <v>109.33333333333333</v>
      </c>
      <c r="O92" s="51"/>
    </row>
    <row r="93" spans="1:15" ht="31.5" x14ac:dyDescent="0.25">
      <c r="A93" s="4" t="s">
        <v>99</v>
      </c>
      <c r="B93" s="33">
        <v>2110</v>
      </c>
      <c r="C93" s="33"/>
      <c r="D93" s="34"/>
      <c r="E93" s="37">
        <v>1</v>
      </c>
      <c r="F93" s="38"/>
      <c r="G93" s="53">
        <f>G73</f>
        <v>0.72</v>
      </c>
      <c r="H93" s="29"/>
      <c r="I93" s="30">
        <v>0.7</v>
      </c>
      <c r="J93" s="30"/>
      <c r="K93" s="30"/>
      <c r="L93" s="18">
        <f>L73</f>
        <v>0.72</v>
      </c>
      <c r="M93" s="6">
        <f t="shared" ref="M93:M96" si="5">L93-I93</f>
        <v>2.0000000000000018E-2</v>
      </c>
      <c r="N93" s="52">
        <f>L93/I93*100</f>
        <v>102.85714285714288</v>
      </c>
      <c r="O93" s="51"/>
    </row>
    <row r="94" spans="1:15" ht="48" customHeight="1" x14ac:dyDescent="0.25">
      <c r="A94" s="4" t="s">
        <v>100</v>
      </c>
      <c r="B94" s="33" t="s">
        <v>101</v>
      </c>
      <c r="C94" s="33"/>
      <c r="D94" s="34"/>
      <c r="E94" s="37">
        <v>756.7</v>
      </c>
      <c r="F94" s="38"/>
      <c r="G94" s="28">
        <v>1125.5999999999999</v>
      </c>
      <c r="H94" s="29"/>
      <c r="I94" s="30">
        <v>115</v>
      </c>
      <c r="J94" s="30"/>
      <c r="K94" s="30"/>
      <c r="L94" s="7">
        <v>472.8</v>
      </c>
      <c r="M94" s="6">
        <f t="shared" si="5"/>
        <v>357.8</v>
      </c>
      <c r="N94" s="52">
        <f>L94/I94*100</f>
        <v>411.13043478260869</v>
      </c>
      <c r="O94" s="51"/>
    </row>
    <row r="95" spans="1:15" ht="61.5" customHeight="1" x14ac:dyDescent="0.25">
      <c r="A95" s="4" t="s">
        <v>102</v>
      </c>
      <c r="B95" s="33">
        <v>2140</v>
      </c>
      <c r="C95" s="33"/>
      <c r="D95" s="34"/>
      <c r="E95" s="37">
        <v>173</v>
      </c>
      <c r="F95" s="38"/>
      <c r="G95" s="28">
        <v>87.8</v>
      </c>
      <c r="H95" s="29"/>
      <c r="I95" s="30">
        <v>41</v>
      </c>
      <c r="J95" s="30"/>
      <c r="K95" s="30"/>
      <c r="L95" s="7">
        <v>29.3</v>
      </c>
      <c r="M95" s="6">
        <f t="shared" si="5"/>
        <v>-11.7</v>
      </c>
      <c r="N95" s="52">
        <f t="shared" ref="N95:N97" si="6">L95/I95*100</f>
        <v>71.463414634146332</v>
      </c>
      <c r="O95" s="51"/>
    </row>
    <row r="96" spans="1:15" ht="63" x14ac:dyDescent="0.25">
      <c r="A96" s="4" t="s">
        <v>103</v>
      </c>
      <c r="B96" s="33">
        <v>2150</v>
      </c>
      <c r="C96" s="33"/>
      <c r="D96" s="34"/>
      <c r="E96" s="37">
        <v>720</v>
      </c>
      <c r="F96" s="38"/>
      <c r="G96" s="28">
        <f>G80</f>
        <v>887</v>
      </c>
      <c r="H96" s="29"/>
      <c r="I96" s="30">
        <v>259</v>
      </c>
      <c r="J96" s="30"/>
      <c r="K96" s="30"/>
      <c r="L96" s="7">
        <f>L80</f>
        <v>291</v>
      </c>
      <c r="M96" s="6">
        <f t="shared" si="5"/>
        <v>32</v>
      </c>
      <c r="N96" s="52">
        <f t="shared" si="6"/>
        <v>112.35521235521236</v>
      </c>
      <c r="O96" s="51"/>
    </row>
    <row r="97" spans="1:15" ht="31.5" x14ac:dyDescent="0.25">
      <c r="A97" s="9" t="s">
        <v>104</v>
      </c>
      <c r="B97" s="47">
        <v>2200</v>
      </c>
      <c r="C97" s="26"/>
      <c r="D97" s="27"/>
      <c r="E97" s="48">
        <f>SUM(E92:E96)</f>
        <v>1651.4</v>
      </c>
      <c r="F97" s="29"/>
      <c r="G97" s="50">
        <v>2101.9</v>
      </c>
      <c r="H97" s="51"/>
      <c r="I97" s="30">
        <f>SUM(I92:I96)</f>
        <v>416.15</v>
      </c>
      <c r="J97" s="30"/>
      <c r="K97" s="30"/>
      <c r="L97" s="7">
        <v>794.6</v>
      </c>
      <c r="M97" s="16">
        <f>L97-I97</f>
        <v>378.45000000000005</v>
      </c>
      <c r="N97" s="52">
        <f t="shared" si="6"/>
        <v>190.94076655052265</v>
      </c>
      <c r="O97" s="51"/>
    </row>
    <row r="98" spans="1:15" ht="15.75" x14ac:dyDescent="0.25">
      <c r="A98" s="44" t="s">
        <v>105</v>
      </c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6"/>
    </row>
    <row r="99" spans="1:15" ht="31.5" x14ac:dyDescent="0.25">
      <c r="A99" s="10" t="s">
        <v>106</v>
      </c>
      <c r="B99" s="33">
        <v>3600</v>
      </c>
      <c r="C99" s="33"/>
      <c r="D99" s="34"/>
      <c r="E99" s="37" t="s">
        <v>0</v>
      </c>
      <c r="F99" s="38"/>
      <c r="G99" s="37" t="s">
        <v>0</v>
      </c>
      <c r="H99" s="38"/>
      <c r="I99" s="30" t="s">
        <v>0</v>
      </c>
      <c r="J99" s="30"/>
      <c r="K99" s="30"/>
      <c r="L99" s="7" t="s">
        <v>0</v>
      </c>
      <c r="M99" s="8" t="s">
        <v>0</v>
      </c>
      <c r="N99" s="37" t="s">
        <v>0</v>
      </c>
      <c r="O99" s="38"/>
    </row>
    <row r="100" spans="1:15" ht="33" customHeight="1" x14ac:dyDescent="0.25">
      <c r="A100" s="4" t="s">
        <v>107</v>
      </c>
      <c r="B100" s="33">
        <v>3090</v>
      </c>
      <c r="C100" s="33"/>
      <c r="D100" s="34"/>
      <c r="E100" s="37" t="s">
        <v>0</v>
      </c>
      <c r="F100" s="38"/>
      <c r="G100" s="37" t="s">
        <v>0</v>
      </c>
      <c r="H100" s="38"/>
      <c r="I100" s="30" t="s">
        <v>0</v>
      </c>
      <c r="J100" s="30"/>
      <c r="K100" s="30"/>
      <c r="L100" s="7" t="s">
        <v>0</v>
      </c>
      <c r="M100" s="8" t="s">
        <v>0</v>
      </c>
      <c r="N100" s="37" t="s">
        <v>0</v>
      </c>
      <c r="O100" s="38"/>
    </row>
    <row r="101" spans="1:15" ht="30.75" customHeight="1" x14ac:dyDescent="0.25">
      <c r="A101" s="4" t="s">
        <v>108</v>
      </c>
      <c r="B101" s="33">
        <v>3320</v>
      </c>
      <c r="C101" s="33"/>
      <c r="D101" s="34"/>
      <c r="E101" s="37" t="s">
        <v>0</v>
      </c>
      <c r="F101" s="38"/>
      <c r="G101" s="37" t="s">
        <v>0</v>
      </c>
      <c r="H101" s="38"/>
      <c r="I101" s="30" t="s">
        <v>0</v>
      </c>
      <c r="J101" s="30"/>
      <c r="K101" s="30"/>
      <c r="L101" s="7" t="s">
        <v>0</v>
      </c>
      <c r="M101" s="8" t="s">
        <v>0</v>
      </c>
      <c r="N101" s="37" t="s">
        <v>0</v>
      </c>
      <c r="O101" s="38"/>
    </row>
    <row r="102" spans="1:15" ht="29.25" customHeight="1" x14ac:dyDescent="0.25">
      <c r="A102" s="4" t="s">
        <v>109</v>
      </c>
      <c r="B102" s="33">
        <v>3580</v>
      </c>
      <c r="C102" s="33"/>
      <c r="D102" s="34"/>
      <c r="E102" s="37" t="s">
        <v>0</v>
      </c>
      <c r="F102" s="38"/>
      <c r="G102" s="37" t="s">
        <v>0</v>
      </c>
      <c r="H102" s="38"/>
      <c r="I102" s="30" t="s">
        <v>0</v>
      </c>
      <c r="J102" s="30"/>
      <c r="K102" s="30"/>
      <c r="L102" s="7" t="s">
        <v>0</v>
      </c>
      <c r="M102" s="8" t="s">
        <v>0</v>
      </c>
      <c r="N102" s="37" t="s">
        <v>0</v>
      </c>
      <c r="O102" s="38"/>
    </row>
    <row r="103" spans="1:15" ht="30.75" customHeight="1" x14ac:dyDescent="0.25">
      <c r="A103" s="7" t="s">
        <v>110</v>
      </c>
      <c r="B103" s="26">
        <v>3610</v>
      </c>
      <c r="C103" s="26"/>
      <c r="D103" s="27"/>
      <c r="E103" s="28" t="s">
        <v>0</v>
      </c>
      <c r="F103" s="29"/>
      <c r="G103" s="28" t="s">
        <v>0</v>
      </c>
      <c r="H103" s="29"/>
      <c r="I103" s="30" t="s">
        <v>0</v>
      </c>
      <c r="J103" s="30"/>
      <c r="K103" s="30"/>
      <c r="L103" s="7" t="s">
        <v>0</v>
      </c>
      <c r="M103" s="6" t="s">
        <v>0</v>
      </c>
      <c r="N103" s="28" t="s">
        <v>0</v>
      </c>
      <c r="O103" s="29"/>
    </row>
    <row r="104" spans="1:15" ht="31.5" x14ac:dyDescent="0.25">
      <c r="A104" s="9" t="s">
        <v>111</v>
      </c>
      <c r="B104" s="26">
        <v>3620</v>
      </c>
      <c r="C104" s="26"/>
      <c r="D104" s="27"/>
      <c r="E104" s="28" t="s">
        <v>0</v>
      </c>
      <c r="F104" s="29"/>
      <c r="G104" s="28" t="s">
        <v>0</v>
      </c>
      <c r="H104" s="29"/>
      <c r="I104" s="30" t="s">
        <v>0</v>
      </c>
      <c r="J104" s="30"/>
      <c r="K104" s="30"/>
      <c r="L104" s="7" t="s">
        <v>0</v>
      </c>
      <c r="M104" s="6" t="s">
        <v>0</v>
      </c>
      <c r="N104" s="28" t="s">
        <v>0</v>
      </c>
      <c r="O104" s="29"/>
    </row>
    <row r="105" spans="1:15" ht="15.75" x14ac:dyDescent="0.25">
      <c r="A105" s="44" t="s">
        <v>112</v>
      </c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9"/>
    </row>
    <row r="106" spans="1:15" ht="15.75" x14ac:dyDescent="0.25">
      <c r="A106" s="4" t="s">
        <v>113</v>
      </c>
      <c r="B106" s="33">
        <v>4000</v>
      </c>
      <c r="C106" s="33"/>
      <c r="D106" s="34"/>
      <c r="E106" s="37">
        <v>2000</v>
      </c>
      <c r="F106" s="38"/>
      <c r="G106" s="37">
        <v>4276</v>
      </c>
      <c r="H106" s="38"/>
      <c r="I106" s="30"/>
      <c r="J106" s="30"/>
      <c r="K106" s="30"/>
      <c r="L106" s="7">
        <v>3041</v>
      </c>
      <c r="M106" s="8"/>
      <c r="N106" s="37"/>
      <c r="O106" s="38"/>
    </row>
    <row r="107" spans="1:15" ht="15.75" x14ac:dyDescent="0.25">
      <c r="A107" s="44" t="s">
        <v>114</v>
      </c>
      <c r="B107" s="45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6"/>
    </row>
    <row r="108" spans="1:15" ht="78" customHeight="1" x14ac:dyDescent="0.25">
      <c r="A108" s="9" t="s">
        <v>115</v>
      </c>
      <c r="B108" s="47">
        <v>5020</v>
      </c>
      <c r="C108" s="26"/>
      <c r="D108" s="27"/>
      <c r="E108" s="48">
        <v>0.09</v>
      </c>
      <c r="F108" s="29"/>
      <c r="G108" s="48">
        <v>0.08</v>
      </c>
      <c r="H108" s="29"/>
      <c r="I108" s="48"/>
      <c r="J108" s="28"/>
      <c r="K108" s="29"/>
      <c r="L108" s="7"/>
      <c r="M108" s="7"/>
      <c r="N108" s="48" t="s">
        <v>0</v>
      </c>
      <c r="O108" s="29"/>
    </row>
    <row r="109" spans="1:15" ht="33" customHeight="1" x14ac:dyDescent="0.25">
      <c r="A109" s="12" t="s">
        <v>116</v>
      </c>
      <c r="B109" s="31">
        <v>5030</v>
      </c>
      <c r="C109" s="31"/>
      <c r="D109" s="32"/>
      <c r="E109" s="35">
        <v>0.01</v>
      </c>
      <c r="F109" s="36"/>
      <c r="G109" s="35">
        <v>0.01</v>
      </c>
      <c r="H109" s="36"/>
      <c r="I109" s="30"/>
      <c r="J109" s="30"/>
      <c r="K109" s="30"/>
      <c r="L109" s="43"/>
      <c r="M109" s="41"/>
      <c r="N109" s="35" t="s">
        <v>0</v>
      </c>
      <c r="O109" s="36"/>
    </row>
    <row r="110" spans="1:15" ht="47.25" x14ac:dyDescent="0.25">
      <c r="A110" s="4" t="s">
        <v>117</v>
      </c>
      <c r="B110" s="33"/>
      <c r="C110" s="33"/>
      <c r="D110" s="34"/>
      <c r="E110" s="37"/>
      <c r="F110" s="38"/>
      <c r="G110" s="37"/>
      <c r="H110" s="38"/>
      <c r="I110" s="30"/>
      <c r="J110" s="30"/>
      <c r="K110" s="30"/>
      <c r="L110" s="43"/>
      <c r="M110" s="42"/>
      <c r="N110" s="37"/>
      <c r="O110" s="38"/>
    </row>
    <row r="111" spans="1:15" ht="110.25" customHeight="1" x14ac:dyDescent="0.25">
      <c r="A111" s="9" t="s">
        <v>118</v>
      </c>
      <c r="B111" s="26">
        <v>5040</v>
      </c>
      <c r="C111" s="26"/>
      <c r="D111" s="27"/>
      <c r="E111" s="28">
        <v>7.0000000000000007E-2</v>
      </c>
      <c r="F111" s="29"/>
      <c r="G111" s="28">
        <v>0.04</v>
      </c>
      <c r="H111" s="29"/>
      <c r="I111" s="30"/>
      <c r="J111" s="30"/>
      <c r="K111" s="30"/>
      <c r="L111" s="7"/>
      <c r="M111" s="6"/>
      <c r="N111" s="28" t="s">
        <v>0</v>
      </c>
      <c r="O111" s="29"/>
    </row>
    <row r="112" spans="1:15" ht="93.75" customHeight="1" x14ac:dyDescent="0.25">
      <c r="A112" s="9" t="s">
        <v>119</v>
      </c>
      <c r="B112" s="26">
        <v>5110</v>
      </c>
      <c r="C112" s="26"/>
      <c r="D112" s="27"/>
      <c r="E112" s="28">
        <v>26.5</v>
      </c>
      <c r="F112" s="29"/>
      <c r="G112" s="28">
        <v>99.03</v>
      </c>
      <c r="H112" s="29"/>
      <c r="I112" s="30"/>
      <c r="J112" s="30"/>
      <c r="K112" s="30"/>
      <c r="L112" s="7"/>
      <c r="M112" s="6"/>
      <c r="N112" s="28" t="s">
        <v>0</v>
      </c>
      <c r="O112" s="29"/>
    </row>
    <row r="113" spans="1:15" ht="31.5" x14ac:dyDescent="0.25">
      <c r="A113" s="12" t="s">
        <v>120</v>
      </c>
      <c r="B113" s="31">
        <v>5120</v>
      </c>
      <c r="C113" s="31"/>
      <c r="D113" s="32"/>
      <c r="E113" s="35">
        <v>4</v>
      </c>
      <c r="F113" s="36"/>
      <c r="G113" s="35">
        <v>8.6999999999999993</v>
      </c>
      <c r="H113" s="36"/>
      <c r="I113" s="35"/>
      <c r="J113" s="35"/>
      <c r="K113" s="36"/>
      <c r="L113" s="39"/>
      <c r="M113" s="41"/>
      <c r="N113" s="35" t="s">
        <v>0</v>
      </c>
      <c r="O113" s="36"/>
    </row>
    <row r="114" spans="1:15" ht="51" customHeight="1" x14ac:dyDescent="0.25">
      <c r="A114" s="4" t="s">
        <v>121</v>
      </c>
      <c r="B114" s="33"/>
      <c r="C114" s="33"/>
      <c r="D114" s="34"/>
      <c r="E114" s="37"/>
      <c r="F114" s="38"/>
      <c r="G114" s="37"/>
      <c r="H114" s="38"/>
      <c r="I114" s="37"/>
      <c r="J114" s="37"/>
      <c r="K114" s="38"/>
      <c r="L114" s="40"/>
      <c r="M114" s="42"/>
      <c r="N114" s="37"/>
      <c r="O114" s="38"/>
    </row>
    <row r="115" spans="1:15" ht="32.25" customHeight="1" x14ac:dyDescent="0.25">
      <c r="A115" s="24" t="s">
        <v>140</v>
      </c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</row>
    <row r="116" spans="1:15" ht="12" customHeight="1" x14ac:dyDescent="0.25">
      <c r="A116" s="13" t="s">
        <v>0</v>
      </c>
      <c r="B116" s="19"/>
      <c r="C116" s="19"/>
      <c r="D116" s="3" t="s">
        <v>122</v>
      </c>
      <c r="E116" s="2"/>
      <c r="F116" s="2"/>
      <c r="G116" s="2"/>
      <c r="H116" s="20"/>
      <c r="I116" s="20"/>
      <c r="J116" s="21"/>
      <c r="K116" s="21"/>
      <c r="L116" s="21"/>
      <c r="M116" s="21"/>
      <c r="N116" s="21"/>
      <c r="O116" s="19"/>
    </row>
    <row r="117" spans="1:15" ht="16.5" thickBot="1" x14ac:dyDescent="0.3">
      <c r="A117" s="14" t="s">
        <v>138</v>
      </c>
      <c r="B117" s="19"/>
      <c r="C117" s="19"/>
      <c r="D117" s="2"/>
      <c r="E117" s="2"/>
      <c r="F117" s="2"/>
      <c r="G117" s="2"/>
      <c r="H117" s="20"/>
      <c r="I117" s="20"/>
      <c r="J117" s="22" t="s">
        <v>133</v>
      </c>
      <c r="K117" s="22"/>
      <c r="L117" s="22"/>
      <c r="M117" s="22"/>
      <c r="N117" s="22"/>
      <c r="O117" s="19"/>
    </row>
    <row r="118" spans="1:15" ht="15.75" x14ac:dyDescent="0.25">
      <c r="A118" s="3" t="s">
        <v>123</v>
      </c>
      <c r="B118" s="25" t="s">
        <v>0</v>
      </c>
      <c r="C118" s="25"/>
      <c r="D118" s="25" t="s">
        <v>124</v>
      </c>
      <c r="E118" s="25"/>
      <c r="F118" s="25"/>
      <c r="G118" s="25"/>
      <c r="H118" s="25" t="s">
        <v>0</v>
      </c>
      <c r="I118" s="25"/>
      <c r="J118" s="25" t="s">
        <v>125</v>
      </c>
      <c r="K118" s="25"/>
      <c r="L118" s="25"/>
      <c r="M118" s="25"/>
      <c r="N118" s="25"/>
      <c r="O118" s="25"/>
    </row>
    <row r="119" spans="1:15" ht="15.75" x14ac:dyDescent="0.25">
      <c r="A119" s="13" t="s">
        <v>0</v>
      </c>
      <c r="B119" s="25" t="s">
        <v>0</v>
      </c>
      <c r="C119" s="25"/>
      <c r="D119" s="3" t="s">
        <v>0</v>
      </c>
      <c r="E119" s="2"/>
      <c r="F119" s="2"/>
      <c r="G119" s="2"/>
      <c r="H119" s="25" t="s">
        <v>0</v>
      </c>
      <c r="I119" s="25"/>
      <c r="J119" s="3" t="s">
        <v>0</v>
      </c>
      <c r="K119" s="2"/>
      <c r="L119" s="2"/>
      <c r="M119" s="2"/>
      <c r="N119" s="2"/>
      <c r="O119" s="2"/>
    </row>
    <row r="120" spans="1:15" ht="15.75" customHeight="1" thickBot="1" x14ac:dyDescent="0.3">
      <c r="A120" s="14" t="s">
        <v>126</v>
      </c>
      <c r="B120" s="25"/>
      <c r="C120" s="25"/>
      <c r="D120" s="3" t="s">
        <v>122</v>
      </c>
      <c r="E120" s="2"/>
      <c r="F120" s="2"/>
      <c r="G120" s="2"/>
      <c r="H120" s="25"/>
      <c r="I120" s="25"/>
      <c r="J120" s="23" t="s">
        <v>135</v>
      </c>
      <c r="K120" s="23"/>
      <c r="L120" s="23"/>
      <c r="M120" s="23"/>
      <c r="N120" s="23"/>
      <c r="O120" s="2"/>
    </row>
    <row r="121" spans="1:15" ht="15.75" x14ac:dyDescent="0.25">
      <c r="A121" s="3" t="s">
        <v>127</v>
      </c>
      <c r="B121" s="25" t="s">
        <v>0</v>
      </c>
      <c r="C121" s="25"/>
      <c r="D121" s="25" t="s">
        <v>124</v>
      </c>
      <c r="E121" s="25"/>
      <c r="F121" s="25"/>
      <c r="G121" s="25"/>
      <c r="H121" s="25" t="s">
        <v>0</v>
      </c>
      <c r="I121" s="25"/>
      <c r="J121" s="25" t="s">
        <v>125</v>
      </c>
      <c r="K121" s="25"/>
      <c r="L121" s="25"/>
      <c r="M121" s="25"/>
      <c r="N121" s="25"/>
      <c r="O121" s="25"/>
    </row>
    <row r="122" spans="1:15" ht="15.75" x14ac:dyDescent="0.25">
      <c r="A122" s="3" t="s">
        <v>0</v>
      </c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</row>
    <row r="123" spans="1:15" ht="15.75" x14ac:dyDescent="0.25">
      <c r="A123" s="3" t="s">
        <v>0</v>
      </c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</row>
  </sheetData>
  <mergeCells count="496">
    <mergeCell ref="A1:O1"/>
    <mergeCell ref="A2:O2"/>
    <mergeCell ref="A6:B6"/>
    <mergeCell ref="C6:E6"/>
    <mergeCell ref="F6:J6"/>
    <mergeCell ref="K6:O6"/>
    <mergeCell ref="A7:B7"/>
    <mergeCell ref="C7:E7"/>
    <mergeCell ref="F7:J7"/>
    <mergeCell ref="K7:O7"/>
    <mergeCell ref="A4:B4"/>
    <mergeCell ref="C4:E4"/>
    <mergeCell ref="F4:J4"/>
    <mergeCell ref="K4:O4"/>
    <mergeCell ref="A5:B5"/>
    <mergeCell ref="C5:E5"/>
    <mergeCell ref="F5:J5"/>
    <mergeCell ref="K5:O5"/>
    <mergeCell ref="A10:B10"/>
    <mergeCell ref="C10:J10"/>
    <mergeCell ref="K10:O10"/>
    <mergeCell ref="A11:B11"/>
    <mergeCell ref="C11:J11"/>
    <mergeCell ref="K11:O11"/>
    <mergeCell ref="A8:B8"/>
    <mergeCell ref="C8:E8"/>
    <mergeCell ref="F8:J8"/>
    <mergeCell ref="K8:O8"/>
    <mergeCell ref="A9:B9"/>
    <mergeCell ref="C9:E9"/>
    <mergeCell ref="F9:J9"/>
    <mergeCell ref="K9:O9"/>
    <mergeCell ref="A16:B16"/>
    <mergeCell ref="C16:J16"/>
    <mergeCell ref="K16:O16"/>
    <mergeCell ref="A17:O17"/>
    <mergeCell ref="A18:O18"/>
    <mergeCell ref="A19:O19"/>
    <mergeCell ref="A12:B13"/>
    <mergeCell ref="K12:O13"/>
    <mergeCell ref="A14:B14"/>
    <mergeCell ref="C14:J14"/>
    <mergeCell ref="K14:O14"/>
    <mergeCell ref="A15:B15"/>
    <mergeCell ref="C15:J15"/>
    <mergeCell ref="K15:O15"/>
    <mergeCell ref="B24:D24"/>
    <mergeCell ref="E24:F24"/>
    <mergeCell ref="G24:H24"/>
    <mergeCell ref="I24:K24"/>
    <mergeCell ref="N24:O24"/>
    <mergeCell ref="A25:O25"/>
    <mergeCell ref="A20:O20"/>
    <mergeCell ref="A21:O21"/>
    <mergeCell ref="A22:A23"/>
    <mergeCell ref="B22:D23"/>
    <mergeCell ref="E22:H22"/>
    <mergeCell ref="I22:O22"/>
    <mergeCell ref="E23:F23"/>
    <mergeCell ref="G23:H23"/>
    <mergeCell ref="I23:K23"/>
    <mergeCell ref="N23:O23"/>
    <mergeCell ref="B26:D26"/>
    <mergeCell ref="E26:F26"/>
    <mergeCell ref="G26:H26"/>
    <mergeCell ref="I26:K26"/>
    <mergeCell ref="N26:O26"/>
    <mergeCell ref="B27:D27"/>
    <mergeCell ref="E27:F27"/>
    <mergeCell ref="G27:H27"/>
    <mergeCell ref="I27:K27"/>
    <mergeCell ref="N27:O27"/>
    <mergeCell ref="B28:D28"/>
    <mergeCell ref="E28:F28"/>
    <mergeCell ref="G28:H28"/>
    <mergeCell ref="I28:K28"/>
    <mergeCell ref="N28:O28"/>
    <mergeCell ref="B29:D29"/>
    <mergeCell ref="E29:F29"/>
    <mergeCell ref="G29:H29"/>
    <mergeCell ref="I29:K29"/>
    <mergeCell ref="N29:O29"/>
    <mergeCell ref="B30:D30"/>
    <mergeCell ref="E30:F30"/>
    <mergeCell ref="G30:H30"/>
    <mergeCell ref="I30:K30"/>
    <mergeCell ref="N30:O30"/>
    <mergeCell ref="B31:D31"/>
    <mergeCell ref="E31:F31"/>
    <mergeCell ref="G31:H31"/>
    <mergeCell ref="I31:K31"/>
    <mergeCell ref="N31:O31"/>
    <mergeCell ref="B32:D32"/>
    <mergeCell ref="E32:F32"/>
    <mergeCell ref="G32:H32"/>
    <mergeCell ref="I32:K32"/>
    <mergeCell ref="N32:O32"/>
    <mergeCell ref="B33:D33"/>
    <mergeCell ref="E33:F33"/>
    <mergeCell ref="G33:H33"/>
    <mergeCell ref="I33:K33"/>
    <mergeCell ref="N33:O33"/>
    <mergeCell ref="B34:D34"/>
    <mergeCell ref="E34:F34"/>
    <mergeCell ref="G34:H34"/>
    <mergeCell ref="I34:K34"/>
    <mergeCell ref="N34:O34"/>
    <mergeCell ref="B35:D35"/>
    <mergeCell ref="E35:F35"/>
    <mergeCell ref="G35:H35"/>
    <mergeCell ref="I35:K35"/>
    <mergeCell ref="N35:O35"/>
    <mergeCell ref="B36:D36"/>
    <mergeCell ref="E36:F36"/>
    <mergeCell ref="G36:H36"/>
    <mergeCell ref="I36:K36"/>
    <mergeCell ref="N36:O36"/>
    <mergeCell ref="B37:D37"/>
    <mergeCell ref="E37:F37"/>
    <mergeCell ref="G37:H37"/>
    <mergeCell ref="I37:K37"/>
    <mergeCell ref="N37:O37"/>
    <mergeCell ref="B38:D38"/>
    <mergeCell ref="E38:F38"/>
    <mergeCell ref="G38:H38"/>
    <mergeCell ref="I38:K38"/>
    <mergeCell ref="N38:O38"/>
    <mergeCell ref="B39:D39"/>
    <mergeCell ref="E39:F39"/>
    <mergeCell ref="G39:H39"/>
    <mergeCell ref="I39:K39"/>
    <mergeCell ref="N39:O39"/>
    <mergeCell ref="B40:D40"/>
    <mergeCell ref="E40:F40"/>
    <mergeCell ref="G40:H40"/>
    <mergeCell ref="I40:K40"/>
    <mergeCell ref="N40:O40"/>
    <mergeCell ref="B41:D41"/>
    <mergeCell ref="E41:F41"/>
    <mergeCell ref="G41:H41"/>
    <mergeCell ref="I41:K41"/>
    <mergeCell ref="N41:O41"/>
    <mergeCell ref="B42:D42"/>
    <mergeCell ref="E42:F42"/>
    <mergeCell ref="G42:H42"/>
    <mergeCell ref="I42:K42"/>
    <mergeCell ref="N42:O42"/>
    <mergeCell ref="B43:D43"/>
    <mergeCell ref="E43:F43"/>
    <mergeCell ref="G43:H43"/>
    <mergeCell ref="I43:K43"/>
    <mergeCell ref="N43:O43"/>
    <mergeCell ref="B44:D44"/>
    <mergeCell ref="E44:F44"/>
    <mergeCell ref="G44:H44"/>
    <mergeCell ref="I44:K44"/>
    <mergeCell ref="N44:O44"/>
    <mergeCell ref="B45:D45"/>
    <mergeCell ref="E45:F45"/>
    <mergeCell ref="G45:H45"/>
    <mergeCell ref="I45:K45"/>
    <mergeCell ref="N45:O45"/>
    <mergeCell ref="B46:D46"/>
    <mergeCell ref="E46:F46"/>
    <mergeCell ref="G46:H46"/>
    <mergeCell ref="I46:K46"/>
    <mergeCell ref="N46:O46"/>
    <mergeCell ref="B47:D47"/>
    <mergeCell ref="E47:F47"/>
    <mergeCell ref="G47:H47"/>
    <mergeCell ref="I47:K47"/>
    <mergeCell ref="N47:O47"/>
    <mergeCell ref="B48:D48"/>
    <mergeCell ref="E48:F48"/>
    <mergeCell ref="G48:H48"/>
    <mergeCell ref="I48:K48"/>
    <mergeCell ref="N48:O48"/>
    <mergeCell ref="B49:D49"/>
    <mergeCell ref="E49:F49"/>
    <mergeCell ref="G49:H49"/>
    <mergeCell ref="I49:K49"/>
    <mergeCell ref="N49:O49"/>
    <mergeCell ref="B50:D50"/>
    <mergeCell ref="E50:F50"/>
    <mergeCell ref="G50:H50"/>
    <mergeCell ref="I50:K50"/>
    <mergeCell ref="N50:O50"/>
    <mergeCell ref="B51:D51"/>
    <mergeCell ref="E51:F51"/>
    <mergeCell ref="G51:H51"/>
    <mergeCell ref="I51:K51"/>
    <mergeCell ref="N51:O51"/>
    <mergeCell ref="B52:D52"/>
    <mergeCell ref="E52:F52"/>
    <mergeCell ref="G52:H52"/>
    <mergeCell ref="I52:K52"/>
    <mergeCell ref="N52:O52"/>
    <mergeCell ref="B53:D53"/>
    <mergeCell ref="E53:F53"/>
    <mergeCell ref="G53:H53"/>
    <mergeCell ref="I53:K53"/>
    <mergeCell ref="N53:O53"/>
    <mergeCell ref="B54:D54"/>
    <mergeCell ref="E54:F54"/>
    <mergeCell ref="G54:H54"/>
    <mergeCell ref="I54:K54"/>
    <mergeCell ref="N54:O54"/>
    <mergeCell ref="B55:D55"/>
    <mergeCell ref="E55:F55"/>
    <mergeCell ref="G55:H55"/>
    <mergeCell ref="I55:K55"/>
    <mergeCell ref="N55:O55"/>
    <mergeCell ref="B56:D56"/>
    <mergeCell ref="E56:F56"/>
    <mergeCell ref="G56:H56"/>
    <mergeCell ref="I56:K56"/>
    <mergeCell ref="N56:O56"/>
    <mergeCell ref="B57:D57"/>
    <mergeCell ref="E57:F57"/>
    <mergeCell ref="G57:H57"/>
    <mergeCell ref="I57:K57"/>
    <mergeCell ref="N57:O57"/>
    <mergeCell ref="B58:D58"/>
    <mergeCell ref="E58:F58"/>
    <mergeCell ref="G58:H58"/>
    <mergeCell ref="I58:K58"/>
    <mergeCell ref="N58:O58"/>
    <mergeCell ref="B59:D59"/>
    <mergeCell ref="E59:F59"/>
    <mergeCell ref="G59:H59"/>
    <mergeCell ref="I59:K59"/>
    <mergeCell ref="N59:O59"/>
    <mergeCell ref="B60:D60"/>
    <mergeCell ref="E60:F60"/>
    <mergeCell ref="G60:H60"/>
    <mergeCell ref="I60:K60"/>
    <mergeCell ref="N60:O60"/>
    <mergeCell ref="B61:D61"/>
    <mergeCell ref="E61:F61"/>
    <mergeCell ref="G61:H61"/>
    <mergeCell ref="I61:K61"/>
    <mergeCell ref="N61:O61"/>
    <mergeCell ref="B62:D62"/>
    <mergeCell ref="E62:F62"/>
    <mergeCell ref="G62:H62"/>
    <mergeCell ref="I62:K62"/>
    <mergeCell ref="N62:O62"/>
    <mergeCell ref="B63:D63"/>
    <mergeCell ref="E63:F63"/>
    <mergeCell ref="G63:H63"/>
    <mergeCell ref="I63:K63"/>
    <mergeCell ref="N63:O63"/>
    <mergeCell ref="B64:D64"/>
    <mergeCell ref="E64:F64"/>
    <mergeCell ref="G64:H64"/>
    <mergeCell ref="I64:K64"/>
    <mergeCell ref="N64:O64"/>
    <mergeCell ref="B65:D65"/>
    <mergeCell ref="E65:F65"/>
    <mergeCell ref="G65:H65"/>
    <mergeCell ref="I65:K65"/>
    <mergeCell ref="N65:O65"/>
    <mergeCell ref="B66:D66"/>
    <mergeCell ref="E66:F66"/>
    <mergeCell ref="G66:H66"/>
    <mergeCell ref="I66:K66"/>
    <mergeCell ref="N66:O66"/>
    <mergeCell ref="B67:D67"/>
    <mergeCell ref="E67:F67"/>
    <mergeCell ref="G67:H67"/>
    <mergeCell ref="I67:K67"/>
    <mergeCell ref="N67:O67"/>
    <mergeCell ref="B68:D68"/>
    <mergeCell ref="E68:F68"/>
    <mergeCell ref="G68:H68"/>
    <mergeCell ref="I68:K68"/>
    <mergeCell ref="N68:O68"/>
    <mergeCell ref="B69:D69"/>
    <mergeCell ref="E69:F69"/>
    <mergeCell ref="G69:H69"/>
    <mergeCell ref="I69:K69"/>
    <mergeCell ref="N69:O69"/>
    <mergeCell ref="B70:D70"/>
    <mergeCell ref="E70:F70"/>
    <mergeCell ref="G70:H70"/>
    <mergeCell ref="I70:K70"/>
    <mergeCell ref="N70:O70"/>
    <mergeCell ref="B71:D72"/>
    <mergeCell ref="E71:F72"/>
    <mergeCell ref="G71:H72"/>
    <mergeCell ref="I71:K72"/>
    <mergeCell ref="N71:O72"/>
    <mergeCell ref="L71:L72"/>
    <mergeCell ref="M71:M72"/>
    <mergeCell ref="B73:D73"/>
    <mergeCell ref="E73:F73"/>
    <mergeCell ref="G73:H73"/>
    <mergeCell ref="I73:K73"/>
    <mergeCell ref="N73:O73"/>
    <mergeCell ref="B74:D74"/>
    <mergeCell ref="E74:F74"/>
    <mergeCell ref="G74:H74"/>
    <mergeCell ref="I74:K74"/>
    <mergeCell ref="N74:O74"/>
    <mergeCell ref="B75:D75"/>
    <mergeCell ref="E75:F75"/>
    <mergeCell ref="G75:H75"/>
    <mergeCell ref="I75:K75"/>
    <mergeCell ref="N75:O75"/>
    <mergeCell ref="B76:D76"/>
    <mergeCell ref="E76:F76"/>
    <mergeCell ref="G76:H76"/>
    <mergeCell ref="I76:K76"/>
    <mergeCell ref="N76:O76"/>
    <mergeCell ref="B77:D77"/>
    <mergeCell ref="E77:F77"/>
    <mergeCell ref="G77:H77"/>
    <mergeCell ref="I77:K77"/>
    <mergeCell ref="N77:O77"/>
    <mergeCell ref="B78:D78"/>
    <mergeCell ref="E78:F78"/>
    <mergeCell ref="G78:H78"/>
    <mergeCell ref="I78:K78"/>
    <mergeCell ref="N78:O78"/>
    <mergeCell ref="B79:D79"/>
    <mergeCell ref="E79:F79"/>
    <mergeCell ref="G79:H79"/>
    <mergeCell ref="I79:K79"/>
    <mergeCell ref="N79:O79"/>
    <mergeCell ref="B80:D80"/>
    <mergeCell ref="E80:F80"/>
    <mergeCell ref="G80:H80"/>
    <mergeCell ref="I80:K80"/>
    <mergeCell ref="N80:O80"/>
    <mergeCell ref="B83:D83"/>
    <mergeCell ref="E83:F83"/>
    <mergeCell ref="G83:H83"/>
    <mergeCell ref="I83:K83"/>
    <mergeCell ref="N83:O83"/>
    <mergeCell ref="A84:O84"/>
    <mergeCell ref="B81:D81"/>
    <mergeCell ref="E81:F81"/>
    <mergeCell ref="G81:H81"/>
    <mergeCell ref="I81:K81"/>
    <mergeCell ref="N81:O81"/>
    <mergeCell ref="B82:D82"/>
    <mergeCell ref="E82:F82"/>
    <mergeCell ref="G82:H82"/>
    <mergeCell ref="I82:K82"/>
    <mergeCell ref="N82:O82"/>
    <mergeCell ref="B85:D85"/>
    <mergeCell ref="E85:F85"/>
    <mergeCell ref="G85:H85"/>
    <mergeCell ref="I85:K85"/>
    <mergeCell ref="N85:O85"/>
    <mergeCell ref="B86:D86"/>
    <mergeCell ref="E86:F86"/>
    <mergeCell ref="G86:H86"/>
    <mergeCell ref="I86:K86"/>
    <mergeCell ref="N86:O86"/>
    <mergeCell ref="B87:D87"/>
    <mergeCell ref="E87:F87"/>
    <mergeCell ref="G87:H87"/>
    <mergeCell ref="I87:K87"/>
    <mergeCell ref="N87:O87"/>
    <mergeCell ref="B88:D88"/>
    <mergeCell ref="E88:F88"/>
    <mergeCell ref="G88:H88"/>
    <mergeCell ref="I88:K88"/>
    <mergeCell ref="N88:O88"/>
    <mergeCell ref="B89:D89"/>
    <mergeCell ref="E89:F89"/>
    <mergeCell ref="G89:H89"/>
    <mergeCell ref="I89:K89"/>
    <mergeCell ref="N89:O89"/>
    <mergeCell ref="B90:D90"/>
    <mergeCell ref="E90:F90"/>
    <mergeCell ref="G90:H90"/>
    <mergeCell ref="I90:K90"/>
    <mergeCell ref="N90:O90"/>
    <mergeCell ref="B91:D91"/>
    <mergeCell ref="E91:F91"/>
    <mergeCell ref="G91:H91"/>
    <mergeCell ref="I91:K91"/>
    <mergeCell ref="N91:O91"/>
    <mergeCell ref="B92:D92"/>
    <mergeCell ref="E92:F92"/>
    <mergeCell ref="G92:H92"/>
    <mergeCell ref="I92:K92"/>
    <mergeCell ref="N92:O92"/>
    <mergeCell ref="B93:D93"/>
    <mergeCell ref="E93:F93"/>
    <mergeCell ref="G93:H93"/>
    <mergeCell ref="I93:K93"/>
    <mergeCell ref="N93:O93"/>
    <mergeCell ref="B94:D94"/>
    <mergeCell ref="E94:F94"/>
    <mergeCell ref="G94:H94"/>
    <mergeCell ref="I94:K94"/>
    <mergeCell ref="N94:O94"/>
    <mergeCell ref="B97:D97"/>
    <mergeCell ref="E97:F97"/>
    <mergeCell ref="G97:H97"/>
    <mergeCell ref="I97:K97"/>
    <mergeCell ref="N97:O97"/>
    <mergeCell ref="A98:O98"/>
    <mergeCell ref="B95:D95"/>
    <mergeCell ref="E95:F95"/>
    <mergeCell ref="G95:H95"/>
    <mergeCell ref="I95:K95"/>
    <mergeCell ref="N95:O95"/>
    <mergeCell ref="B96:D96"/>
    <mergeCell ref="E96:F96"/>
    <mergeCell ref="G96:H96"/>
    <mergeCell ref="I96:K96"/>
    <mergeCell ref="N96:O96"/>
    <mergeCell ref="B99:D99"/>
    <mergeCell ref="E99:F99"/>
    <mergeCell ref="G99:H99"/>
    <mergeCell ref="I99:K99"/>
    <mergeCell ref="N99:O99"/>
    <mergeCell ref="B100:D100"/>
    <mergeCell ref="E100:F100"/>
    <mergeCell ref="G100:H100"/>
    <mergeCell ref="I100:K100"/>
    <mergeCell ref="N100:O100"/>
    <mergeCell ref="B101:D101"/>
    <mergeCell ref="E101:F101"/>
    <mergeCell ref="G101:H101"/>
    <mergeCell ref="I101:K101"/>
    <mergeCell ref="N101:O101"/>
    <mergeCell ref="B102:D102"/>
    <mergeCell ref="E102:F102"/>
    <mergeCell ref="G102:H102"/>
    <mergeCell ref="I102:K102"/>
    <mergeCell ref="N102:O102"/>
    <mergeCell ref="B103:D103"/>
    <mergeCell ref="E103:F103"/>
    <mergeCell ref="G103:H103"/>
    <mergeCell ref="I103:K103"/>
    <mergeCell ref="N103:O103"/>
    <mergeCell ref="B104:D104"/>
    <mergeCell ref="E104:F104"/>
    <mergeCell ref="G104:H104"/>
    <mergeCell ref="I104:K104"/>
    <mergeCell ref="N104:O104"/>
    <mergeCell ref="A107:O107"/>
    <mergeCell ref="B108:D108"/>
    <mergeCell ref="E108:F108"/>
    <mergeCell ref="G108:H108"/>
    <mergeCell ref="I108:K108"/>
    <mergeCell ref="N108:O108"/>
    <mergeCell ref="A105:O105"/>
    <mergeCell ref="B106:D106"/>
    <mergeCell ref="E106:F106"/>
    <mergeCell ref="G106:H106"/>
    <mergeCell ref="I106:K106"/>
    <mergeCell ref="N106:O106"/>
    <mergeCell ref="B109:D110"/>
    <mergeCell ref="E109:F110"/>
    <mergeCell ref="G109:H110"/>
    <mergeCell ref="I109:K110"/>
    <mergeCell ref="N109:O110"/>
    <mergeCell ref="B111:D111"/>
    <mergeCell ref="E111:F111"/>
    <mergeCell ref="G111:H111"/>
    <mergeCell ref="I111:K111"/>
    <mergeCell ref="N111:O111"/>
    <mergeCell ref="L109:L110"/>
    <mergeCell ref="M109:M110"/>
    <mergeCell ref="B112:D112"/>
    <mergeCell ref="E112:F112"/>
    <mergeCell ref="G112:H112"/>
    <mergeCell ref="I112:K112"/>
    <mergeCell ref="N112:O112"/>
    <mergeCell ref="B113:D114"/>
    <mergeCell ref="E113:F114"/>
    <mergeCell ref="G113:H114"/>
    <mergeCell ref="I113:K114"/>
    <mergeCell ref="N113:O114"/>
    <mergeCell ref="L113:L114"/>
    <mergeCell ref="M113:M114"/>
    <mergeCell ref="J116:N116"/>
    <mergeCell ref="J117:N117"/>
    <mergeCell ref="J120:N120"/>
    <mergeCell ref="A115:O115"/>
    <mergeCell ref="B119:C120"/>
    <mergeCell ref="H119:I120"/>
    <mergeCell ref="B121:C121"/>
    <mergeCell ref="D121:G121"/>
    <mergeCell ref="H121:I121"/>
    <mergeCell ref="J121:O121"/>
    <mergeCell ref="B118:C118"/>
    <mergeCell ref="D118:G118"/>
    <mergeCell ref="H118:I118"/>
    <mergeCell ref="J118:O118"/>
  </mergeCells>
  <pageMargins left="0" right="0" top="0" bottom="0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2020-01-11T08:43:24Z</dcterms:modified>
</cp:coreProperties>
</file>