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ialogsheets/sheet1.xml" ContentType="application/vnd.openxmlformats-officedocument.spreadsheetml.dialog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-180" yWindow="1035" windowWidth="11655" windowHeight="5025" tabRatio="813" activeTab="1"/>
  </bookViews>
  <sheets>
    <sheet name="Форма 1-СЛМ" sheetId="1" r:id="rId1"/>
    <sheet name="Титульний" sheetId="14" r:id="rId2"/>
    <sheet name="Помилки" sheetId="2" state="hidden" r:id="rId3"/>
    <sheet name="Довідки" sheetId="10" state="hidden" r:id="rId4"/>
    <sheet name="Довідки1" sheetId="4" state="hidden" r:id="rId5"/>
    <sheet name="Довідки2" sheetId="16" state="hidden" r:id="rId6"/>
    <sheet name="Довідки3" sheetId="8" state="hidden" r:id="rId7"/>
    <sheet name="Довідки4" sheetId="13" state="hidden" r:id="rId8"/>
    <sheet name="Dov" sheetId="7" state="hidden" r:id="rId9"/>
  </sheets>
  <externalReferences>
    <externalReference r:id="rId10"/>
    <externalReference r:id="rId11"/>
    <externalReference r:id="rId12"/>
  </externalReferences>
  <definedNames>
    <definedName name="EndSeller" localSheetId="1">[1]!EndSeller</definedName>
    <definedName name="EndSeller">[1]!EndSeller</definedName>
    <definedName name="FindIt" localSheetId="1">[1]!FindIt</definedName>
    <definedName name="FindIt">[1]!FindIt</definedName>
    <definedName name="New">[2]!RegisterReceipt</definedName>
    <definedName name="RegisterReceipt" localSheetId="1">[1]!RegisterReceipt</definedName>
    <definedName name="RegisterReceipt">[1]!RegisterReceipt</definedName>
    <definedName name="Search" localSheetId="1">[3]!Search</definedName>
    <definedName name="Search">[3]!Search</definedName>
    <definedName name="SortRUSAsc" localSheetId="1">[3]!SortRUSAsc</definedName>
    <definedName name="SortRUSAsc">[3]!SortRUSAsc</definedName>
    <definedName name="SortRUSDesc" localSheetId="1">[3]!SortRUSDesc</definedName>
    <definedName name="SortRUSDesc">[3]!SortRUSDesc</definedName>
    <definedName name="SortUSAAsc" localSheetId="1">[3]!SortUSAAsc</definedName>
    <definedName name="SortUSAAsc">[3]!SortUSAAsc</definedName>
    <definedName name="SortUSADesc" localSheetId="1">[3]!SortUSADesc</definedName>
    <definedName name="SortUSADesc">[3]!SortUSADesc</definedName>
    <definedName name="_xlnm.Print_Titles" localSheetId="7">Довідки4!$A:$B</definedName>
    <definedName name="_xlnm.Print_Area" localSheetId="3">Довідки!$A$1:$Y$364</definedName>
    <definedName name="_xlnm.Print_Area" localSheetId="4">Довідки1!$A$1:$H$45</definedName>
    <definedName name="_xlnm.Print_Area" localSheetId="5">Довідки2!$A$1:$H$45</definedName>
    <definedName name="_xlnm.Print_Area" localSheetId="6">Довідки3!$A$1:$I$45</definedName>
    <definedName name="_xlnm.Print_Area" localSheetId="7">Довідки4!$A$5:$DF$54</definedName>
    <definedName name="_xlnm.Print_Area" localSheetId="2">Помилки!$A$1:$I$42</definedName>
    <definedName name="_xlnm.Print_Area" localSheetId="1">Титульний!$A$1:$G$22</definedName>
    <definedName name="_xlnm.Print_Area" localSheetId="0">'Форма 1-СЛМ'!$A$1:$F$55</definedName>
    <definedName name="Туц">[2]!EndSeller</definedName>
  </definedNames>
  <calcPr calcId="145621"/>
</workbook>
</file>

<file path=xl/calcChain.xml><?xml version="1.0" encoding="utf-8"?>
<calcChain xmlns="http://schemas.openxmlformats.org/spreadsheetml/2006/main">
  <c r="P3" i="2" l="1"/>
  <c r="P2" i="2"/>
  <c r="J314" i="10" l="1"/>
  <c r="I314" i="10"/>
  <c r="J313" i="10"/>
  <c r="I313" i="10"/>
  <c r="J312" i="10"/>
  <c r="I312" i="10"/>
  <c r="J311" i="10"/>
  <c r="I311" i="10"/>
  <c r="J310" i="10"/>
  <c r="I310" i="10"/>
  <c r="J309" i="10"/>
  <c r="I309" i="10"/>
  <c r="J308" i="10"/>
  <c r="I308" i="10"/>
  <c r="J307" i="10"/>
  <c r="I307" i="10"/>
  <c r="J306" i="10"/>
  <c r="I306" i="10"/>
  <c r="J305" i="10"/>
  <c r="I305" i="10"/>
  <c r="J304" i="10"/>
  <c r="I304" i="10"/>
  <c r="J303" i="10"/>
  <c r="I303" i="10"/>
  <c r="J302" i="10"/>
  <c r="I302" i="10"/>
  <c r="J301" i="10"/>
  <c r="I301" i="10"/>
  <c r="J300" i="10"/>
  <c r="I300" i="10"/>
  <c r="J299" i="10"/>
  <c r="I299" i="10"/>
  <c r="J298" i="10"/>
  <c r="I298" i="10"/>
  <c r="J297" i="10"/>
  <c r="I297" i="10"/>
  <c r="J296" i="10"/>
  <c r="I296" i="10"/>
  <c r="J295" i="10"/>
  <c r="I295" i="10"/>
  <c r="J294" i="10"/>
  <c r="I294" i="10"/>
  <c r="J293" i="10"/>
  <c r="I293" i="10"/>
  <c r="J292" i="10"/>
  <c r="I292" i="10"/>
  <c r="J291" i="10"/>
  <c r="I291" i="10"/>
  <c r="J290" i="10"/>
  <c r="I290" i="10"/>
  <c r="J289" i="10"/>
  <c r="I289" i="10"/>
  <c r="J288" i="10"/>
  <c r="I288" i="10"/>
  <c r="J287" i="10"/>
  <c r="I287" i="10"/>
  <c r="J286" i="10"/>
  <c r="I286" i="10"/>
  <c r="J285" i="10"/>
  <c r="I285" i="10"/>
  <c r="J284" i="10"/>
  <c r="I284" i="10"/>
  <c r="J283" i="10"/>
  <c r="I283" i="10"/>
  <c r="J282" i="10"/>
  <c r="I282" i="10"/>
  <c r="J281" i="10"/>
  <c r="I281" i="10"/>
  <c r="J280" i="10"/>
  <c r="I280" i="10"/>
  <c r="J279" i="10"/>
  <c r="I279" i="10"/>
  <c r="J278" i="10"/>
  <c r="I278" i="10"/>
  <c r="J277" i="10"/>
  <c r="I277" i="10"/>
  <c r="J276" i="10"/>
  <c r="I276" i="10"/>
  <c r="J275" i="10"/>
  <c r="I275" i="10"/>
  <c r="J274" i="10"/>
  <c r="I274" i="10"/>
  <c r="J273" i="10"/>
  <c r="I273" i="10"/>
  <c r="J272" i="10"/>
  <c r="I272" i="10"/>
  <c r="J271" i="10"/>
  <c r="I271" i="10"/>
  <c r="J270" i="10"/>
  <c r="I270" i="10"/>
  <c r="N364" i="10" l="1"/>
  <c r="K364" i="10"/>
  <c r="H364" i="10"/>
  <c r="E364" i="10"/>
  <c r="N363" i="10"/>
  <c r="K363" i="10"/>
  <c r="H363" i="10"/>
  <c r="E363" i="10"/>
  <c r="N362" i="10"/>
  <c r="K362" i="10"/>
  <c r="H362" i="10"/>
  <c r="E362" i="10"/>
  <c r="N361" i="10"/>
  <c r="K361" i="10"/>
  <c r="H361" i="10"/>
  <c r="E361" i="10"/>
  <c r="N360" i="10"/>
  <c r="K360" i="10"/>
  <c r="H360" i="10"/>
  <c r="E360" i="10"/>
  <c r="N359" i="10"/>
  <c r="K359" i="10"/>
  <c r="H359" i="10"/>
  <c r="E359" i="10"/>
  <c r="N358" i="10"/>
  <c r="K358" i="10"/>
  <c r="H358" i="10"/>
  <c r="E358" i="10"/>
  <c r="N357" i="10"/>
  <c r="K357" i="10"/>
  <c r="H357" i="10"/>
  <c r="E357" i="10"/>
  <c r="N356" i="10"/>
  <c r="K356" i="10"/>
  <c r="H356" i="10"/>
  <c r="E356" i="10"/>
  <c r="N355" i="10"/>
  <c r="K355" i="10"/>
  <c r="H355" i="10"/>
  <c r="E355" i="10"/>
  <c r="N354" i="10"/>
  <c r="K354" i="10"/>
  <c r="H354" i="10"/>
  <c r="E354" i="10"/>
  <c r="N353" i="10"/>
  <c r="K353" i="10"/>
  <c r="H353" i="10"/>
  <c r="E353" i="10"/>
  <c r="N352" i="10"/>
  <c r="K352" i="10"/>
  <c r="H352" i="10"/>
  <c r="E352" i="10"/>
  <c r="N351" i="10"/>
  <c r="K351" i="10"/>
  <c r="H351" i="10"/>
  <c r="E351" i="10"/>
  <c r="N350" i="10"/>
  <c r="K350" i="10"/>
  <c r="H350" i="10"/>
  <c r="E350" i="10"/>
  <c r="N349" i="10"/>
  <c r="K349" i="10"/>
  <c r="H349" i="10"/>
  <c r="E349" i="10"/>
  <c r="N348" i="10"/>
  <c r="K348" i="10"/>
  <c r="H348" i="10"/>
  <c r="E348" i="10"/>
  <c r="N347" i="10"/>
  <c r="K347" i="10"/>
  <c r="H347" i="10"/>
  <c r="E347" i="10"/>
  <c r="N346" i="10"/>
  <c r="K346" i="10"/>
  <c r="H346" i="10"/>
  <c r="E346" i="10"/>
  <c r="N345" i="10"/>
  <c r="K345" i="10"/>
  <c r="H345" i="10"/>
  <c r="E345" i="10"/>
  <c r="N344" i="10"/>
  <c r="K344" i="10"/>
  <c r="H344" i="10"/>
  <c r="E344" i="10"/>
  <c r="N343" i="10"/>
  <c r="K343" i="10"/>
  <c r="H343" i="10"/>
  <c r="E343" i="10"/>
  <c r="N342" i="10"/>
  <c r="K342" i="10"/>
  <c r="H342" i="10"/>
  <c r="E342" i="10"/>
  <c r="N341" i="10"/>
  <c r="K341" i="10"/>
  <c r="H341" i="10"/>
  <c r="E341" i="10"/>
  <c r="N340" i="10"/>
  <c r="K340" i="10"/>
  <c r="H340" i="10"/>
  <c r="E340" i="10"/>
  <c r="N339" i="10"/>
  <c r="K339" i="10"/>
  <c r="H339" i="10"/>
  <c r="E339" i="10"/>
  <c r="N338" i="10"/>
  <c r="K338" i="10"/>
  <c r="H338" i="10"/>
  <c r="E338" i="10"/>
  <c r="N337" i="10"/>
  <c r="K337" i="10"/>
  <c r="H337" i="10"/>
  <c r="E337" i="10"/>
  <c r="N336" i="10"/>
  <c r="K336" i="10"/>
  <c r="H336" i="10"/>
  <c r="E336" i="10"/>
  <c r="N335" i="10"/>
  <c r="K335" i="10"/>
  <c r="H335" i="10"/>
  <c r="E335" i="10"/>
  <c r="N334" i="10"/>
  <c r="K334" i="10"/>
  <c r="H334" i="10"/>
  <c r="E334" i="10"/>
  <c r="N333" i="10"/>
  <c r="K333" i="10"/>
  <c r="H333" i="10"/>
  <c r="E333" i="10"/>
  <c r="N332" i="10"/>
  <c r="K332" i="10"/>
  <c r="H332" i="10"/>
  <c r="E332" i="10"/>
  <c r="N331" i="10"/>
  <c r="K331" i="10"/>
  <c r="H331" i="10"/>
  <c r="E331" i="10"/>
  <c r="N330" i="10"/>
  <c r="K330" i="10"/>
  <c r="H330" i="10"/>
  <c r="E330" i="10"/>
  <c r="N329" i="10"/>
  <c r="K329" i="10"/>
  <c r="H329" i="10"/>
  <c r="E329" i="10"/>
  <c r="N328" i="10"/>
  <c r="K328" i="10"/>
  <c r="H328" i="10"/>
  <c r="E328" i="10"/>
  <c r="N327" i="10"/>
  <c r="K327" i="10"/>
  <c r="H327" i="10"/>
  <c r="E327" i="10"/>
  <c r="N326" i="10"/>
  <c r="K326" i="10"/>
  <c r="H326" i="10"/>
  <c r="E326" i="10"/>
  <c r="N325" i="10"/>
  <c r="K325" i="10"/>
  <c r="H325" i="10"/>
  <c r="E325" i="10"/>
  <c r="N324" i="10"/>
  <c r="K324" i="10"/>
  <c r="H324" i="10"/>
  <c r="E324" i="10"/>
  <c r="N323" i="10"/>
  <c r="K323" i="10"/>
  <c r="H323" i="10"/>
  <c r="E323" i="10"/>
  <c r="N322" i="10"/>
  <c r="K322" i="10"/>
  <c r="H322" i="10"/>
  <c r="E322" i="10"/>
  <c r="N321" i="10"/>
  <c r="K321" i="10"/>
  <c r="H321" i="10"/>
  <c r="E321" i="10"/>
  <c r="N320" i="10"/>
  <c r="K320" i="10"/>
  <c r="H320" i="10"/>
  <c r="E320" i="10"/>
  <c r="G319" i="10"/>
  <c r="J319" i="10" s="1"/>
  <c r="M319" i="10" s="1"/>
  <c r="F319" i="10"/>
  <c r="I319" i="10" s="1"/>
  <c r="L319" i="10" s="1"/>
  <c r="P314" i="10"/>
  <c r="H314" i="10"/>
  <c r="E314" i="10"/>
  <c r="P313" i="10"/>
  <c r="H313" i="10"/>
  <c r="E313" i="10"/>
  <c r="P312" i="10"/>
  <c r="H312" i="10"/>
  <c r="E312" i="10"/>
  <c r="P311" i="10"/>
  <c r="H311" i="10"/>
  <c r="E311" i="10"/>
  <c r="P310" i="10"/>
  <c r="H310" i="10"/>
  <c r="E310" i="10"/>
  <c r="P309" i="10"/>
  <c r="H309" i="10"/>
  <c r="E309" i="10"/>
  <c r="P308" i="10"/>
  <c r="H308" i="10"/>
  <c r="E308" i="10"/>
  <c r="P307" i="10"/>
  <c r="H307" i="10"/>
  <c r="E307" i="10"/>
  <c r="P306" i="10"/>
  <c r="H306" i="10"/>
  <c r="E306" i="10"/>
  <c r="P305" i="10"/>
  <c r="H305" i="10"/>
  <c r="E305" i="10"/>
  <c r="P304" i="10"/>
  <c r="H304" i="10"/>
  <c r="E304" i="10"/>
  <c r="P303" i="10"/>
  <c r="H303" i="10"/>
  <c r="E303" i="10"/>
  <c r="P302" i="10"/>
  <c r="H302" i="10"/>
  <c r="E302" i="10"/>
  <c r="P301" i="10"/>
  <c r="H301" i="10"/>
  <c r="E301" i="10"/>
  <c r="P300" i="10"/>
  <c r="H300" i="10"/>
  <c r="E300" i="10"/>
  <c r="P299" i="10"/>
  <c r="H299" i="10"/>
  <c r="E299" i="10"/>
  <c r="P298" i="10"/>
  <c r="H298" i="10"/>
  <c r="E298" i="10"/>
  <c r="P297" i="10"/>
  <c r="H297" i="10"/>
  <c r="E297" i="10"/>
  <c r="P296" i="10"/>
  <c r="H296" i="10"/>
  <c r="E296" i="10"/>
  <c r="P295" i="10"/>
  <c r="H295" i="10"/>
  <c r="E295" i="10"/>
  <c r="P294" i="10"/>
  <c r="H294" i="10"/>
  <c r="E294" i="10"/>
  <c r="P293" i="10"/>
  <c r="H293" i="10"/>
  <c r="E293" i="10"/>
  <c r="P292" i="10"/>
  <c r="H292" i="10"/>
  <c r="E292" i="10"/>
  <c r="P291" i="10"/>
  <c r="H291" i="10"/>
  <c r="E291" i="10"/>
  <c r="P290" i="10"/>
  <c r="H290" i="10"/>
  <c r="E290" i="10"/>
  <c r="P289" i="10"/>
  <c r="H289" i="10"/>
  <c r="E289" i="10"/>
  <c r="P288" i="10"/>
  <c r="H288" i="10"/>
  <c r="E288" i="10"/>
  <c r="P287" i="10"/>
  <c r="H287" i="10"/>
  <c r="E287" i="10"/>
  <c r="P286" i="10"/>
  <c r="H286" i="10"/>
  <c r="E286" i="10"/>
  <c r="P285" i="10"/>
  <c r="H285" i="10"/>
  <c r="E285" i="10"/>
  <c r="P284" i="10"/>
  <c r="H284" i="10"/>
  <c r="E284" i="10"/>
  <c r="P283" i="10"/>
  <c r="H283" i="10"/>
  <c r="E283" i="10"/>
  <c r="P282" i="10"/>
  <c r="H282" i="10"/>
  <c r="E282" i="10"/>
  <c r="P281" i="10"/>
  <c r="H281" i="10"/>
  <c r="E281" i="10"/>
  <c r="P280" i="10"/>
  <c r="H280" i="10"/>
  <c r="E280" i="10"/>
  <c r="P279" i="10"/>
  <c r="H279" i="10"/>
  <c r="E279" i="10"/>
  <c r="P278" i="10"/>
  <c r="H278" i="10"/>
  <c r="E278" i="10"/>
  <c r="P277" i="10"/>
  <c r="H277" i="10"/>
  <c r="E277" i="10"/>
  <c r="P276" i="10"/>
  <c r="H276" i="10"/>
  <c r="E276" i="10"/>
  <c r="P275" i="10"/>
  <c r="H275" i="10"/>
  <c r="E275" i="10"/>
  <c r="P274" i="10"/>
  <c r="H274" i="10"/>
  <c r="E274" i="10"/>
  <c r="P273" i="10"/>
  <c r="H273" i="10"/>
  <c r="E273" i="10"/>
  <c r="P272" i="10"/>
  <c r="H272" i="10"/>
  <c r="E272" i="10"/>
  <c r="P271" i="10"/>
  <c r="H271" i="10"/>
  <c r="E271" i="10"/>
  <c r="P270" i="10"/>
  <c r="H270" i="10"/>
  <c r="E270" i="10"/>
  <c r="J264" i="10"/>
  <c r="E264" i="10"/>
  <c r="J263" i="10"/>
  <c r="E263" i="10"/>
  <c r="J262" i="10"/>
  <c r="E262" i="10"/>
  <c r="J261" i="10"/>
  <c r="E261" i="10"/>
  <c r="J260" i="10"/>
  <c r="E260" i="10"/>
  <c r="J259" i="10"/>
  <c r="E259" i="10"/>
  <c r="J258" i="10"/>
  <c r="E258" i="10"/>
  <c r="J257" i="10"/>
  <c r="E257" i="10"/>
  <c r="J256" i="10"/>
  <c r="E256" i="10"/>
  <c r="J255" i="10"/>
  <c r="E255" i="10"/>
  <c r="J254" i="10"/>
  <c r="E254" i="10"/>
  <c r="J253" i="10"/>
  <c r="E253" i="10"/>
  <c r="J252" i="10"/>
  <c r="E252" i="10"/>
  <c r="J251" i="10"/>
  <c r="E251" i="10"/>
  <c r="J250" i="10"/>
  <c r="E250" i="10"/>
  <c r="J249" i="10"/>
  <c r="E249" i="10"/>
  <c r="J248" i="10"/>
  <c r="E248" i="10"/>
  <c r="J247" i="10"/>
  <c r="E247" i="10"/>
  <c r="J246" i="10"/>
  <c r="E246" i="10"/>
  <c r="J245" i="10"/>
  <c r="E245" i="10"/>
  <c r="J244" i="10"/>
  <c r="E244" i="10"/>
  <c r="J243" i="10"/>
  <c r="E243" i="10"/>
  <c r="J242" i="10"/>
  <c r="E242" i="10"/>
  <c r="J241" i="10"/>
  <c r="E241" i="10"/>
  <c r="J240" i="10"/>
  <c r="E240" i="10"/>
  <c r="J239" i="10"/>
  <c r="E239" i="10"/>
  <c r="J238" i="10"/>
  <c r="E238" i="10"/>
  <c r="J237" i="10"/>
  <c r="E237" i="10"/>
  <c r="J236" i="10"/>
  <c r="E236" i="10"/>
  <c r="J235" i="10"/>
  <c r="E235" i="10"/>
  <c r="J234" i="10"/>
  <c r="E234" i="10"/>
  <c r="J233" i="10"/>
  <c r="E233" i="10"/>
  <c r="J232" i="10"/>
  <c r="E232" i="10"/>
  <c r="J231" i="10"/>
  <c r="E231" i="10"/>
  <c r="J230" i="10"/>
  <c r="E230" i="10"/>
  <c r="J229" i="10"/>
  <c r="E229" i="10"/>
  <c r="J228" i="10"/>
  <c r="E228" i="10"/>
  <c r="J227" i="10"/>
  <c r="E227" i="10"/>
  <c r="J226" i="10"/>
  <c r="E226" i="10"/>
  <c r="J225" i="10"/>
  <c r="E225" i="10"/>
  <c r="J224" i="10"/>
  <c r="E224" i="10"/>
  <c r="J223" i="10"/>
  <c r="E223" i="10"/>
  <c r="J222" i="10"/>
  <c r="E222" i="10"/>
  <c r="J221" i="10"/>
  <c r="E221" i="10"/>
  <c r="J220" i="10"/>
  <c r="E220" i="10"/>
  <c r="O214" i="10"/>
  <c r="J214" i="10"/>
  <c r="E214" i="10"/>
  <c r="O213" i="10"/>
  <c r="J213" i="10"/>
  <c r="E213" i="10"/>
  <c r="O212" i="10"/>
  <c r="J212" i="10"/>
  <c r="E212" i="10"/>
  <c r="O211" i="10"/>
  <c r="J211" i="10"/>
  <c r="E211" i="10"/>
  <c r="O210" i="10"/>
  <c r="J210" i="10"/>
  <c r="E210" i="10"/>
  <c r="O209" i="10"/>
  <c r="J209" i="10"/>
  <c r="E209" i="10"/>
  <c r="O208" i="10"/>
  <c r="J208" i="10"/>
  <c r="E208" i="10"/>
  <c r="O207" i="10"/>
  <c r="J207" i="10"/>
  <c r="E207" i="10"/>
  <c r="O206" i="10"/>
  <c r="J206" i="10"/>
  <c r="E206" i="10"/>
  <c r="O205" i="10"/>
  <c r="J205" i="10"/>
  <c r="E205" i="10"/>
  <c r="O204" i="10"/>
  <c r="J204" i="10"/>
  <c r="E204" i="10"/>
  <c r="O203" i="10"/>
  <c r="J203" i="10"/>
  <c r="E203" i="10"/>
  <c r="O202" i="10"/>
  <c r="J202" i="10"/>
  <c r="E202" i="10"/>
  <c r="O201" i="10"/>
  <c r="J201" i="10"/>
  <c r="E201" i="10"/>
  <c r="O200" i="10"/>
  <c r="J200" i="10"/>
  <c r="E200" i="10"/>
  <c r="O199" i="10"/>
  <c r="J199" i="10"/>
  <c r="E199" i="10"/>
  <c r="O198" i="10"/>
  <c r="J198" i="10"/>
  <c r="E198" i="10"/>
  <c r="O197" i="10"/>
  <c r="J197" i="10"/>
  <c r="E197" i="10"/>
  <c r="O196" i="10"/>
  <c r="J196" i="10"/>
  <c r="E196" i="10"/>
  <c r="O195" i="10"/>
  <c r="J195" i="10"/>
  <c r="E195" i="10"/>
  <c r="O194" i="10"/>
  <c r="J194" i="10"/>
  <c r="E194" i="10"/>
  <c r="O193" i="10"/>
  <c r="J193" i="10"/>
  <c r="E193" i="10"/>
  <c r="O192" i="10"/>
  <c r="J192" i="10"/>
  <c r="E192" i="10"/>
  <c r="O191" i="10"/>
  <c r="J191" i="10"/>
  <c r="E191" i="10"/>
  <c r="O190" i="10"/>
  <c r="J190" i="10"/>
  <c r="E190" i="10"/>
  <c r="O189" i="10"/>
  <c r="J189" i="10"/>
  <c r="E189" i="10"/>
  <c r="O188" i="10"/>
  <c r="J188" i="10"/>
  <c r="E188" i="10"/>
  <c r="O187" i="10"/>
  <c r="J187" i="10"/>
  <c r="E187" i="10"/>
  <c r="O186" i="10"/>
  <c r="J186" i="10"/>
  <c r="E186" i="10"/>
  <c r="O185" i="10"/>
  <c r="J185" i="10"/>
  <c r="E185" i="10"/>
  <c r="O184" i="10"/>
  <c r="J184" i="10"/>
  <c r="E184" i="10"/>
  <c r="O183" i="10"/>
  <c r="J183" i="10"/>
  <c r="E183" i="10"/>
  <c r="O182" i="10"/>
  <c r="J182" i="10"/>
  <c r="E182" i="10"/>
  <c r="O181" i="10"/>
  <c r="J181" i="10"/>
  <c r="E181" i="10"/>
  <c r="O180" i="10"/>
  <c r="J180" i="10"/>
  <c r="E180" i="10"/>
  <c r="O179" i="10"/>
  <c r="J179" i="10"/>
  <c r="E179" i="10"/>
  <c r="O178" i="10"/>
  <c r="J178" i="10"/>
  <c r="E178" i="10"/>
  <c r="O177" i="10"/>
  <c r="J177" i="10"/>
  <c r="E177" i="10"/>
  <c r="O176" i="10"/>
  <c r="J176" i="10"/>
  <c r="E176" i="10"/>
  <c r="O175" i="10"/>
  <c r="J175" i="10"/>
  <c r="E175" i="10"/>
  <c r="O174" i="10"/>
  <c r="J174" i="10"/>
  <c r="E174" i="10"/>
  <c r="O173" i="10"/>
  <c r="J173" i="10"/>
  <c r="E173" i="10"/>
  <c r="O172" i="10"/>
  <c r="J172" i="10"/>
  <c r="E172" i="10"/>
  <c r="O171" i="10"/>
  <c r="J171" i="10"/>
  <c r="E171" i="10"/>
  <c r="O170" i="10"/>
  <c r="J170" i="10"/>
  <c r="E170" i="10"/>
  <c r="Q164" i="10"/>
  <c r="N164" i="10"/>
  <c r="M164" i="10"/>
  <c r="J164" i="10"/>
  <c r="I164" i="10"/>
  <c r="H164" i="10"/>
  <c r="E164" i="10"/>
  <c r="Q163" i="10"/>
  <c r="N163" i="10"/>
  <c r="M163" i="10"/>
  <c r="J163" i="10"/>
  <c r="I163" i="10"/>
  <c r="H163" i="10"/>
  <c r="E163" i="10"/>
  <c r="Q162" i="10"/>
  <c r="N162" i="10"/>
  <c r="M162" i="10"/>
  <c r="J162" i="10"/>
  <c r="I162" i="10"/>
  <c r="H162" i="10"/>
  <c r="E162" i="10"/>
  <c r="Q161" i="10"/>
  <c r="N161" i="10"/>
  <c r="M161" i="10"/>
  <c r="J161" i="10"/>
  <c r="I161" i="10"/>
  <c r="H161" i="10"/>
  <c r="E161" i="10"/>
  <c r="Q160" i="10"/>
  <c r="N160" i="10"/>
  <c r="M160" i="10"/>
  <c r="J160" i="10"/>
  <c r="I160" i="10"/>
  <c r="H160" i="10"/>
  <c r="E160" i="10"/>
  <c r="Q159" i="10"/>
  <c r="N159" i="10"/>
  <c r="M159" i="10"/>
  <c r="J159" i="10"/>
  <c r="I159" i="10"/>
  <c r="H159" i="10"/>
  <c r="E159" i="10"/>
  <c r="Q158" i="10"/>
  <c r="N158" i="10"/>
  <c r="M158" i="10"/>
  <c r="J158" i="10"/>
  <c r="I158" i="10"/>
  <c r="H158" i="10"/>
  <c r="E158" i="10"/>
  <c r="Q157" i="10"/>
  <c r="N157" i="10"/>
  <c r="M157" i="10"/>
  <c r="J157" i="10"/>
  <c r="I157" i="10"/>
  <c r="H157" i="10"/>
  <c r="E157" i="10"/>
  <c r="Q156" i="10"/>
  <c r="N156" i="10"/>
  <c r="M156" i="10"/>
  <c r="J156" i="10"/>
  <c r="I156" i="10"/>
  <c r="H156" i="10"/>
  <c r="E156" i="10"/>
  <c r="Q155" i="10"/>
  <c r="N155" i="10"/>
  <c r="M155" i="10"/>
  <c r="J155" i="10"/>
  <c r="I155" i="10"/>
  <c r="H155" i="10"/>
  <c r="E155" i="10"/>
  <c r="Q154" i="10"/>
  <c r="N154" i="10"/>
  <c r="M154" i="10"/>
  <c r="J154" i="10"/>
  <c r="I154" i="10"/>
  <c r="H154" i="10"/>
  <c r="E154" i="10"/>
  <c r="Q153" i="10"/>
  <c r="N153" i="10"/>
  <c r="M153" i="10"/>
  <c r="J153" i="10"/>
  <c r="I153" i="10"/>
  <c r="H153" i="10"/>
  <c r="E153" i="10"/>
  <c r="Q152" i="10"/>
  <c r="N152" i="10"/>
  <c r="M152" i="10"/>
  <c r="J152" i="10"/>
  <c r="I152" i="10"/>
  <c r="H152" i="10"/>
  <c r="E152" i="10"/>
  <c r="Q151" i="10"/>
  <c r="N151" i="10"/>
  <c r="M151" i="10"/>
  <c r="J151" i="10"/>
  <c r="I151" i="10"/>
  <c r="H151" i="10"/>
  <c r="E151" i="10"/>
  <c r="Q150" i="10"/>
  <c r="N150" i="10"/>
  <c r="M150" i="10"/>
  <c r="J150" i="10"/>
  <c r="I150" i="10"/>
  <c r="H150" i="10"/>
  <c r="E150" i="10"/>
  <c r="Q149" i="10"/>
  <c r="N149" i="10"/>
  <c r="M149" i="10"/>
  <c r="J149" i="10"/>
  <c r="I149" i="10"/>
  <c r="H149" i="10"/>
  <c r="E149" i="10"/>
  <c r="Q148" i="10"/>
  <c r="N148" i="10"/>
  <c r="M148" i="10"/>
  <c r="J148" i="10"/>
  <c r="I148" i="10"/>
  <c r="H148" i="10"/>
  <c r="E148" i="10"/>
  <c r="Q147" i="10"/>
  <c r="N147" i="10"/>
  <c r="M147" i="10"/>
  <c r="J147" i="10"/>
  <c r="I147" i="10"/>
  <c r="H147" i="10"/>
  <c r="E147" i="10"/>
  <c r="Q146" i="10"/>
  <c r="N146" i="10"/>
  <c r="M146" i="10"/>
  <c r="J146" i="10"/>
  <c r="I146" i="10"/>
  <c r="H146" i="10"/>
  <c r="E146" i="10"/>
  <c r="Q145" i="10"/>
  <c r="N145" i="10"/>
  <c r="M145" i="10"/>
  <c r="J145" i="10"/>
  <c r="I145" i="10"/>
  <c r="H145" i="10"/>
  <c r="E145" i="10"/>
  <c r="Q144" i="10"/>
  <c r="N144" i="10"/>
  <c r="M144" i="10"/>
  <c r="J144" i="10"/>
  <c r="I144" i="10"/>
  <c r="H144" i="10"/>
  <c r="E144" i="10"/>
  <c r="Q143" i="10"/>
  <c r="N143" i="10"/>
  <c r="M143" i="10"/>
  <c r="J143" i="10"/>
  <c r="I143" i="10"/>
  <c r="H143" i="10"/>
  <c r="E143" i="10"/>
  <c r="Q142" i="10"/>
  <c r="N142" i="10"/>
  <c r="M142" i="10"/>
  <c r="J142" i="10"/>
  <c r="I142" i="10"/>
  <c r="H142" i="10"/>
  <c r="E142" i="10"/>
  <c r="Q141" i="10"/>
  <c r="N141" i="10"/>
  <c r="M141" i="10"/>
  <c r="J141" i="10"/>
  <c r="I141" i="10"/>
  <c r="H141" i="10"/>
  <c r="E141" i="10"/>
  <c r="Q140" i="10"/>
  <c r="N140" i="10"/>
  <c r="M140" i="10"/>
  <c r="J140" i="10"/>
  <c r="I140" i="10"/>
  <c r="H140" i="10"/>
  <c r="E140" i="10"/>
  <c r="Q139" i="10"/>
  <c r="N139" i="10"/>
  <c r="M139" i="10"/>
  <c r="J139" i="10"/>
  <c r="I139" i="10"/>
  <c r="H139" i="10"/>
  <c r="E139" i="10"/>
  <c r="Q138" i="10"/>
  <c r="N138" i="10"/>
  <c r="M138" i="10"/>
  <c r="J138" i="10"/>
  <c r="I138" i="10"/>
  <c r="H138" i="10"/>
  <c r="E138" i="10"/>
  <c r="Q137" i="10"/>
  <c r="N137" i="10"/>
  <c r="M137" i="10"/>
  <c r="J137" i="10"/>
  <c r="I137" i="10"/>
  <c r="H137" i="10"/>
  <c r="E137" i="10"/>
  <c r="Q136" i="10"/>
  <c r="N136" i="10"/>
  <c r="M136" i="10"/>
  <c r="J136" i="10"/>
  <c r="I136" i="10"/>
  <c r="H136" i="10"/>
  <c r="E136" i="10"/>
  <c r="Q135" i="10"/>
  <c r="N135" i="10"/>
  <c r="M135" i="10"/>
  <c r="J135" i="10"/>
  <c r="I135" i="10"/>
  <c r="H135" i="10"/>
  <c r="E135" i="10"/>
  <c r="Q134" i="10"/>
  <c r="N134" i="10"/>
  <c r="M134" i="10"/>
  <c r="J134" i="10"/>
  <c r="I134" i="10"/>
  <c r="H134" i="10"/>
  <c r="E134" i="10"/>
  <c r="Q133" i="10"/>
  <c r="N133" i="10"/>
  <c r="M133" i="10"/>
  <c r="J133" i="10"/>
  <c r="I133" i="10"/>
  <c r="H133" i="10"/>
  <c r="E133" i="10"/>
  <c r="Q132" i="10"/>
  <c r="N132" i="10"/>
  <c r="M132" i="10"/>
  <c r="J132" i="10"/>
  <c r="I132" i="10"/>
  <c r="H132" i="10"/>
  <c r="E132" i="10"/>
  <c r="Q131" i="10"/>
  <c r="N131" i="10"/>
  <c r="M131" i="10"/>
  <c r="J131" i="10"/>
  <c r="I131" i="10"/>
  <c r="H131" i="10"/>
  <c r="E131" i="10"/>
  <c r="Q130" i="10"/>
  <c r="N130" i="10"/>
  <c r="M130" i="10"/>
  <c r="J130" i="10"/>
  <c r="I130" i="10"/>
  <c r="H130" i="10"/>
  <c r="E130" i="10"/>
  <c r="Q129" i="10"/>
  <c r="N129" i="10"/>
  <c r="M129" i="10"/>
  <c r="J129" i="10"/>
  <c r="I129" i="10"/>
  <c r="H129" i="10"/>
  <c r="E129" i="10"/>
  <c r="Q128" i="10"/>
  <c r="N128" i="10"/>
  <c r="M128" i="10"/>
  <c r="J128" i="10"/>
  <c r="I128" i="10"/>
  <c r="H128" i="10"/>
  <c r="E128" i="10"/>
  <c r="Q127" i="10"/>
  <c r="N127" i="10"/>
  <c r="M127" i="10"/>
  <c r="J127" i="10"/>
  <c r="I127" i="10"/>
  <c r="H127" i="10"/>
  <c r="E127" i="10"/>
  <c r="Q126" i="10"/>
  <c r="N126" i="10"/>
  <c r="M126" i="10"/>
  <c r="J126" i="10"/>
  <c r="I126" i="10"/>
  <c r="H126" i="10"/>
  <c r="E126" i="10"/>
  <c r="Q125" i="10"/>
  <c r="N125" i="10"/>
  <c r="M125" i="10"/>
  <c r="J125" i="10"/>
  <c r="I125" i="10"/>
  <c r="H125" i="10"/>
  <c r="E125" i="10"/>
  <c r="Q124" i="10"/>
  <c r="N124" i="10"/>
  <c r="M124" i="10"/>
  <c r="J124" i="10"/>
  <c r="I124" i="10"/>
  <c r="H124" i="10"/>
  <c r="E124" i="10"/>
  <c r="Q123" i="10"/>
  <c r="N123" i="10"/>
  <c r="M123" i="10"/>
  <c r="J123" i="10"/>
  <c r="I123" i="10"/>
  <c r="H123" i="10"/>
  <c r="E123" i="10"/>
  <c r="Q122" i="10"/>
  <c r="N122" i="10"/>
  <c r="M122" i="10"/>
  <c r="J122" i="10"/>
  <c r="I122" i="10"/>
  <c r="H122" i="10"/>
  <c r="E122" i="10"/>
  <c r="Q121" i="10"/>
  <c r="N121" i="10"/>
  <c r="M121" i="10"/>
  <c r="J121" i="10"/>
  <c r="I121" i="10"/>
  <c r="H121" i="10"/>
  <c r="E121" i="10"/>
  <c r="Q120" i="10"/>
  <c r="N120" i="10"/>
  <c r="M120" i="10"/>
  <c r="J120" i="10"/>
  <c r="I120" i="10"/>
  <c r="H120" i="10"/>
  <c r="E120" i="10"/>
  <c r="G119" i="10"/>
  <c r="D169" i="10" s="1"/>
  <c r="F119" i="10"/>
  <c r="I119" i="10" s="1"/>
  <c r="Y114" i="10"/>
  <c r="X114" i="10"/>
  <c r="U114" i="10"/>
  <c r="T114" i="10"/>
  <c r="Q114" i="10"/>
  <c r="P114" i="10"/>
  <c r="O114" i="10"/>
  <c r="K114" i="10"/>
  <c r="J114" i="10"/>
  <c r="G114" i="10"/>
  <c r="F114" i="10"/>
  <c r="E114" i="10"/>
  <c r="Y113" i="10"/>
  <c r="X113" i="10"/>
  <c r="U113" i="10"/>
  <c r="T113" i="10"/>
  <c r="Q113" i="10"/>
  <c r="P113" i="10"/>
  <c r="O113" i="10"/>
  <c r="K113" i="10"/>
  <c r="J113" i="10"/>
  <c r="G113" i="10"/>
  <c r="F113" i="10"/>
  <c r="E113" i="10"/>
  <c r="Y112" i="10"/>
  <c r="X112" i="10"/>
  <c r="U112" i="10"/>
  <c r="T112" i="10"/>
  <c r="Q112" i="10"/>
  <c r="P112" i="10"/>
  <c r="O112" i="10"/>
  <c r="K112" i="10"/>
  <c r="J112" i="10"/>
  <c r="G112" i="10"/>
  <c r="F112" i="10"/>
  <c r="E112" i="10"/>
  <c r="Y111" i="10"/>
  <c r="X111" i="10"/>
  <c r="U111" i="10"/>
  <c r="T111" i="10"/>
  <c r="Q111" i="10"/>
  <c r="P111" i="10"/>
  <c r="O111" i="10"/>
  <c r="K111" i="10"/>
  <c r="J111" i="10"/>
  <c r="G111" i="10"/>
  <c r="F111" i="10"/>
  <c r="E111" i="10"/>
  <c r="Y110" i="10"/>
  <c r="X110" i="10"/>
  <c r="U110" i="10"/>
  <c r="T110" i="10"/>
  <c r="Q110" i="10"/>
  <c r="P110" i="10"/>
  <c r="O110" i="10"/>
  <c r="K110" i="10"/>
  <c r="J110" i="10"/>
  <c r="G110" i="10"/>
  <c r="F110" i="10"/>
  <c r="E110" i="10"/>
  <c r="Y109" i="10"/>
  <c r="X109" i="10"/>
  <c r="U109" i="10"/>
  <c r="T109" i="10"/>
  <c r="Q109" i="10"/>
  <c r="P109" i="10"/>
  <c r="O109" i="10"/>
  <c r="K109" i="10"/>
  <c r="J109" i="10"/>
  <c r="G109" i="10"/>
  <c r="F109" i="10"/>
  <c r="E109" i="10"/>
  <c r="Y108" i="10"/>
  <c r="X108" i="10"/>
  <c r="U108" i="10"/>
  <c r="T108" i="10"/>
  <c r="Q108" i="10"/>
  <c r="P108" i="10"/>
  <c r="O108" i="10"/>
  <c r="K108" i="10"/>
  <c r="J108" i="10"/>
  <c r="G108" i="10"/>
  <c r="F108" i="10"/>
  <c r="E108" i="10"/>
  <c r="Y107" i="10"/>
  <c r="X107" i="10"/>
  <c r="U107" i="10"/>
  <c r="T107" i="10"/>
  <c r="Q107" i="10"/>
  <c r="P107" i="10"/>
  <c r="O107" i="10"/>
  <c r="K107" i="10"/>
  <c r="J107" i="10"/>
  <c r="G107" i="10"/>
  <c r="F107" i="10"/>
  <c r="E107" i="10"/>
  <c r="Y106" i="10"/>
  <c r="X106" i="10"/>
  <c r="U106" i="10"/>
  <c r="T106" i="10"/>
  <c r="Q106" i="10"/>
  <c r="P106" i="10"/>
  <c r="O106" i="10"/>
  <c r="K106" i="10"/>
  <c r="J106" i="10"/>
  <c r="G106" i="10"/>
  <c r="F106" i="10"/>
  <c r="E106" i="10"/>
  <c r="Y105" i="10"/>
  <c r="X105" i="10"/>
  <c r="U105" i="10"/>
  <c r="T105" i="10"/>
  <c r="Q105" i="10"/>
  <c r="P105" i="10"/>
  <c r="O105" i="10"/>
  <c r="K105" i="10"/>
  <c r="J105" i="10"/>
  <c r="G105" i="10"/>
  <c r="F105" i="10"/>
  <c r="E105" i="10"/>
  <c r="Y104" i="10"/>
  <c r="X104" i="10"/>
  <c r="U104" i="10"/>
  <c r="T104" i="10"/>
  <c r="Q104" i="10"/>
  <c r="P104" i="10"/>
  <c r="O104" i="10"/>
  <c r="K104" i="10"/>
  <c r="J104" i="10"/>
  <c r="G104" i="10"/>
  <c r="F104" i="10"/>
  <c r="E104" i="10"/>
  <c r="Y103" i="10"/>
  <c r="X103" i="10"/>
  <c r="U103" i="10"/>
  <c r="T103" i="10"/>
  <c r="Q103" i="10"/>
  <c r="P103" i="10"/>
  <c r="O103" i="10"/>
  <c r="K103" i="10"/>
  <c r="J103" i="10"/>
  <c r="G103" i="10"/>
  <c r="F103" i="10"/>
  <c r="E103" i="10"/>
  <c r="Y102" i="10"/>
  <c r="X102" i="10"/>
  <c r="U102" i="10"/>
  <c r="T102" i="10"/>
  <c r="Q102" i="10"/>
  <c r="P102" i="10"/>
  <c r="O102" i="10"/>
  <c r="K102" i="10"/>
  <c r="J102" i="10"/>
  <c r="G102" i="10"/>
  <c r="F102" i="10"/>
  <c r="E102" i="10"/>
  <c r="Y101" i="10"/>
  <c r="X101" i="10"/>
  <c r="U101" i="10"/>
  <c r="T101" i="10"/>
  <c r="Q101" i="10"/>
  <c r="P101" i="10"/>
  <c r="O101" i="10"/>
  <c r="K101" i="10"/>
  <c r="J101" i="10"/>
  <c r="G101" i="10"/>
  <c r="F101" i="10"/>
  <c r="E101" i="10"/>
  <c r="Y100" i="10"/>
  <c r="X100" i="10"/>
  <c r="U100" i="10"/>
  <c r="T100" i="10"/>
  <c r="Q100" i="10"/>
  <c r="P100" i="10"/>
  <c r="O100" i="10"/>
  <c r="K100" i="10"/>
  <c r="J100" i="10"/>
  <c r="G100" i="10"/>
  <c r="F100" i="10"/>
  <c r="E100" i="10"/>
  <c r="Y99" i="10"/>
  <c r="X99" i="10"/>
  <c r="U99" i="10"/>
  <c r="T99" i="10"/>
  <c r="Q99" i="10"/>
  <c r="P99" i="10"/>
  <c r="O99" i="10"/>
  <c r="K99" i="10"/>
  <c r="J99" i="10"/>
  <c r="G99" i="10"/>
  <c r="F99" i="10"/>
  <c r="E99" i="10"/>
  <c r="Y98" i="10"/>
  <c r="X98" i="10"/>
  <c r="U98" i="10"/>
  <c r="T98" i="10"/>
  <c r="Q98" i="10"/>
  <c r="P98" i="10"/>
  <c r="O98" i="10"/>
  <c r="K98" i="10"/>
  <c r="J98" i="10"/>
  <c r="G98" i="10"/>
  <c r="F98" i="10"/>
  <c r="E98" i="10"/>
  <c r="Y97" i="10"/>
  <c r="X97" i="10"/>
  <c r="U97" i="10"/>
  <c r="T97" i="10"/>
  <c r="Q97" i="10"/>
  <c r="P97" i="10"/>
  <c r="O97" i="10"/>
  <c r="K97" i="10"/>
  <c r="J97" i="10"/>
  <c r="G97" i="10"/>
  <c r="F97" i="10"/>
  <c r="E97" i="10"/>
  <c r="Y96" i="10"/>
  <c r="X96" i="10"/>
  <c r="U96" i="10"/>
  <c r="T96" i="10"/>
  <c r="Q96" i="10"/>
  <c r="P96" i="10"/>
  <c r="O96" i="10"/>
  <c r="K96" i="10"/>
  <c r="J96" i="10"/>
  <c r="G96" i="10"/>
  <c r="F96" i="10"/>
  <c r="E96" i="10"/>
  <c r="Y95" i="10"/>
  <c r="X95" i="10"/>
  <c r="U95" i="10"/>
  <c r="T95" i="10"/>
  <c r="Q95" i="10"/>
  <c r="P95" i="10"/>
  <c r="O95" i="10"/>
  <c r="K95" i="10"/>
  <c r="J95" i="10"/>
  <c r="G95" i="10"/>
  <c r="F95" i="10"/>
  <c r="E95" i="10"/>
  <c r="Y94" i="10"/>
  <c r="X94" i="10"/>
  <c r="U94" i="10"/>
  <c r="T94" i="10"/>
  <c r="Q94" i="10"/>
  <c r="P94" i="10"/>
  <c r="O94" i="10"/>
  <c r="K94" i="10"/>
  <c r="J94" i="10"/>
  <c r="G94" i="10"/>
  <c r="F94" i="10"/>
  <c r="E94" i="10"/>
  <c r="Y93" i="10"/>
  <c r="X93" i="10"/>
  <c r="U93" i="10"/>
  <c r="T93" i="10"/>
  <c r="Q93" i="10"/>
  <c r="P93" i="10"/>
  <c r="O93" i="10"/>
  <c r="K93" i="10"/>
  <c r="J93" i="10"/>
  <c r="G93" i="10"/>
  <c r="F93" i="10"/>
  <c r="E93" i="10"/>
  <c r="Y92" i="10"/>
  <c r="X92" i="10"/>
  <c r="U92" i="10"/>
  <c r="T92" i="10"/>
  <c r="Q92" i="10"/>
  <c r="P92" i="10"/>
  <c r="O92" i="10"/>
  <c r="K92" i="10"/>
  <c r="J92" i="10"/>
  <c r="G92" i="10"/>
  <c r="F92" i="10"/>
  <c r="E92" i="10"/>
  <c r="Y91" i="10"/>
  <c r="X91" i="10"/>
  <c r="U91" i="10"/>
  <c r="T91" i="10"/>
  <c r="Q91" i="10"/>
  <c r="P91" i="10"/>
  <c r="O91" i="10"/>
  <c r="K91" i="10"/>
  <c r="J91" i="10"/>
  <c r="G91" i="10"/>
  <c r="F91" i="10"/>
  <c r="E91" i="10"/>
  <c r="Y90" i="10"/>
  <c r="X90" i="10"/>
  <c r="U90" i="10"/>
  <c r="T90" i="10"/>
  <c r="Q90" i="10"/>
  <c r="P90" i="10"/>
  <c r="O90" i="10"/>
  <c r="K90" i="10"/>
  <c r="J90" i="10"/>
  <c r="G90" i="10"/>
  <c r="F90" i="10"/>
  <c r="E90" i="10"/>
  <c r="Y89" i="10"/>
  <c r="X89" i="10"/>
  <c r="U89" i="10"/>
  <c r="T89" i="10"/>
  <c r="Q89" i="10"/>
  <c r="P89" i="10"/>
  <c r="O89" i="10"/>
  <c r="K89" i="10"/>
  <c r="J89" i="10"/>
  <c r="G89" i="10"/>
  <c r="F89" i="10"/>
  <c r="E89" i="10"/>
  <c r="Y88" i="10"/>
  <c r="X88" i="10"/>
  <c r="U88" i="10"/>
  <c r="T88" i="10"/>
  <c r="Q88" i="10"/>
  <c r="P88" i="10"/>
  <c r="O88" i="10"/>
  <c r="K88" i="10"/>
  <c r="J88" i="10"/>
  <c r="G88" i="10"/>
  <c r="F88" i="10"/>
  <c r="E88" i="10"/>
  <c r="Y87" i="10"/>
  <c r="X87" i="10"/>
  <c r="U87" i="10"/>
  <c r="T87" i="10"/>
  <c r="Q87" i="10"/>
  <c r="P87" i="10"/>
  <c r="O87" i="10"/>
  <c r="K87" i="10"/>
  <c r="J87" i="10"/>
  <c r="G87" i="10"/>
  <c r="F87" i="10"/>
  <c r="E87" i="10"/>
  <c r="Y86" i="10"/>
  <c r="X86" i="10"/>
  <c r="U86" i="10"/>
  <c r="T86" i="10"/>
  <c r="Q86" i="10"/>
  <c r="P86" i="10"/>
  <c r="O86" i="10"/>
  <c r="K86" i="10"/>
  <c r="J86" i="10"/>
  <c r="G86" i="10"/>
  <c r="F86" i="10"/>
  <c r="E86" i="10"/>
  <c r="Y85" i="10"/>
  <c r="X85" i="10"/>
  <c r="U85" i="10"/>
  <c r="T85" i="10"/>
  <c r="Q85" i="10"/>
  <c r="P85" i="10"/>
  <c r="O85" i="10"/>
  <c r="K85" i="10"/>
  <c r="J85" i="10"/>
  <c r="G85" i="10"/>
  <c r="F85" i="10"/>
  <c r="E85" i="10"/>
  <c r="Y84" i="10"/>
  <c r="X84" i="10"/>
  <c r="U84" i="10"/>
  <c r="T84" i="10"/>
  <c r="Q84" i="10"/>
  <c r="P84" i="10"/>
  <c r="O84" i="10"/>
  <c r="K84" i="10"/>
  <c r="J84" i="10"/>
  <c r="G84" i="10"/>
  <c r="F84" i="10"/>
  <c r="E84" i="10"/>
  <c r="Y83" i="10"/>
  <c r="X83" i="10"/>
  <c r="U83" i="10"/>
  <c r="T83" i="10"/>
  <c r="Q83" i="10"/>
  <c r="P83" i="10"/>
  <c r="O83" i="10"/>
  <c r="K83" i="10"/>
  <c r="J83" i="10"/>
  <c r="G83" i="10"/>
  <c r="F83" i="10"/>
  <c r="E83" i="10"/>
  <c r="Y82" i="10"/>
  <c r="X82" i="10"/>
  <c r="U82" i="10"/>
  <c r="T82" i="10"/>
  <c r="Q82" i="10"/>
  <c r="P82" i="10"/>
  <c r="O82" i="10"/>
  <c r="K82" i="10"/>
  <c r="J82" i="10"/>
  <c r="G82" i="10"/>
  <c r="F82" i="10"/>
  <c r="E82" i="10"/>
  <c r="Y81" i="10"/>
  <c r="X81" i="10"/>
  <c r="U81" i="10"/>
  <c r="T81" i="10"/>
  <c r="Q81" i="10"/>
  <c r="P81" i="10"/>
  <c r="O81" i="10"/>
  <c r="K81" i="10"/>
  <c r="J81" i="10"/>
  <c r="G81" i="10"/>
  <c r="F81" i="10"/>
  <c r="E81" i="10"/>
  <c r="Y80" i="10"/>
  <c r="X80" i="10"/>
  <c r="U80" i="10"/>
  <c r="T80" i="10"/>
  <c r="Q80" i="10"/>
  <c r="P80" i="10"/>
  <c r="O80" i="10"/>
  <c r="K80" i="10"/>
  <c r="J80" i="10"/>
  <c r="G80" i="10"/>
  <c r="F80" i="10"/>
  <c r="E80" i="10"/>
  <c r="Y79" i="10"/>
  <c r="X79" i="10"/>
  <c r="U79" i="10"/>
  <c r="T79" i="10"/>
  <c r="Q79" i="10"/>
  <c r="P79" i="10"/>
  <c r="O79" i="10"/>
  <c r="K79" i="10"/>
  <c r="J79" i="10"/>
  <c r="G79" i="10"/>
  <c r="F79" i="10"/>
  <c r="E79" i="10"/>
  <c r="Y78" i="10"/>
  <c r="X78" i="10"/>
  <c r="U78" i="10"/>
  <c r="T78" i="10"/>
  <c r="Q78" i="10"/>
  <c r="P78" i="10"/>
  <c r="O78" i="10"/>
  <c r="K78" i="10"/>
  <c r="J78" i="10"/>
  <c r="G78" i="10"/>
  <c r="F78" i="10"/>
  <c r="E78" i="10"/>
  <c r="Y77" i="10"/>
  <c r="X77" i="10"/>
  <c r="U77" i="10"/>
  <c r="T77" i="10"/>
  <c r="Q77" i="10"/>
  <c r="P77" i="10"/>
  <c r="O77" i="10"/>
  <c r="K77" i="10"/>
  <c r="J77" i="10"/>
  <c r="G77" i="10"/>
  <c r="F77" i="10"/>
  <c r="E77" i="10"/>
  <c r="Y76" i="10"/>
  <c r="X76" i="10"/>
  <c r="U76" i="10"/>
  <c r="T76" i="10"/>
  <c r="Q76" i="10"/>
  <c r="P76" i="10"/>
  <c r="O76" i="10"/>
  <c r="K76" i="10"/>
  <c r="J76" i="10"/>
  <c r="G76" i="10"/>
  <c r="F76" i="10"/>
  <c r="E76" i="10"/>
  <c r="Y75" i="10"/>
  <c r="X75" i="10"/>
  <c r="U75" i="10"/>
  <c r="T75" i="10"/>
  <c r="Q75" i="10"/>
  <c r="P75" i="10"/>
  <c r="O75" i="10"/>
  <c r="K75" i="10"/>
  <c r="J75" i="10"/>
  <c r="G75" i="10"/>
  <c r="F75" i="10"/>
  <c r="E75" i="10"/>
  <c r="Y74" i="10"/>
  <c r="X74" i="10"/>
  <c r="U74" i="10"/>
  <c r="T74" i="10"/>
  <c r="Q74" i="10"/>
  <c r="P74" i="10"/>
  <c r="O74" i="10"/>
  <c r="K74" i="10"/>
  <c r="J74" i="10"/>
  <c r="G74" i="10"/>
  <c r="F74" i="10"/>
  <c r="E74" i="10"/>
  <c r="Y73" i="10"/>
  <c r="X73" i="10"/>
  <c r="U73" i="10"/>
  <c r="T73" i="10"/>
  <c r="Q73" i="10"/>
  <c r="P73" i="10"/>
  <c r="O73" i="10"/>
  <c r="K73" i="10"/>
  <c r="J73" i="10"/>
  <c r="G73" i="10"/>
  <c r="F73" i="10"/>
  <c r="E73" i="10"/>
  <c r="Y72" i="10"/>
  <c r="X72" i="10"/>
  <c r="U72" i="10"/>
  <c r="T72" i="10"/>
  <c r="Q72" i="10"/>
  <c r="P72" i="10"/>
  <c r="O72" i="10"/>
  <c r="K72" i="10"/>
  <c r="J72" i="10"/>
  <c r="G72" i="10"/>
  <c r="F72" i="10"/>
  <c r="E72" i="10"/>
  <c r="Y71" i="10"/>
  <c r="X71" i="10"/>
  <c r="U71" i="10"/>
  <c r="T71" i="10"/>
  <c r="Q71" i="10"/>
  <c r="P71" i="10"/>
  <c r="O71" i="10"/>
  <c r="K71" i="10"/>
  <c r="J71" i="10"/>
  <c r="G71" i="10"/>
  <c r="F71" i="10"/>
  <c r="E71" i="10"/>
  <c r="Y70" i="10"/>
  <c r="X70" i="10"/>
  <c r="U70" i="10"/>
  <c r="T70" i="10"/>
  <c r="Q70" i="10"/>
  <c r="P70" i="10"/>
  <c r="O70" i="10"/>
  <c r="K70" i="10"/>
  <c r="J70" i="10"/>
  <c r="G70" i="10"/>
  <c r="F70" i="10"/>
  <c r="E70" i="10"/>
  <c r="Q69" i="10"/>
  <c r="S69" i="10" s="1"/>
  <c r="U69" i="10" s="1"/>
  <c r="W69" i="10" s="1"/>
  <c r="Y69" i="10" s="1"/>
  <c r="P69" i="10"/>
  <c r="R69" i="10" s="1"/>
  <c r="T69" i="10" s="1"/>
  <c r="V69" i="10" s="1"/>
  <c r="X69" i="10" s="1"/>
  <c r="H69" i="10"/>
  <c r="K69" i="10" s="1"/>
  <c r="G69" i="10"/>
  <c r="I69" i="10" s="1"/>
  <c r="L69" i="10" s="1"/>
  <c r="F69" i="10"/>
  <c r="T64" i="10"/>
  <c r="Q64" i="10"/>
  <c r="N64" i="10"/>
  <c r="H64" i="10"/>
  <c r="E64" i="10"/>
  <c r="T63" i="10"/>
  <c r="Q63" i="10"/>
  <c r="N63" i="10"/>
  <c r="H63" i="10"/>
  <c r="E63" i="10"/>
  <c r="T62" i="10"/>
  <c r="Q62" i="10"/>
  <c r="N62" i="10"/>
  <c r="H62" i="10"/>
  <c r="E62" i="10"/>
  <c r="T61" i="10"/>
  <c r="Q61" i="10"/>
  <c r="N61" i="10"/>
  <c r="H61" i="10"/>
  <c r="E61" i="10"/>
  <c r="T60" i="10"/>
  <c r="Q60" i="10"/>
  <c r="N60" i="10"/>
  <c r="H60" i="10"/>
  <c r="E60" i="10"/>
  <c r="T59" i="10"/>
  <c r="Q59" i="10"/>
  <c r="N59" i="10"/>
  <c r="H59" i="10"/>
  <c r="E59" i="10"/>
  <c r="T58" i="10"/>
  <c r="Q58" i="10"/>
  <c r="N58" i="10"/>
  <c r="H58" i="10"/>
  <c r="E58" i="10"/>
  <c r="T57" i="10"/>
  <c r="Q57" i="10"/>
  <c r="N57" i="10"/>
  <c r="H57" i="10"/>
  <c r="E57" i="10"/>
  <c r="T56" i="10"/>
  <c r="Q56" i="10"/>
  <c r="N56" i="10"/>
  <c r="H56" i="10"/>
  <c r="T55" i="10"/>
  <c r="Q55" i="10"/>
  <c r="N55" i="10"/>
  <c r="H55" i="10"/>
  <c r="E55" i="10"/>
  <c r="T54" i="10"/>
  <c r="Q54" i="10"/>
  <c r="N54" i="10"/>
  <c r="H54" i="10"/>
  <c r="E54" i="10"/>
  <c r="T53" i="10"/>
  <c r="Q53" i="10"/>
  <c r="N53" i="10"/>
  <c r="H53" i="10"/>
  <c r="E53" i="10"/>
  <c r="T52" i="10"/>
  <c r="Q52" i="10"/>
  <c r="N52" i="10"/>
  <c r="H52" i="10"/>
  <c r="E52" i="10"/>
  <c r="T51" i="10"/>
  <c r="Q51" i="10"/>
  <c r="N51" i="10"/>
  <c r="H51" i="10"/>
  <c r="E51" i="10"/>
  <c r="T50" i="10"/>
  <c r="Q50" i="10"/>
  <c r="N50" i="10"/>
  <c r="H50" i="10"/>
  <c r="E50" i="10"/>
  <c r="T49" i="10"/>
  <c r="Q49" i="10"/>
  <c r="N49" i="10"/>
  <c r="H49" i="10"/>
  <c r="E49" i="10"/>
  <c r="T48" i="10"/>
  <c r="Q48" i="10"/>
  <c r="N48" i="10"/>
  <c r="H48" i="10"/>
  <c r="E48" i="10"/>
  <c r="T47" i="10"/>
  <c r="Q47" i="10"/>
  <c r="N47" i="10"/>
  <c r="H47" i="10"/>
  <c r="E47" i="10"/>
  <c r="T46" i="10"/>
  <c r="Q46" i="10"/>
  <c r="N46" i="10"/>
  <c r="H46" i="10"/>
  <c r="E46" i="10"/>
  <c r="T45" i="10"/>
  <c r="Q45" i="10"/>
  <c r="N45" i="10"/>
  <c r="H45" i="10"/>
  <c r="E45" i="10"/>
  <c r="T44" i="10"/>
  <c r="Q44" i="10"/>
  <c r="N44" i="10"/>
  <c r="H44" i="10"/>
  <c r="E44" i="10"/>
  <c r="T43" i="10"/>
  <c r="Q43" i="10"/>
  <c r="N43" i="10"/>
  <c r="H43" i="10"/>
  <c r="E43" i="10"/>
  <c r="T42" i="10"/>
  <c r="Q42" i="10"/>
  <c r="N42" i="10"/>
  <c r="H42" i="10"/>
  <c r="E42" i="10"/>
  <c r="T41" i="10"/>
  <c r="Q41" i="10"/>
  <c r="N41" i="10"/>
  <c r="H41" i="10"/>
  <c r="E41" i="10"/>
  <c r="T40" i="10"/>
  <c r="Q40" i="10"/>
  <c r="N40" i="10"/>
  <c r="H40" i="10"/>
  <c r="E40" i="10"/>
  <c r="T39" i="10"/>
  <c r="Q39" i="10"/>
  <c r="N39" i="10"/>
  <c r="H39" i="10"/>
  <c r="E39" i="10"/>
  <c r="T38" i="10"/>
  <c r="Q38" i="10"/>
  <c r="N38" i="10"/>
  <c r="H38" i="10"/>
  <c r="E38" i="10"/>
  <c r="T37" i="10"/>
  <c r="Q37" i="10"/>
  <c r="N37" i="10"/>
  <c r="H37" i="10"/>
  <c r="E37" i="10"/>
  <c r="T36" i="10"/>
  <c r="Q36" i="10"/>
  <c r="N36" i="10"/>
  <c r="H36" i="10"/>
  <c r="E36" i="10"/>
  <c r="T35" i="10"/>
  <c r="Q35" i="10"/>
  <c r="N35" i="10"/>
  <c r="H35" i="10"/>
  <c r="E35" i="10"/>
  <c r="T34" i="10"/>
  <c r="Q34" i="10"/>
  <c r="N34" i="10"/>
  <c r="H34" i="10"/>
  <c r="E34" i="10"/>
  <c r="T33" i="10"/>
  <c r="Q33" i="10"/>
  <c r="N33" i="10"/>
  <c r="H33" i="10"/>
  <c r="E33" i="10"/>
  <c r="T32" i="10"/>
  <c r="Q32" i="10"/>
  <c r="N32" i="10"/>
  <c r="H32" i="10"/>
  <c r="E32" i="10"/>
  <c r="T31" i="10"/>
  <c r="Q31" i="10"/>
  <c r="N31" i="10"/>
  <c r="H31" i="10"/>
  <c r="E31" i="10"/>
  <c r="T30" i="10"/>
  <c r="Q30" i="10"/>
  <c r="N30" i="10"/>
  <c r="H30" i="10"/>
  <c r="E30" i="10"/>
  <c r="T29" i="10"/>
  <c r="Q29" i="10"/>
  <c r="N29" i="10"/>
  <c r="H29" i="10"/>
  <c r="E29" i="10"/>
  <c r="T28" i="10"/>
  <c r="Q28" i="10"/>
  <c r="N28" i="10"/>
  <c r="H28" i="10"/>
  <c r="E28" i="10"/>
  <c r="T27" i="10"/>
  <c r="Q27" i="10"/>
  <c r="N27" i="10"/>
  <c r="H27" i="10"/>
  <c r="E27" i="10"/>
  <c r="T26" i="10"/>
  <c r="Q26" i="10"/>
  <c r="N26" i="10"/>
  <c r="H26" i="10"/>
  <c r="E26" i="10"/>
  <c r="T25" i="10"/>
  <c r="Q25" i="10"/>
  <c r="N25" i="10"/>
  <c r="H25" i="10"/>
  <c r="E25" i="10"/>
  <c r="T24" i="10"/>
  <c r="Q24" i="10"/>
  <c r="N24" i="10"/>
  <c r="H24" i="10"/>
  <c r="E24" i="10"/>
  <c r="T23" i="10"/>
  <c r="Q23" i="10"/>
  <c r="N23" i="10"/>
  <c r="H23" i="10"/>
  <c r="E23" i="10"/>
  <c r="T22" i="10"/>
  <c r="Q22" i="10"/>
  <c r="N22" i="10"/>
  <c r="H22" i="10"/>
  <c r="E22" i="10"/>
  <c r="T21" i="10"/>
  <c r="Q21" i="10"/>
  <c r="N21" i="10"/>
  <c r="H21" i="10"/>
  <c r="E21" i="10"/>
  <c r="T20" i="10"/>
  <c r="Q20" i="10"/>
  <c r="N20" i="10"/>
  <c r="H20" i="10"/>
  <c r="E20" i="10"/>
  <c r="G19" i="10"/>
  <c r="J19" i="10" s="1"/>
  <c r="M19" i="10" s="1"/>
  <c r="P19" i="10" s="1"/>
  <c r="S19" i="10" s="1"/>
  <c r="F19" i="10"/>
  <c r="I19" i="10" s="1"/>
  <c r="L19" i="10" s="1"/>
  <c r="O19" i="10" s="1"/>
  <c r="R19" i="10" s="1"/>
  <c r="G169" i="10" l="1"/>
  <c r="D269" i="10"/>
  <c r="G269" i="10" s="1"/>
  <c r="L119" i="10"/>
  <c r="N119" i="10" s="1"/>
  <c r="P119" i="10" s="1"/>
  <c r="C169" i="10"/>
  <c r="A14" i="10"/>
  <c r="J119" i="10"/>
  <c r="K119" i="10"/>
  <c r="M119" i="10" s="1"/>
  <c r="O119" i="10" s="1"/>
  <c r="C269" i="10" l="1"/>
  <c r="F269" i="10" s="1"/>
  <c r="F169" i="10"/>
  <c r="L269" i="10"/>
  <c r="O269" i="10" s="1"/>
  <c r="J269" i="10"/>
  <c r="D219" i="10"/>
  <c r="G219" i="10" s="1"/>
  <c r="I219" i="10" s="1"/>
  <c r="L219" i="10" s="1"/>
  <c r="I169" i="10"/>
  <c r="L169" i="10" s="1"/>
  <c r="N169" i="10" s="1"/>
  <c r="N219" i="10" l="1"/>
  <c r="Q169" i="10"/>
  <c r="H169" i="10"/>
  <c r="K169" i="10" s="1"/>
  <c r="M169" i="10" s="1"/>
  <c r="C219" i="10"/>
  <c r="F219" i="10" s="1"/>
  <c r="H219" i="10" s="1"/>
  <c r="K219" i="10" s="1"/>
  <c r="I269" i="10"/>
  <c r="K269" i="10"/>
  <c r="N269" i="10" s="1"/>
  <c r="M219" i="10" l="1"/>
  <c r="P169" i="10"/>
  <c r="P31" i="2" l="1"/>
  <c r="P33" i="2"/>
  <c r="P35" i="2"/>
  <c r="P34" i="2"/>
  <c r="P32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F42" i="1" l="1"/>
  <c r="DF44" i="13" l="1"/>
  <c r="DC44" i="13"/>
  <c r="CZ44" i="13"/>
  <c r="CW44" i="13"/>
  <c r="CT44" i="13"/>
  <c r="CQ44" i="13"/>
  <c r="CN44" i="13"/>
  <c r="CK44" i="13"/>
  <c r="CH44" i="13"/>
  <c r="CE44" i="13"/>
  <c r="CB44" i="13"/>
  <c r="BY44" i="13"/>
  <c r="BV44" i="13"/>
  <c r="BS44" i="13"/>
  <c r="BP44" i="13"/>
  <c r="BM44" i="13"/>
  <c r="BJ44" i="13"/>
  <c r="BG44" i="13"/>
  <c r="BD44" i="13"/>
  <c r="BA44" i="13"/>
  <c r="AX44" i="13"/>
  <c r="AU44" i="13"/>
  <c r="AR44" i="13"/>
  <c r="AO44" i="13"/>
  <c r="AL44" i="13"/>
  <c r="AI44" i="13"/>
  <c r="AF44" i="13"/>
  <c r="AC44" i="13"/>
  <c r="Z44" i="13"/>
  <c r="W44" i="13"/>
  <c r="T44" i="13"/>
  <c r="Q44" i="13"/>
  <c r="N44" i="13"/>
  <c r="K44" i="13"/>
  <c r="H44" i="13"/>
  <c r="E44" i="13"/>
  <c r="DF42" i="13"/>
  <c r="DC42" i="13"/>
  <c r="CZ42" i="13"/>
  <c r="CW42" i="13"/>
  <c r="CT42" i="13"/>
  <c r="CQ42" i="13"/>
  <c r="CN42" i="13"/>
  <c r="CK42" i="13"/>
  <c r="CH42" i="13"/>
  <c r="CE42" i="13"/>
  <c r="CB42" i="13"/>
  <c r="BY42" i="13"/>
  <c r="BV42" i="13"/>
  <c r="BS42" i="13"/>
  <c r="BP42" i="13"/>
  <c r="BM42" i="13"/>
  <c r="BJ42" i="13"/>
  <c r="BG42" i="13"/>
  <c r="BD42" i="13"/>
  <c r="BA42" i="13"/>
  <c r="AX42" i="13"/>
  <c r="AU42" i="13"/>
  <c r="AR42" i="13"/>
  <c r="AO42" i="13"/>
  <c r="AL42" i="13"/>
  <c r="AI42" i="13"/>
  <c r="AF42" i="13"/>
  <c r="AC42" i="13"/>
  <c r="Z42" i="13"/>
  <c r="W42" i="13"/>
  <c r="T42" i="13"/>
  <c r="Q42" i="13"/>
  <c r="N42" i="13"/>
  <c r="K42" i="13"/>
  <c r="H42" i="13"/>
  <c r="E42" i="13"/>
  <c r="DF39" i="13" l="1"/>
  <c r="DC39" i="13"/>
  <c r="CZ39" i="13"/>
  <c r="CW39" i="13"/>
  <c r="CT39" i="13"/>
  <c r="CQ39" i="13"/>
  <c r="CN39" i="13"/>
  <c r="CK39" i="13"/>
  <c r="CH39" i="13"/>
  <c r="CE39" i="13"/>
  <c r="CB39" i="13"/>
  <c r="BY39" i="13"/>
  <c r="BV39" i="13"/>
  <c r="BS39" i="13"/>
  <c r="BP39" i="13"/>
  <c r="BM39" i="13"/>
  <c r="BJ39" i="13"/>
  <c r="BG39" i="13"/>
  <c r="BD39" i="13"/>
  <c r="BA39" i="13"/>
  <c r="AX39" i="13"/>
  <c r="AU39" i="13"/>
  <c r="AR39" i="13"/>
  <c r="AO39" i="13"/>
  <c r="AL39" i="13"/>
  <c r="AI39" i="13"/>
  <c r="AF39" i="13"/>
  <c r="AC39" i="13"/>
  <c r="Z39" i="13"/>
  <c r="W39" i="13"/>
  <c r="T39" i="13"/>
  <c r="Q39" i="13"/>
  <c r="N39" i="13"/>
  <c r="K39" i="13"/>
  <c r="H39" i="13"/>
  <c r="E39" i="13"/>
  <c r="DF54" i="13" l="1"/>
  <c r="DC54" i="13"/>
  <c r="CZ54" i="13"/>
  <c r="CW54" i="13"/>
  <c r="CT54" i="13"/>
  <c r="CQ54" i="13"/>
  <c r="CN54" i="13"/>
  <c r="CK54" i="13"/>
  <c r="CH54" i="13"/>
  <c r="CE54" i="13"/>
  <c r="CB54" i="13"/>
  <c r="BY54" i="13"/>
  <c r="BV54" i="13"/>
  <c r="BS54" i="13"/>
  <c r="BP54" i="13"/>
  <c r="BM54" i="13"/>
  <c r="BJ54" i="13"/>
  <c r="BG54" i="13"/>
  <c r="BD54" i="13"/>
  <c r="BA54" i="13"/>
  <c r="AX54" i="13"/>
  <c r="AU54" i="13"/>
  <c r="AR54" i="13"/>
  <c r="AO54" i="13"/>
  <c r="AL54" i="13"/>
  <c r="AI54" i="13"/>
  <c r="AF54" i="13"/>
  <c r="AC54" i="13"/>
  <c r="Z54" i="13"/>
  <c r="W54" i="13"/>
  <c r="T54" i="13"/>
  <c r="Q54" i="13"/>
  <c r="N54" i="13"/>
  <c r="K54" i="13"/>
  <c r="H54" i="13"/>
  <c r="DF53" i="13"/>
  <c r="DC53" i="13"/>
  <c r="CZ53" i="13"/>
  <c r="CW53" i="13"/>
  <c r="CT53" i="13"/>
  <c r="CQ53" i="13"/>
  <c r="CN53" i="13"/>
  <c r="CK53" i="13"/>
  <c r="CH53" i="13"/>
  <c r="CE53" i="13"/>
  <c r="CB53" i="13"/>
  <c r="BY53" i="13"/>
  <c r="BV53" i="13"/>
  <c r="BS53" i="13"/>
  <c r="BP53" i="13"/>
  <c r="BM53" i="13"/>
  <c r="BJ53" i="13"/>
  <c r="BG53" i="13"/>
  <c r="BD53" i="13"/>
  <c r="BA53" i="13"/>
  <c r="AX53" i="13"/>
  <c r="AU53" i="13"/>
  <c r="AR53" i="13"/>
  <c r="AO53" i="13"/>
  <c r="AL53" i="13"/>
  <c r="AI53" i="13"/>
  <c r="AF53" i="13"/>
  <c r="AC53" i="13"/>
  <c r="Z53" i="13"/>
  <c r="W53" i="13"/>
  <c r="T53" i="13"/>
  <c r="Q53" i="13"/>
  <c r="N53" i="13"/>
  <c r="K53" i="13"/>
  <c r="H53" i="13"/>
  <c r="DF51" i="13"/>
  <c r="DC51" i="13"/>
  <c r="CZ51" i="13"/>
  <c r="CW51" i="13"/>
  <c r="CT51" i="13"/>
  <c r="CQ51" i="13"/>
  <c r="CN51" i="13"/>
  <c r="CK51" i="13"/>
  <c r="CH51" i="13"/>
  <c r="CE51" i="13"/>
  <c r="CB51" i="13"/>
  <c r="BY51" i="13"/>
  <c r="BV51" i="13"/>
  <c r="BS51" i="13"/>
  <c r="BP51" i="13"/>
  <c r="BM51" i="13"/>
  <c r="BJ51" i="13"/>
  <c r="BG51" i="13"/>
  <c r="BD51" i="13"/>
  <c r="BA51" i="13"/>
  <c r="AX51" i="13"/>
  <c r="AU51" i="13"/>
  <c r="AR51" i="13"/>
  <c r="AO51" i="13"/>
  <c r="AL51" i="13"/>
  <c r="AI51" i="13"/>
  <c r="AF51" i="13"/>
  <c r="AC51" i="13"/>
  <c r="Z51" i="13"/>
  <c r="W51" i="13"/>
  <c r="T51" i="13"/>
  <c r="Q51" i="13"/>
  <c r="N51" i="13"/>
  <c r="K51" i="13"/>
  <c r="H51" i="13"/>
  <c r="DF50" i="13"/>
  <c r="DC50" i="13"/>
  <c r="CZ50" i="13"/>
  <c r="CW50" i="13"/>
  <c r="CT50" i="13"/>
  <c r="CQ50" i="13"/>
  <c r="CN50" i="13"/>
  <c r="CK50" i="13"/>
  <c r="CH50" i="13"/>
  <c r="CE50" i="13"/>
  <c r="CB50" i="13"/>
  <c r="BY50" i="13"/>
  <c r="BV50" i="13"/>
  <c r="BS50" i="13"/>
  <c r="BP50" i="13"/>
  <c r="BM50" i="13"/>
  <c r="BJ50" i="13"/>
  <c r="BG50" i="13"/>
  <c r="BD50" i="13"/>
  <c r="BA50" i="13"/>
  <c r="AX50" i="13"/>
  <c r="AU50" i="13"/>
  <c r="AR50" i="13"/>
  <c r="AO50" i="13"/>
  <c r="AL50" i="13"/>
  <c r="AI50" i="13"/>
  <c r="AF50" i="13"/>
  <c r="AC50" i="13"/>
  <c r="Z50" i="13"/>
  <c r="W50" i="13"/>
  <c r="T50" i="13"/>
  <c r="Q50" i="13"/>
  <c r="N50" i="13"/>
  <c r="K50" i="13"/>
  <c r="H50" i="13"/>
  <c r="DF49" i="13"/>
  <c r="DC49" i="13"/>
  <c r="CZ49" i="13"/>
  <c r="CW49" i="13"/>
  <c r="CT49" i="13"/>
  <c r="CQ49" i="13"/>
  <c r="CN49" i="13"/>
  <c r="CK49" i="13"/>
  <c r="CH49" i="13"/>
  <c r="CE49" i="13"/>
  <c r="CB49" i="13"/>
  <c r="BY49" i="13"/>
  <c r="BV49" i="13"/>
  <c r="BS49" i="13"/>
  <c r="BP49" i="13"/>
  <c r="BM49" i="13"/>
  <c r="BJ49" i="13"/>
  <c r="BG49" i="13"/>
  <c r="BD49" i="13"/>
  <c r="BA49" i="13"/>
  <c r="AX49" i="13"/>
  <c r="AU49" i="13"/>
  <c r="AR49" i="13"/>
  <c r="AO49" i="13"/>
  <c r="AL49" i="13"/>
  <c r="AI49" i="13"/>
  <c r="AF49" i="13"/>
  <c r="AC49" i="13"/>
  <c r="Z49" i="13"/>
  <c r="W49" i="13"/>
  <c r="T49" i="13"/>
  <c r="Q49" i="13"/>
  <c r="N49" i="13"/>
  <c r="K49" i="13"/>
  <c r="H49" i="13"/>
  <c r="DF48" i="13"/>
  <c r="DC48" i="13"/>
  <c r="CZ48" i="13"/>
  <c r="CW48" i="13"/>
  <c r="CT48" i="13"/>
  <c r="CQ48" i="13"/>
  <c r="CN48" i="13"/>
  <c r="CK48" i="13"/>
  <c r="CH48" i="13"/>
  <c r="CE48" i="13"/>
  <c r="CB48" i="13"/>
  <c r="BY48" i="13"/>
  <c r="BV48" i="13"/>
  <c r="BS48" i="13"/>
  <c r="BP48" i="13"/>
  <c r="BM48" i="13"/>
  <c r="BJ48" i="13"/>
  <c r="BG48" i="13"/>
  <c r="BD48" i="13"/>
  <c r="BA48" i="13"/>
  <c r="AX48" i="13"/>
  <c r="AU48" i="13"/>
  <c r="AR48" i="13"/>
  <c r="AO48" i="13"/>
  <c r="AL48" i="13"/>
  <c r="AI48" i="13"/>
  <c r="AF48" i="13"/>
  <c r="AC48" i="13"/>
  <c r="Z48" i="13"/>
  <c r="W48" i="13"/>
  <c r="T48" i="13"/>
  <c r="Q48" i="13"/>
  <c r="N48" i="13"/>
  <c r="K48" i="13"/>
  <c r="H48" i="13"/>
  <c r="DF47" i="13"/>
  <c r="DC47" i="13"/>
  <c r="CZ47" i="13"/>
  <c r="CW47" i="13"/>
  <c r="CT47" i="13"/>
  <c r="CQ47" i="13"/>
  <c r="CN47" i="13"/>
  <c r="CK47" i="13"/>
  <c r="CH47" i="13"/>
  <c r="CE47" i="13"/>
  <c r="CB47" i="13"/>
  <c r="BY47" i="13"/>
  <c r="BV47" i="13"/>
  <c r="BS47" i="13"/>
  <c r="BP47" i="13"/>
  <c r="BM47" i="13"/>
  <c r="BJ47" i="13"/>
  <c r="BG47" i="13"/>
  <c r="BD47" i="13"/>
  <c r="BA47" i="13"/>
  <c r="AX47" i="13"/>
  <c r="AU47" i="13"/>
  <c r="AR47" i="13"/>
  <c r="AO47" i="13"/>
  <c r="AL47" i="13"/>
  <c r="AI47" i="13"/>
  <c r="AF47" i="13"/>
  <c r="AC47" i="13"/>
  <c r="Z47" i="13"/>
  <c r="W47" i="13"/>
  <c r="T47" i="13"/>
  <c r="Q47" i="13"/>
  <c r="N47" i="13"/>
  <c r="K47" i="13"/>
  <c r="H47" i="13"/>
  <c r="DF41" i="13"/>
  <c r="DC41" i="13"/>
  <c r="CZ41" i="13"/>
  <c r="CW41" i="13"/>
  <c r="CT41" i="13"/>
  <c r="CQ41" i="13"/>
  <c r="CN41" i="13"/>
  <c r="CK41" i="13"/>
  <c r="CH41" i="13"/>
  <c r="CE41" i="13"/>
  <c r="CB41" i="13"/>
  <c r="BY41" i="13"/>
  <c r="BV41" i="13"/>
  <c r="BS41" i="13"/>
  <c r="BP41" i="13"/>
  <c r="BM41" i="13"/>
  <c r="BJ41" i="13"/>
  <c r="BG41" i="13"/>
  <c r="BD41" i="13"/>
  <c r="BA41" i="13"/>
  <c r="AX41" i="13"/>
  <c r="AU41" i="13"/>
  <c r="AR41" i="13"/>
  <c r="AO41" i="13"/>
  <c r="AL41" i="13"/>
  <c r="AI41" i="13"/>
  <c r="AF41" i="13"/>
  <c r="AC41" i="13"/>
  <c r="Z41" i="13"/>
  <c r="W41" i="13"/>
  <c r="T41" i="13"/>
  <c r="Q41" i="13"/>
  <c r="N41" i="13"/>
  <c r="K41" i="13"/>
  <c r="H41" i="13"/>
  <c r="DF40" i="13"/>
  <c r="DC40" i="13"/>
  <c r="CZ40" i="13"/>
  <c r="CW40" i="13"/>
  <c r="CT40" i="13"/>
  <c r="CQ40" i="13"/>
  <c r="CN40" i="13"/>
  <c r="CK40" i="13"/>
  <c r="CH40" i="13"/>
  <c r="CE40" i="13"/>
  <c r="CB40" i="13"/>
  <c r="BY40" i="13"/>
  <c r="BV40" i="13"/>
  <c r="BS40" i="13"/>
  <c r="BP40" i="13"/>
  <c r="BM40" i="13"/>
  <c r="BJ40" i="13"/>
  <c r="BG40" i="13"/>
  <c r="BD40" i="13"/>
  <c r="BA40" i="13"/>
  <c r="AX40" i="13"/>
  <c r="AU40" i="13"/>
  <c r="AR40" i="13"/>
  <c r="AO40" i="13"/>
  <c r="AL40" i="13"/>
  <c r="AI40" i="13"/>
  <c r="AF40" i="13"/>
  <c r="AC40" i="13"/>
  <c r="Z40" i="13"/>
  <c r="W40" i="13"/>
  <c r="T40" i="13"/>
  <c r="Q40" i="13"/>
  <c r="N40" i="13"/>
  <c r="K40" i="13"/>
  <c r="H40" i="13"/>
  <c r="DF38" i="13"/>
  <c r="DC38" i="13"/>
  <c r="CZ38" i="13"/>
  <c r="CW38" i="13"/>
  <c r="CT38" i="13"/>
  <c r="CQ38" i="13"/>
  <c r="CN38" i="13"/>
  <c r="CK38" i="13"/>
  <c r="CH38" i="13"/>
  <c r="CE38" i="13"/>
  <c r="CB38" i="13"/>
  <c r="BY38" i="13"/>
  <c r="BV38" i="13"/>
  <c r="BS38" i="13"/>
  <c r="BP38" i="13"/>
  <c r="BM38" i="13"/>
  <c r="BJ38" i="13"/>
  <c r="BG38" i="13"/>
  <c r="BD38" i="13"/>
  <c r="BA38" i="13"/>
  <c r="AX38" i="13"/>
  <c r="AU38" i="13"/>
  <c r="AR38" i="13"/>
  <c r="AO38" i="13"/>
  <c r="AL38" i="13"/>
  <c r="AI38" i="13"/>
  <c r="AF38" i="13"/>
  <c r="AC38" i="13"/>
  <c r="Z38" i="13"/>
  <c r="W38" i="13"/>
  <c r="T38" i="13"/>
  <c r="Q38" i="13"/>
  <c r="N38" i="13"/>
  <c r="K38" i="13"/>
  <c r="H38" i="13"/>
  <c r="DF37" i="13"/>
  <c r="DC37" i="13"/>
  <c r="CZ37" i="13"/>
  <c r="CW37" i="13"/>
  <c r="CT37" i="13"/>
  <c r="CQ37" i="13"/>
  <c r="CN37" i="13"/>
  <c r="CK37" i="13"/>
  <c r="CH37" i="13"/>
  <c r="CE37" i="13"/>
  <c r="CB37" i="13"/>
  <c r="BY37" i="13"/>
  <c r="BV37" i="13"/>
  <c r="BS37" i="13"/>
  <c r="BP37" i="13"/>
  <c r="BM37" i="13"/>
  <c r="BJ37" i="13"/>
  <c r="BG37" i="13"/>
  <c r="BD37" i="13"/>
  <c r="BA37" i="13"/>
  <c r="AX37" i="13"/>
  <c r="AU37" i="13"/>
  <c r="AR37" i="13"/>
  <c r="AO37" i="13"/>
  <c r="AL37" i="13"/>
  <c r="AI37" i="13"/>
  <c r="AF37" i="13"/>
  <c r="AC37" i="13"/>
  <c r="Z37" i="13"/>
  <c r="W37" i="13"/>
  <c r="T37" i="13"/>
  <c r="Q37" i="13"/>
  <c r="N37" i="13"/>
  <c r="K37" i="13"/>
  <c r="H37" i="13"/>
  <c r="DF36" i="13"/>
  <c r="DC36" i="13"/>
  <c r="CZ36" i="13"/>
  <c r="CW36" i="13"/>
  <c r="CT36" i="13"/>
  <c r="CQ36" i="13"/>
  <c r="CN36" i="13"/>
  <c r="CK36" i="13"/>
  <c r="CH36" i="13"/>
  <c r="CE36" i="13"/>
  <c r="CB36" i="13"/>
  <c r="BY36" i="13"/>
  <c r="BV36" i="13"/>
  <c r="BS36" i="13"/>
  <c r="BP36" i="13"/>
  <c r="BM36" i="13"/>
  <c r="BJ36" i="13"/>
  <c r="BG36" i="13"/>
  <c r="BD36" i="13"/>
  <c r="BA36" i="13"/>
  <c r="AX36" i="13"/>
  <c r="AU36" i="13"/>
  <c r="AR36" i="13"/>
  <c r="AO36" i="13"/>
  <c r="AL36" i="13"/>
  <c r="AI36" i="13"/>
  <c r="AF36" i="13"/>
  <c r="AC36" i="13"/>
  <c r="Z36" i="13"/>
  <c r="W36" i="13"/>
  <c r="T36" i="13"/>
  <c r="Q36" i="13"/>
  <c r="N36" i="13"/>
  <c r="K36" i="13"/>
  <c r="H36" i="13"/>
  <c r="DF35" i="13"/>
  <c r="DC35" i="13"/>
  <c r="CZ35" i="13"/>
  <c r="CW35" i="13"/>
  <c r="CT35" i="13"/>
  <c r="CQ35" i="13"/>
  <c r="CN35" i="13"/>
  <c r="CK35" i="13"/>
  <c r="CH35" i="13"/>
  <c r="CE35" i="13"/>
  <c r="CB35" i="13"/>
  <c r="BY35" i="13"/>
  <c r="BV35" i="13"/>
  <c r="BS35" i="13"/>
  <c r="BP35" i="13"/>
  <c r="BM35" i="13"/>
  <c r="BJ35" i="13"/>
  <c r="BG35" i="13"/>
  <c r="BD35" i="13"/>
  <c r="BA35" i="13"/>
  <c r="AX35" i="13"/>
  <c r="AU35" i="13"/>
  <c r="AR35" i="13"/>
  <c r="AO35" i="13"/>
  <c r="AL35" i="13"/>
  <c r="AI35" i="13"/>
  <c r="AF35" i="13"/>
  <c r="AC35" i="13"/>
  <c r="Z35" i="13"/>
  <c r="W35" i="13"/>
  <c r="T35" i="13"/>
  <c r="Q35" i="13"/>
  <c r="N35" i="13"/>
  <c r="K35" i="13"/>
  <c r="H35" i="13"/>
  <c r="DF34" i="13"/>
  <c r="DC34" i="13"/>
  <c r="CZ34" i="13"/>
  <c r="CW34" i="13"/>
  <c r="CT34" i="13"/>
  <c r="CQ34" i="13"/>
  <c r="CN34" i="13"/>
  <c r="CK34" i="13"/>
  <c r="CH34" i="13"/>
  <c r="CE34" i="13"/>
  <c r="CB34" i="13"/>
  <c r="BY34" i="13"/>
  <c r="BV34" i="13"/>
  <c r="BS34" i="13"/>
  <c r="BP34" i="13"/>
  <c r="BM34" i="13"/>
  <c r="BJ34" i="13"/>
  <c r="BG34" i="13"/>
  <c r="BD34" i="13"/>
  <c r="BA34" i="13"/>
  <c r="AX34" i="13"/>
  <c r="AU34" i="13"/>
  <c r="AR34" i="13"/>
  <c r="AO34" i="13"/>
  <c r="AL34" i="13"/>
  <c r="AI34" i="13"/>
  <c r="AF34" i="13"/>
  <c r="AC34" i="13"/>
  <c r="Z34" i="13"/>
  <c r="W34" i="13"/>
  <c r="T34" i="13"/>
  <c r="Q34" i="13"/>
  <c r="N34" i="13"/>
  <c r="K34" i="13"/>
  <c r="H34" i="13"/>
  <c r="DF33" i="13"/>
  <c r="DC33" i="13"/>
  <c r="CZ33" i="13"/>
  <c r="CW33" i="13"/>
  <c r="CT33" i="13"/>
  <c r="CQ33" i="13"/>
  <c r="CN33" i="13"/>
  <c r="CK33" i="13"/>
  <c r="CH33" i="13"/>
  <c r="CE33" i="13"/>
  <c r="CB33" i="13"/>
  <c r="BY33" i="13"/>
  <c r="BV33" i="13"/>
  <c r="BS33" i="13"/>
  <c r="BP33" i="13"/>
  <c r="BM33" i="13"/>
  <c r="BJ33" i="13"/>
  <c r="BG33" i="13"/>
  <c r="BD33" i="13"/>
  <c r="BA33" i="13"/>
  <c r="AX33" i="13"/>
  <c r="AU33" i="13"/>
  <c r="AR33" i="13"/>
  <c r="AO33" i="13"/>
  <c r="AL33" i="13"/>
  <c r="AI33" i="13"/>
  <c r="AF33" i="13"/>
  <c r="AC33" i="13"/>
  <c r="Z33" i="13"/>
  <c r="W33" i="13"/>
  <c r="T33" i="13"/>
  <c r="Q33" i="13"/>
  <c r="N33" i="13"/>
  <c r="K33" i="13"/>
  <c r="H33" i="13"/>
  <c r="DF32" i="13"/>
  <c r="DC32" i="13"/>
  <c r="CZ32" i="13"/>
  <c r="CW32" i="13"/>
  <c r="CT32" i="13"/>
  <c r="CQ32" i="13"/>
  <c r="CN32" i="13"/>
  <c r="CK32" i="13"/>
  <c r="CH32" i="13"/>
  <c r="CE32" i="13"/>
  <c r="CB32" i="13"/>
  <c r="BY32" i="13"/>
  <c r="BV32" i="13"/>
  <c r="BS32" i="13"/>
  <c r="BP32" i="13"/>
  <c r="BM32" i="13"/>
  <c r="BJ32" i="13"/>
  <c r="BG32" i="13"/>
  <c r="BD32" i="13"/>
  <c r="BA32" i="13"/>
  <c r="AX32" i="13"/>
  <c r="AU32" i="13"/>
  <c r="AR32" i="13"/>
  <c r="AO32" i="13"/>
  <c r="AL32" i="13"/>
  <c r="AI32" i="13"/>
  <c r="AF32" i="13"/>
  <c r="AC32" i="13"/>
  <c r="Z32" i="13"/>
  <c r="W32" i="13"/>
  <c r="T32" i="13"/>
  <c r="Q32" i="13"/>
  <c r="N32" i="13"/>
  <c r="K32" i="13"/>
  <c r="H32" i="13"/>
  <c r="DF31" i="13"/>
  <c r="DC31" i="13"/>
  <c r="CZ31" i="13"/>
  <c r="CW31" i="13"/>
  <c r="CT31" i="13"/>
  <c r="CQ31" i="13"/>
  <c r="CN31" i="13"/>
  <c r="CK31" i="13"/>
  <c r="CH31" i="13"/>
  <c r="CE31" i="13"/>
  <c r="CB31" i="13"/>
  <c r="BY31" i="13"/>
  <c r="BV31" i="13"/>
  <c r="BS31" i="13"/>
  <c r="BP31" i="13"/>
  <c r="BM31" i="13"/>
  <c r="BJ31" i="13"/>
  <c r="BG31" i="13"/>
  <c r="BD31" i="13"/>
  <c r="BA31" i="13"/>
  <c r="AX31" i="13"/>
  <c r="AU31" i="13"/>
  <c r="AR31" i="13"/>
  <c r="AO31" i="13"/>
  <c r="AL31" i="13"/>
  <c r="AI31" i="13"/>
  <c r="AF31" i="13"/>
  <c r="AC31" i="13"/>
  <c r="Z31" i="13"/>
  <c r="W31" i="13"/>
  <c r="T31" i="13"/>
  <c r="Q31" i="13"/>
  <c r="N31" i="13"/>
  <c r="K31" i="13"/>
  <c r="H31" i="13"/>
  <c r="DF30" i="13"/>
  <c r="DC30" i="13"/>
  <c r="CZ30" i="13"/>
  <c r="CW30" i="13"/>
  <c r="CT30" i="13"/>
  <c r="CQ30" i="13"/>
  <c r="CN30" i="13"/>
  <c r="CK30" i="13"/>
  <c r="CH30" i="13"/>
  <c r="CE30" i="13"/>
  <c r="CB30" i="13"/>
  <c r="BY30" i="13"/>
  <c r="BV30" i="13"/>
  <c r="BS30" i="13"/>
  <c r="BP30" i="13"/>
  <c r="BM30" i="13"/>
  <c r="BJ30" i="13"/>
  <c r="BG30" i="13"/>
  <c r="BD30" i="13"/>
  <c r="BA30" i="13"/>
  <c r="AX30" i="13"/>
  <c r="AU30" i="13"/>
  <c r="AR30" i="13"/>
  <c r="AO30" i="13"/>
  <c r="AL30" i="13"/>
  <c r="AI30" i="13"/>
  <c r="AF30" i="13"/>
  <c r="AC30" i="13"/>
  <c r="Z30" i="13"/>
  <c r="W30" i="13"/>
  <c r="T30" i="13"/>
  <c r="Q30" i="13"/>
  <c r="N30" i="13"/>
  <c r="K30" i="13"/>
  <c r="H30" i="13"/>
  <c r="DF29" i="13"/>
  <c r="DC29" i="13"/>
  <c r="CZ29" i="13"/>
  <c r="CW29" i="13"/>
  <c r="CT29" i="13"/>
  <c r="CQ29" i="13"/>
  <c r="CN29" i="13"/>
  <c r="CK29" i="13"/>
  <c r="CH29" i="13"/>
  <c r="CE29" i="13"/>
  <c r="CB29" i="13"/>
  <c r="BY29" i="13"/>
  <c r="BV29" i="13"/>
  <c r="BS29" i="13"/>
  <c r="BP29" i="13"/>
  <c r="BM29" i="13"/>
  <c r="BJ29" i="13"/>
  <c r="BG29" i="13"/>
  <c r="BD29" i="13"/>
  <c r="BA29" i="13"/>
  <c r="AX29" i="13"/>
  <c r="AU29" i="13"/>
  <c r="AR29" i="13"/>
  <c r="AO29" i="13"/>
  <c r="AL29" i="13"/>
  <c r="AI29" i="13"/>
  <c r="AF29" i="13"/>
  <c r="AC29" i="13"/>
  <c r="Z29" i="13"/>
  <c r="W29" i="13"/>
  <c r="T29" i="13"/>
  <c r="Q29" i="13"/>
  <c r="N29" i="13"/>
  <c r="K29" i="13"/>
  <c r="H29" i="13"/>
  <c r="DF28" i="13"/>
  <c r="DC28" i="13"/>
  <c r="CZ28" i="13"/>
  <c r="CW28" i="13"/>
  <c r="CT28" i="13"/>
  <c r="CQ28" i="13"/>
  <c r="CN28" i="13"/>
  <c r="CK28" i="13"/>
  <c r="CH28" i="13"/>
  <c r="CE28" i="13"/>
  <c r="CB28" i="13"/>
  <c r="BY28" i="13"/>
  <c r="BV28" i="13"/>
  <c r="BS28" i="13"/>
  <c r="BP28" i="13"/>
  <c r="BM28" i="13"/>
  <c r="BJ28" i="13"/>
  <c r="BG28" i="13"/>
  <c r="BD28" i="13"/>
  <c r="BA28" i="13"/>
  <c r="AX28" i="13"/>
  <c r="AU28" i="13"/>
  <c r="AR28" i="13"/>
  <c r="AO28" i="13"/>
  <c r="AL28" i="13"/>
  <c r="AI28" i="13"/>
  <c r="AF28" i="13"/>
  <c r="AC28" i="13"/>
  <c r="Z28" i="13"/>
  <c r="W28" i="13"/>
  <c r="T28" i="13"/>
  <c r="Q28" i="13"/>
  <c r="N28" i="13"/>
  <c r="K28" i="13"/>
  <c r="H28" i="13"/>
  <c r="DF27" i="13"/>
  <c r="DC27" i="13"/>
  <c r="CZ27" i="13"/>
  <c r="CW27" i="13"/>
  <c r="CT27" i="13"/>
  <c r="CQ27" i="13"/>
  <c r="CN27" i="13"/>
  <c r="CK27" i="13"/>
  <c r="CH27" i="13"/>
  <c r="CE27" i="13"/>
  <c r="CB27" i="13"/>
  <c r="BY27" i="13"/>
  <c r="BV27" i="13"/>
  <c r="BS27" i="13"/>
  <c r="BP27" i="13"/>
  <c r="BM27" i="13"/>
  <c r="BJ27" i="13"/>
  <c r="BG27" i="13"/>
  <c r="BD27" i="13"/>
  <c r="BA27" i="13"/>
  <c r="AX27" i="13"/>
  <c r="AU27" i="13"/>
  <c r="AR27" i="13"/>
  <c r="AO27" i="13"/>
  <c r="AL27" i="13"/>
  <c r="AI27" i="13"/>
  <c r="AF27" i="13"/>
  <c r="AC27" i="13"/>
  <c r="Z27" i="13"/>
  <c r="W27" i="13"/>
  <c r="T27" i="13"/>
  <c r="Q27" i="13"/>
  <c r="N27" i="13"/>
  <c r="K27" i="13"/>
  <c r="H27" i="13"/>
  <c r="DF26" i="13"/>
  <c r="DC26" i="13"/>
  <c r="CZ26" i="13"/>
  <c r="CW26" i="13"/>
  <c r="CT26" i="13"/>
  <c r="CQ26" i="13"/>
  <c r="CN26" i="13"/>
  <c r="CK26" i="13"/>
  <c r="CH26" i="13"/>
  <c r="CE26" i="13"/>
  <c r="CB26" i="13"/>
  <c r="BY26" i="13"/>
  <c r="BV26" i="13"/>
  <c r="BS26" i="13"/>
  <c r="BP26" i="13"/>
  <c r="BM26" i="13"/>
  <c r="BJ26" i="13"/>
  <c r="BG26" i="13"/>
  <c r="BD26" i="13"/>
  <c r="BA26" i="13"/>
  <c r="AX26" i="13"/>
  <c r="AU26" i="13"/>
  <c r="AR26" i="13"/>
  <c r="AO26" i="13"/>
  <c r="AL26" i="13"/>
  <c r="AI26" i="13"/>
  <c r="AF26" i="13"/>
  <c r="AC26" i="13"/>
  <c r="Z26" i="13"/>
  <c r="W26" i="13"/>
  <c r="T26" i="13"/>
  <c r="Q26" i="13"/>
  <c r="N26" i="13"/>
  <c r="K26" i="13"/>
  <c r="H26" i="13"/>
  <c r="DF25" i="13"/>
  <c r="DC25" i="13"/>
  <c r="CZ25" i="13"/>
  <c r="CW25" i="13"/>
  <c r="CT25" i="13"/>
  <c r="CQ25" i="13"/>
  <c r="CN25" i="13"/>
  <c r="CK25" i="13"/>
  <c r="CH25" i="13"/>
  <c r="CE25" i="13"/>
  <c r="CB25" i="13"/>
  <c r="BY25" i="13"/>
  <c r="BV25" i="13"/>
  <c r="BS25" i="13"/>
  <c r="BP25" i="13"/>
  <c r="BM25" i="13"/>
  <c r="BJ25" i="13"/>
  <c r="BG25" i="13"/>
  <c r="BD25" i="13"/>
  <c r="BA25" i="13"/>
  <c r="AX25" i="13"/>
  <c r="AU25" i="13"/>
  <c r="AR25" i="13"/>
  <c r="AO25" i="13"/>
  <c r="AL25" i="13"/>
  <c r="AI25" i="13"/>
  <c r="AF25" i="13"/>
  <c r="AC25" i="13"/>
  <c r="Z25" i="13"/>
  <c r="W25" i="13"/>
  <c r="T25" i="13"/>
  <c r="Q25" i="13"/>
  <c r="N25" i="13"/>
  <c r="K25" i="13"/>
  <c r="H25" i="13"/>
  <c r="DF24" i="13"/>
  <c r="DC24" i="13"/>
  <c r="CZ24" i="13"/>
  <c r="CW24" i="13"/>
  <c r="CT24" i="13"/>
  <c r="CQ24" i="13"/>
  <c r="CN24" i="13"/>
  <c r="CK24" i="13"/>
  <c r="CH24" i="13"/>
  <c r="CE24" i="13"/>
  <c r="CB24" i="13"/>
  <c r="BY24" i="13"/>
  <c r="BV24" i="13"/>
  <c r="BS24" i="13"/>
  <c r="BP24" i="13"/>
  <c r="BM24" i="13"/>
  <c r="BJ24" i="13"/>
  <c r="BG24" i="13"/>
  <c r="BD24" i="13"/>
  <c r="BA24" i="13"/>
  <c r="AX24" i="13"/>
  <c r="AU24" i="13"/>
  <c r="AR24" i="13"/>
  <c r="AO24" i="13"/>
  <c r="AL24" i="13"/>
  <c r="AI24" i="13"/>
  <c r="AF24" i="13"/>
  <c r="AC24" i="13"/>
  <c r="Z24" i="13"/>
  <c r="W24" i="13"/>
  <c r="T24" i="13"/>
  <c r="Q24" i="13"/>
  <c r="N24" i="13"/>
  <c r="K24" i="13"/>
  <c r="H24" i="13"/>
  <c r="DF23" i="13"/>
  <c r="DC23" i="13"/>
  <c r="CZ23" i="13"/>
  <c r="CW23" i="13"/>
  <c r="CT23" i="13"/>
  <c r="CQ23" i="13"/>
  <c r="CN23" i="13"/>
  <c r="CK23" i="13"/>
  <c r="CH23" i="13"/>
  <c r="CE23" i="13"/>
  <c r="CB23" i="13"/>
  <c r="BY23" i="13"/>
  <c r="BV23" i="13"/>
  <c r="BS23" i="13"/>
  <c r="BP23" i="13"/>
  <c r="BM23" i="13"/>
  <c r="BJ23" i="13"/>
  <c r="BG23" i="13"/>
  <c r="BD23" i="13"/>
  <c r="BA23" i="13"/>
  <c r="AX23" i="13"/>
  <c r="AU23" i="13"/>
  <c r="AR23" i="13"/>
  <c r="AO23" i="13"/>
  <c r="AL23" i="13"/>
  <c r="AI23" i="13"/>
  <c r="AF23" i="13"/>
  <c r="AC23" i="13"/>
  <c r="Z23" i="13"/>
  <c r="W23" i="13"/>
  <c r="T23" i="13"/>
  <c r="Q23" i="13"/>
  <c r="N23" i="13"/>
  <c r="K23" i="13"/>
  <c r="H23" i="13"/>
  <c r="DF22" i="13"/>
  <c r="DC22" i="13"/>
  <c r="CZ22" i="13"/>
  <c r="CW22" i="13"/>
  <c r="CT22" i="13"/>
  <c r="CQ22" i="13"/>
  <c r="CN22" i="13"/>
  <c r="CK22" i="13"/>
  <c r="CH22" i="13"/>
  <c r="CE22" i="13"/>
  <c r="CB22" i="13"/>
  <c r="BY22" i="13"/>
  <c r="BV22" i="13"/>
  <c r="BS22" i="13"/>
  <c r="BP22" i="13"/>
  <c r="BM22" i="13"/>
  <c r="BJ22" i="13"/>
  <c r="BG22" i="13"/>
  <c r="BD22" i="13"/>
  <c r="BA22" i="13"/>
  <c r="AX22" i="13"/>
  <c r="AU22" i="13"/>
  <c r="AR22" i="13"/>
  <c r="AO22" i="13"/>
  <c r="AL22" i="13"/>
  <c r="AI22" i="13"/>
  <c r="AF22" i="13"/>
  <c r="AC22" i="13"/>
  <c r="Z22" i="13"/>
  <c r="W22" i="13"/>
  <c r="T22" i="13"/>
  <c r="Q22" i="13"/>
  <c r="N22" i="13"/>
  <c r="K22" i="13"/>
  <c r="H22" i="13"/>
  <c r="DF21" i="13"/>
  <c r="DC21" i="13"/>
  <c r="CZ21" i="13"/>
  <c r="CW21" i="13"/>
  <c r="CT21" i="13"/>
  <c r="CQ21" i="13"/>
  <c r="CN21" i="13"/>
  <c r="CK21" i="13"/>
  <c r="CH21" i="13"/>
  <c r="CE21" i="13"/>
  <c r="CB21" i="13"/>
  <c r="BY21" i="13"/>
  <c r="BV21" i="13"/>
  <c r="BS21" i="13"/>
  <c r="BP21" i="13"/>
  <c r="BM21" i="13"/>
  <c r="BJ21" i="13"/>
  <c r="BG21" i="13"/>
  <c r="BD21" i="13"/>
  <c r="BA21" i="13"/>
  <c r="AX21" i="13"/>
  <c r="AU21" i="13"/>
  <c r="AR21" i="13"/>
  <c r="AO21" i="13"/>
  <c r="AL21" i="13"/>
  <c r="AI21" i="13"/>
  <c r="AF21" i="13"/>
  <c r="AC21" i="13"/>
  <c r="Z21" i="13"/>
  <c r="W21" i="13"/>
  <c r="T21" i="13"/>
  <c r="Q21" i="13"/>
  <c r="N21" i="13"/>
  <c r="K21" i="13"/>
  <c r="H21" i="13"/>
  <c r="DF20" i="13"/>
  <c r="DC20" i="13"/>
  <c r="CZ20" i="13"/>
  <c r="CW20" i="13"/>
  <c r="CT20" i="13"/>
  <c r="CQ20" i="13"/>
  <c r="CN20" i="13"/>
  <c r="CK20" i="13"/>
  <c r="CH20" i="13"/>
  <c r="CE20" i="13"/>
  <c r="CB20" i="13"/>
  <c r="BY20" i="13"/>
  <c r="BV20" i="13"/>
  <c r="BS20" i="13"/>
  <c r="BP20" i="13"/>
  <c r="BM20" i="13"/>
  <c r="BJ20" i="13"/>
  <c r="BG20" i="13"/>
  <c r="BD20" i="13"/>
  <c r="BA20" i="13"/>
  <c r="AX20" i="13"/>
  <c r="AU20" i="13"/>
  <c r="AR20" i="13"/>
  <c r="AO20" i="13"/>
  <c r="AL20" i="13"/>
  <c r="AI20" i="13"/>
  <c r="AF20" i="13"/>
  <c r="AC20" i="13"/>
  <c r="Z20" i="13"/>
  <c r="W20" i="13"/>
  <c r="T20" i="13"/>
  <c r="Q20" i="13"/>
  <c r="N20" i="13"/>
  <c r="K20" i="13"/>
  <c r="H20" i="13"/>
  <c r="DF19" i="13"/>
  <c r="DC19" i="13"/>
  <c r="CZ19" i="13"/>
  <c r="CW19" i="13"/>
  <c r="CT19" i="13"/>
  <c r="CQ19" i="13"/>
  <c r="CN19" i="13"/>
  <c r="CK19" i="13"/>
  <c r="CH19" i="13"/>
  <c r="CE19" i="13"/>
  <c r="CB19" i="13"/>
  <c r="BY19" i="13"/>
  <c r="BV19" i="13"/>
  <c r="BS19" i="13"/>
  <c r="BP19" i="13"/>
  <c r="BM19" i="13"/>
  <c r="BJ19" i="13"/>
  <c r="BG19" i="13"/>
  <c r="BD19" i="13"/>
  <c r="BA19" i="13"/>
  <c r="AX19" i="13"/>
  <c r="AU19" i="13"/>
  <c r="AR19" i="13"/>
  <c r="AO19" i="13"/>
  <c r="AL19" i="13"/>
  <c r="AI19" i="13"/>
  <c r="AF19" i="13"/>
  <c r="AC19" i="13"/>
  <c r="Z19" i="13"/>
  <c r="W19" i="13"/>
  <c r="T19" i="13"/>
  <c r="Q19" i="13"/>
  <c r="N19" i="13"/>
  <c r="K19" i="13"/>
  <c r="H19" i="13"/>
  <c r="DF18" i="13"/>
  <c r="DC18" i="13"/>
  <c r="CZ18" i="13"/>
  <c r="CW18" i="13"/>
  <c r="CT18" i="13"/>
  <c r="CQ18" i="13"/>
  <c r="CN18" i="13"/>
  <c r="CK18" i="13"/>
  <c r="CH18" i="13"/>
  <c r="CE18" i="13"/>
  <c r="CB18" i="13"/>
  <c r="BY18" i="13"/>
  <c r="BV18" i="13"/>
  <c r="BS18" i="13"/>
  <c r="BP18" i="13"/>
  <c r="BM18" i="13"/>
  <c r="BJ18" i="13"/>
  <c r="BG18" i="13"/>
  <c r="BD18" i="13"/>
  <c r="BA18" i="13"/>
  <c r="AX18" i="13"/>
  <c r="AU18" i="13"/>
  <c r="AR18" i="13"/>
  <c r="AO18" i="13"/>
  <c r="AL18" i="13"/>
  <c r="AI18" i="13"/>
  <c r="AF18" i="13"/>
  <c r="AC18" i="13"/>
  <c r="Z18" i="13"/>
  <c r="W18" i="13"/>
  <c r="T18" i="13"/>
  <c r="Q18" i="13"/>
  <c r="N18" i="13"/>
  <c r="K18" i="13"/>
  <c r="H18" i="13"/>
  <c r="DF17" i="13"/>
  <c r="DC17" i="13"/>
  <c r="CZ17" i="13"/>
  <c r="CW17" i="13"/>
  <c r="CT17" i="13"/>
  <c r="CQ17" i="13"/>
  <c r="CN17" i="13"/>
  <c r="CK17" i="13"/>
  <c r="CH17" i="13"/>
  <c r="CE17" i="13"/>
  <c r="CB17" i="13"/>
  <c r="BY17" i="13"/>
  <c r="BV17" i="13"/>
  <c r="BS17" i="13"/>
  <c r="BP17" i="13"/>
  <c r="BM17" i="13"/>
  <c r="BJ17" i="13"/>
  <c r="BG17" i="13"/>
  <c r="BD17" i="13"/>
  <c r="BA17" i="13"/>
  <c r="AX17" i="13"/>
  <c r="AU17" i="13"/>
  <c r="AR17" i="13"/>
  <c r="AO17" i="13"/>
  <c r="AL17" i="13"/>
  <c r="AI17" i="13"/>
  <c r="AF17" i="13"/>
  <c r="AC17" i="13"/>
  <c r="Z17" i="13"/>
  <c r="W17" i="13"/>
  <c r="T17" i="13"/>
  <c r="Q17" i="13"/>
  <c r="N17" i="13"/>
  <c r="K17" i="13"/>
  <c r="H17" i="13"/>
  <c r="DF16" i="13"/>
  <c r="DC16" i="13"/>
  <c r="CZ16" i="13"/>
  <c r="CW16" i="13"/>
  <c r="CT16" i="13"/>
  <c r="CQ16" i="13"/>
  <c r="CN16" i="13"/>
  <c r="CK16" i="13"/>
  <c r="CH16" i="13"/>
  <c r="CE16" i="13"/>
  <c r="CB16" i="13"/>
  <c r="BY16" i="13"/>
  <c r="BV16" i="13"/>
  <c r="BS16" i="13"/>
  <c r="BP16" i="13"/>
  <c r="BM16" i="13"/>
  <c r="BJ16" i="13"/>
  <c r="BG16" i="13"/>
  <c r="BD16" i="13"/>
  <c r="BA16" i="13"/>
  <c r="AX16" i="13"/>
  <c r="AU16" i="13"/>
  <c r="AR16" i="13"/>
  <c r="AO16" i="13"/>
  <c r="AL16" i="13"/>
  <c r="AI16" i="13"/>
  <c r="AF16" i="13"/>
  <c r="AC16" i="13"/>
  <c r="Z16" i="13"/>
  <c r="W16" i="13"/>
  <c r="T16" i="13"/>
  <c r="Q16" i="13"/>
  <c r="N16" i="13"/>
  <c r="K16" i="13"/>
  <c r="H16" i="13"/>
  <c r="DF15" i="13"/>
  <c r="DC15" i="13"/>
  <c r="CZ15" i="13"/>
  <c r="CW15" i="13"/>
  <c r="CT15" i="13"/>
  <c r="CQ15" i="13"/>
  <c r="CN15" i="13"/>
  <c r="CK15" i="13"/>
  <c r="CH15" i="13"/>
  <c r="CE15" i="13"/>
  <c r="CB15" i="13"/>
  <c r="BY15" i="13"/>
  <c r="BV15" i="13"/>
  <c r="BS15" i="13"/>
  <c r="BP15" i="13"/>
  <c r="BM15" i="13"/>
  <c r="BJ15" i="13"/>
  <c r="BG15" i="13"/>
  <c r="BD15" i="13"/>
  <c r="BA15" i="13"/>
  <c r="AX15" i="13"/>
  <c r="AU15" i="13"/>
  <c r="AR15" i="13"/>
  <c r="AO15" i="13"/>
  <c r="AL15" i="13"/>
  <c r="AI15" i="13"/>
  <c r="AF15" i="13"/>
  <c r="AC15" i="13"/>
  <c r="Z15" i="13"/>
  <c r="W15" i="13"/>
  <c r="T15" i="13"/>
  <c r="Q15" i="13"/>
  <c r="N15" i="13"/>
  <c r="K15" i="13"/>
  <c r="H15" i="13"/>
  <c r="DF14" i="13"/>
  <c r="DC14" i="13"/>
  <c r="CZ14" i="13"/>
  <c r="CW14" i="13"/>
  <c r="CT14" i="13"/>
  <c r="CQ14" i="13"/>
  <c r="CN14" i="13"/>
  <c r="CK14" i="13"/>
  <c r="CH14" i="13"/>
  <c r="CE14" i="13"/>
  <c r="CB14" i="13"/>
  <c r="BY14" i="13"/>
  <c r="BV14" i="13"/>
  <c r="BS14" i="13"/>
  <c r="BP14" i="13"/>
  <c r="BM14" i="13"/>
  <c r="BJ14" i="13"/>
  <c r="BG14" i="13"/>
  <c r="BD14" i="13"/>
  <c r="BA14" i="13"/>
  <c r="AX14" i="13"/>
  <c r="AU14" i="13"/>
  <c r="AR14" i="13"/>
  <c r="AO14" i="13"/>
  <c r="AL14" i="13"/>
  <c r="AI14" i="13"/>
  <c r="AF14" i="13"/>
  <c r="AC14" i="13"/>
  <c r="Z14" i="13"/>
  <c r="W14" i="13"/>
  <c r="T14" i="13"/>
  <c r="Q14" i="13"/>
  <c r="N14" i="13"/>
  <c r="K14" i="13"/>
  <c r="H14" i="13"/>
  <c r="DF13" i="13"/>
  <c r="DC13" i="13"/>
  <c r="CZ13" i="13"/>
  <c r="CW13" i="13"/>
  <c r="CT13" i="13"/>
  <c r="CQ13" i="13"/>
  <c r="CN13" i="13"/>
  <c r="CK13" i="13"/>
  <c r="CH13" i="13"/>
  <c r="CE13" i="13"/>
  <c r="CB13" i="13"/>
  <c r="BY13" i="13"/>
  <c r="BV13" i="13"/>
  <c r="BS13" i="13"/>
  <c r="BP13" i="13"/>
  <c r="BM13" i="13"/>
  <c r="BJ13" i="13"/>
  <c r="BG13" i="13"/>
  <c r="BD13" i="13"/>
  <c r="BA13" i="13"/>
  <c r="AX13" i="13"/>
  <c r="AU13" i="13"/>
  <c r="AR13" i="13"/>
  <c r="AO13" i="13"/>
  <c r="AL13" i="13"/>
  <c r="AI13" i="13"/>
  <c r="AF13" i="13"/>
  <c r="AC13" i="13"/>
  <c r="Z13" i="13"/>
  <c r="W13" i="13"/>
  <c r="T13" i="13"/>
  <c r="Q13" i="13"/>
  <c r="N13" i="13"/>
  <c r="K13" i="13"/>
  <c r="H13" i="13"/>
  <c r="DF12" i="13"/>
  <c r="DC12" i="13"/>
  <c r="CZ12" i="13"/>
  <c r="CW12" i="13"/>
  <c r="CT12" i="13"/>
  <c r="CQ12" i="13"/>
  <c r="CN12" i="13"/>
  <c r="CK12" i="13"/>
  <c r="CH12" i="13"/>
  <c r="CE12" i="13"/>
  <c r="CB12" i="13"/>
  <c r="BY12" i="13"/>
  <c r="BV12" i="13"/>
  <c r="BS12" i="13"/>
  <c r="BP12" i="13"/>
  <c r="BM12" i="13"/>
  <c r="BJ12" i="13"/>
  <c r="BG12" i="13"/>
  <c r="BD12" i="13"/>
  <c r="BA12" i="13"/>
  <c r="AX12" i="13"/>
  <c r="AU12" i="13"/>
  <c r="AR12" i="13"/>
  <c r="AO12" i="13"/>
  <c r="AL12" i="13"/>
  <c r="AI12" i="13"/>
  <c r="AF12" i="13"/>
  <c r="AC12" i="13"/>
  <c r="Z12" i="13"/>
  <c r="W12" i="13"/>
  <c r="T12" i="13"/>
  <c r="Q12" i="13"/>
  <c r="N12" i="13"/>
  <c r="K12" i="13"/>
  <c r="H12" i="13"/>
  <c r="DF11" i="13"/>
  <c r="DC11" i="13"/>
  <c r="CZ11" i="13"/>
  <c r="CW11" i="13"/>
  <c r="CT11" i="13"/>
  <c r="CQ11" i="13"/>
  <c r="CN11" i="13"/>
  <c r="CK11" i="13"/>
  <c r="CH11" i="13"/>
  <c r="CE11" i="13"/>
  <c r="CB11" i="13"/>
  <c r="BY11" i="13"/>
  <c r="BV11" i="13"/>
  <c r="BS11" i="13"/>
  <c r="BP11" i="13"/>
  <c r="BM11" i="13"/>
  <c r="BJ11" i="13"/>
  <c r="BG11" i="13"/>
  <c r="BD11" i="13"/>
  <c r="BA11" i="13"/>
  <c r="AX11" i="13"/>
  <c r="AU11" i="13"/>
  <c r="AR11" i="13"/>
  <c r="AO11" i="13"/>
  <c r="AL11" i="13"/>
  <c r="AI11" i="13"/>
  <c r="AF11" i="13"/>
  <c r="AC11" i="13"/>
  <c r="Z11" i="13"/>
  <c r="W11" i="13"/>
  <c r="T11" i="13"/>
  <c r="Q11" i="13"/>
  <c r="N11" i="13"/>
  <c r="K11" i="13"/>
  <c r="H11" i="13"/>
  <c r="DF10" i="13"/>
  <c r="DC10" i="13"/>
  <c r="CZ10" i="13"/>
  <c r="CW10" i="13"/>
  <c r="CT10" i="13"/>
  <c r="CQ10" i="13"/>
  <c r="CN10" i="13"/>
  <c r="CK10" i="13"/>
  <c r="CH10" i="13"/>
  <c r="CE10" i="13"/>
  <c r="CB10" i="13"/>
  <c r="BY10" i="13"/>
  <c r="BV10" i="13"/>
  <c r="BS10" i="13"/>
  <c r="BP10" i="13"/>
  <c r="BM10" i="13"/>
  <c r="BJ10" i="13"/>
  <c r="BG10" i="13"/>
  <c r="BD10" i="13"/>
  <c r="BA10" i="13"/>
  <c r="AX10" i="13"/>
  <c r="AU10" i="13"/>
  <c r="AR10" i="13"/>
  <c r="AO10" i="13"/>
  <c r="AL10" i="13"/>
  <c r="AI10" i="13"/>
  <c r="AF10" i="13"/>
  <c r="AC10" i="13"/>
  <c r="Z10" i="13"/>
  <c r="W10" i="13"/>
  <c r="T10" i="13"/>
  <c r="Q10" i="13"/>
  <c r="N10" i="13"/>
  <c r="K10" i="13"/>
  <c r="H10" i="13"/>
  <c r="E54" i="13"/>
  <c r="E53" i="13"/>
  <c r="E51" i="13"/>
  <c r="E50" i="13"/>
  <c r="E49" i="13"/>
  <c r="E48" i="13"/>
  <c r="E47" i="13"/>
  <c r="E41" i="13"/>
  <c r="E40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45" i="8" l="1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16" l="1"/>
  <c r="H24" i="16"/>
  <c r="H23" i="16"/>
  <c r="H22" i="16"/>
  <c r="G21" i="16"/>
  <c r="F21" i="16"/>
  <c r="H20" i="16"/>
  <c r="G19" i="16"/>
  <c r="F19" i="16"/>
  <c r="H18" i="16"/>
  <c r="H17" i="16"/>
  <c r="H16" i="16"/>
  <c r="H15" i="16"/>
  <c r="H14" i="16"/>
  <c r="G13" i="16"/>
  <c r="F13" i="16"/>
  <c r="H12" i="16"/>
  <c r="G11" i="16"/>
  <c r="F11" i="16"/>
  <c r="H10" i="16"/>
  <c r="H9" i="16"/>
  <c r="H8" i="16"/>
  <c r="H40" i="4" l="1"/>
  <c r="I40" i="8" s="1"/>
  <c r="H39" i="4"/>
  <c r="I39" i="8" s="1"/>
  <c r="G19" i="4" l="1"/>
  <c r="I19" i="8" s="1"/>
  <c r="G19" i="8"/>
  <c r="F19" i="8"/>
  <c r="F19" i="4"/>
  <c r="G9" i="13"/>
  <c r="J9" i="13" s="1"/>
  <c r="M9" i="13" s="1"/>
  <c r="P9" i="13" s="1"/>
  <c r="S9" i="13" s="1"/>
  <c r="V9" i="13" s="1"/>
  <c r="Y9" i="13" s="1"/>
  <c r="AB9" i="13" s="1"/>
  <c r="AE9" i="13" s="1"/>
  <c r="AH9" i="13" s="1"/>
  <c r="AK9" i="13" s="1"/>
  <c r="AN9" i="13" s="1"/>
  <c r="AQ9" i="13" s="1"/>
  <c r="AT9" i="13" s="1"/>
  <c r="AW9" i="13" s="1"/>
  <c r="AZ9" i="13" s="1"/>
  <c r="BC9" i="13" s="1"/>
  <c r="BF9" i="13" s="1"/>
  <c r="BI9" i="13" s="1"/>
  <c r="BL9" i="13" s="1"/>
  <c r="BO9" i="13" s="1"/>
  <c r="BR9" i="13" s="1"/>
  <c r="BU9" i="13" s="1"/>
  <c r="BX9" i="13" s="1"/>
  <c r="CA9" i="13" s="1"/>
  <c r="CD9" i="13" s="1"/>
  <c r="CG9" i="13" s="1"/>
  <c r="F9" i="13"/>
  <c r="I9" i="13" s="1"/>
  <c r="L9" i="13" s="1"/>
  <c r="O9" i="13" s="1"/>
  <c r="R9" i="13" s="1"/>
  <c r="U9" i="13" s="1"/>
  <c r="X9" i="13" s="1"/>
  <c r="AA9" i="13" s="1"/>
  <c r="AD9" i="13" s="1"/>
  <c r="AG9" i="13" s="1"/>
  <c r="AJ9" i="13" s="1"/>
  <c r="AM9" i="13" s="1"/>
  <c r="AP9" i="13" s="1"/>
  <c r="AS9" i="13" s="1"/>
  <c r="AV9" i="13" s="1"/>
  <c r="AY9" i="13" s="1"/>
  <c r="BB9" i="13" s="1"/>
  <c r="BE9" i="13" s="1"/>
  <c r="BH9" i="13" s="1"/>
  <c r="BK9" i="13" s="1"/>
  <c r="BN9" i="13" s="1"/>
  <c r="BQ9" i="13" s="1"/>
  <c r="BT9" i="13" s="1"/>
  <c r="BW9" i="13" s="1"/>
  <c r="BZ9" i="13" s="1"/>
  <c r="CC9" i="13" s="1"/>
  <c r="CF9" i="13" s="1"/>
  <c r="G21" i="4"/>
  <c r="I21" i="8" s="1"/>
  <c r="G13" i="4"/>
  <c r="I13" i="8" s="1"/>
  <c r="G11" i="4"/>
  <c r="I11" i="8" s="1"/>
  <c r="H9" i="4"/>
  <c r="I9" i="8" s="1"/>
  <c r="H10" i="4"/>
  <c r="I10" i="8" s="1"/>
  <c r="H12" i="4"/>
  <c r="I12" i="8" s="1"/>
  <c r="H14" i="4"/>
  <c r="I14" i="8" s="1"/>
  <c r="H15" i="4"/>
  <c r="I15" i="8" s="1"/>
  <c r="H16" i="4"/>
  <c r="I16" i="8" s="1"/>
  <c r="H17" i="4"/>
  <c r="I17" i="8" s="1"/>
  <c r="H18" i="4"/>
  <c r="I18" i="8" s="1"/>
  <c r="H20" i="4"/>
  <c r="I20" i="8" s="1"/>
  <c r="H22" i="4"/>
  <c r="I22" i="8" s="1"/>
  <c r="H23" i="4"/>
  <c r="I23" i="8" s="1"/>
  <c r="H24" i="4"/>
  <c r="I24" i="8" s="1"/>
  <c r="H25" i="4"/>
  <c r="I25" i="8" s="1"/>
  <c r="H26" i="4"/>
  <c r="I26" i="8" s="1"/>
  <c r="H27" i="4"/>
  <c r="I27" i="8" s="1"/>
  <c r="H28" i="4"/>
  <c r="I28" i="8" s="1"/>
  <c r="H29" i="4"/>
  <c r="I29" i="8" s="1"/>
  <c r="H30" i="4"/>
  <c r="I30" i="8" s="1"/>
  <c r="H31" i="4"/>
  <c r="I31" i="8" s="1"/>
  <c r="H32" i="4"/>
  <c r="I32" i="8" s="1"/>
  <c r="H33" i="4"/>
  <c r="I33" i="8" s="1"/>
  <c r="H34" i="4"/>
  <c r="I34" i="8" s="1"/>
  <c r="H35" i="4"/>
  <c r="I35" i="8" s="1"/>
  <c r="H36" i="4"/>
  <c r="I36" i="8" s="1"/>
  <c r="H37" i="4"/>
  <c r="I37" i="8" s="1"/>
  <c r="H38" i="4"/>
  <c r="I38" i="8" s="1"/>
  <c r="H41" i="4"/>
  <c r="I41" i="8" s="1"/>
  <c r="H42" i="4"/>
  <c r="I42" i="8" s="1"/>
  <c r="H43" i="4"/>
  <c r="I43" i="8" s="1"/>
  <c r="H44" i="4"/>
  <c r="I44" i="8" s="1"/>
  <c r="H45" i="4"/>
  <c r="I45" i="8" s="1"/>
  <c r="H8" i="4"/>
  <c r="I8" i="8" s="1"/>
  <c r="H25" i="8"/>
  <c r="H24" i="8"/>
  <c r="H23" i="8"/>
  <c r="H22" i="8"/>
  <c r="G21" i="8"/>
  <c r="F21" i="8"/>
  <c r="H20" i="8"/>
  <c r="H18" i="8"/>
  <c r="H17" i="8"/>
  <c r="H16" i="8"/>
  <c r="H15" i="8"/>
  <c r="H14" i="8"/>
  <c r="G13" i="8"/>
  <c r="F13" i="8"/>
  <c r="H12" i="8"/>
  <c r="G11" i="8"/>
  <c r="F11" i="8"/>
  <c r="H10" i="8"/>
  <c r="H9" i="8"/>
  <c r="H8" i="8"/>
  <c r="F6" i="4"/>
  <c r="F6" i="16" s="1"/>
  <c r="A4" i="4"/>
  <c r="A4" i="16" s="1"/>
  <c r="F21" i="4"/>
  <c r="F13" i="4"/>
  <c r="F11" i="4"/>
  <c r="CI9" i="13" l="1"/>
  <c r="CL9" i="13" s="1"/>
  <c r="CO9" i="13" s="1"/>
  <c r="CR9" i="13" s="1"/>
  <c r="CU9" i="13" s="1"/>
  <c r="CX9" i="13" s="1"/>
  <c r="DA9" i="13" s="1"/>
  <c r="DD9" i="13" s="1"/>
  <c r="CJ9" i="13"/>
  <c r="CM9" i="13" s="1"/>
  <c r="CP9" i="13" s="1"/>
  <c r="CS9" i="13" s="1"/>
  <c r="CV9" i="13" s="1"/>
  <c r="CY9" i="13" s="1"/>
  <c r="DB9" i="13" s="1"/>
  <c r="DE9" i="13" s="1"/>
  <c r="G6" i="4"/>
  <c r="G6" i="16" s="1"/>
</calcChain>
</file>

<file path=xl/sharedStrings.xml><?xml version="1.0" encoding="utf-8"?>
<sst xmlns="http://schemas.openxmlformats.org/spreadsheetml/2006/main" count="882" uniqueCount="236">
  <si>
    <t>Форма № 1-СЛМ</t>
  </si>
  <si>
    <t>2 місяці</t>
  </si>
  <si>
    <t>4 місяці</t>
  </si>
  <si>
    <t>5 місяців</t>
  </si>
  <si>
    <t>7 місяців</t>
  </si>
  <si>
    <t>року</t>
  </si>
  <si>
    <t>рядок</t>
  </si>
  <si>
    <t>а</t>
  </si>
  <si>
    <t>б</t>
  </si>
  <si>
    <t>Перевірка помилок</t>
  </si>
  <si>
    <t>Перелік контрольних рівностей</t>
  </si>
  <si>
    <t>Основні показники роботи органів слідства та дізнання</t>
  </si>
  <si>
    <t>Період:</t>
  </si>
  <si>
    <t>Питома вага</t>
  </si>
  <si>
    <t xml:space="preserve"> %</t>
  </si>
  <si>
    <t>з них</t>
  </si>
  <si>
    <t>8 місяців</t>
  </si>
  <si>
    <t>Центральний апарат</t>
  </si>
  <si>
    <t>Код</t>
  </si>
  <si>
    <t>Вінницької області</t>
  </si>
  <si>
    <t>Волинської області</t>
  </si>
  <si>
    <t>Дніпропетровської області</t>
  </si>
  <si>
    <t>Донецької області</t>
  </si>
  <si>
    <t>Житомирської області</t>
  </si>
  <si>
    <t>Закарпатської області</t>
  </si>
  <si>
    <t>Запорізької області</t>
  </si>
  <si>
    <t>Івано-Франківської області</t>
  </si>
  <si>
    <t>Київської області</t>
  </si>
  <si>
    <t>міста Києва</t>
  </si>
  <si>
    <t>Кіровоградської області</t>
  </si>
  <si>
    <t>Луганської області</t>
  </si>
  <si>
    <t>Львівської області</t>
  </si>
  <si>
    <t>Миколаївської області</t>
  </si>
  <si>
    <t>Одеської області</t>
  </si>
  <si>
    <t>Полтавської області</t>
  </si>
  <si>
    <t>Рівненської області</t>
  </si>
  <si>
    <t>Сумської області</t>
  </si>
  <si>
    <t>Тернопільської області</t>
  </si>
  <si>
    <t>Харківської області</t>
  </si>
  <si>
    <t>Херсонської області</t>
  </si>
  <si>
    <t>Хмельницької області</t>
  </si>
  <si>
    <t>Черкаської області</t>
  </si>
  <si>
    <t>Чернівецької області</t>
  </si>
  <si>
    <t>Чернігівської області</t>
  </si>
  <si>
    <t>Південного регіону</t>
  </si>
  <si>
    <t>Західного регіону</t>
  </si>
  <si>
    <t>Прокуратура</t>
  </si>
  <si>
    <t>ДОВІДКА</t>
  </si>
  <si>
    <t>про слідчу роботу</t>
  </si>
  <si>
    <t>Рядок</t>
  </si>
  <si>
    <t>питома вага закінчених у строки понад 2 місяці</t>
  </si>
  <si>
    <t>Дин. % (по Укр. без ВП)</t>
  </si>
  <si>
    <t>Генеральна прокуратура України</t>
  </si>
  <si>
    <t>АНАЛІТИЧНИЙ   ЗБІРНИК</t>
  </si>
  <si>
    <t>по Україні</t>
  </si>
  <si>
    <t>Центрального регіону</t>
  </si>
  <si>
    <t>В графі 1 число у рядку 26 -</t>
  </si>
  <si>
    <t>Область:</t>
  </si>
  <si>
    <t>в органах прокуратури України (Всього по Україні)</t>
  </si>
  <si>
    <t>Контрольний рядок</t>
  </si>
  <si>
    <t>Таблиця 1. Робота слідчого апарату органів прокуратури</t>
  </si>
  <si>
    <t>10 місяців</t>
  </si>
  <si>
    <t>Залишок незакінчених кримінальних проваджень на початок звітного періоду</t>
  </si>
  <si>
    <t>Розпочато кримінальних проваджень у звітному періоді</t>
  </si>
  <si>
    <t>Закінчено кримінальних проваджень (з повторно закінченими)</t>
  </si>
  <si>
    <t>закінчено проваджень у строки, понад 2 місяці</t>
  </si>
  <si>
    <t>проваджень з обвинувальним актом</t>
  </si>
  <si>
    <t>з них:</t>
  </si>
  <si>
    <t>Таблиця 1</t>
  </si>
  <si>
    <t>клопотань про застосування примусових заходів медичного характеру</t>
  </si>
  <si>
    <t>клопотань про звільнення підозрюваного від кримінальної відповідальності</t>
  </si>
  <si>
    <t>Закрито кримінальних проваджень</t>
  </si>
  <si>
    <t>закрито прокурором</t>
  </si>
  <si>
    <t>Зупинено кримінальних проваджень</t>
  </si>
  <si>
    <t>у зв'язку з не встановленням місцезнаходження підозрюваного</t>
  </si>
  <si>
    <t>Направлено кримінальних проваджень за підслідністю</t>
  </si>
  <si>
    <t>Приєднано кримінальних проваджень до інших проваджень</t>
  </si>
  <si>
    <t>Залишок незакінчених кримінальних проваджень на кінець місяця</t>
  </si>
  <si>
    <t>про правопорушення, вчинені в складі ОГ та ЗО</t>
  </si>
  <si>
    <t>про корупційні правопорушення</t>
  </si>
  <si>
    <t>про правопорушення, вчинені у сфері земельних правовідносин</t>
  </si>
  <si>
    <t>про правопорушення, вчинені у бюджетній системі</t>
  </si>
  <si>
    <t>у т.ч.:</t>
  </si>
  <si>
    <t>з повідомленням особі про підозру у вчиненні кримінального правопорушення</t>
  </si>
  <si>
    <t xml:space="preserve">Направлено до суду кримінальних проваджень з обвинувальним актом (без повторних): </t>
  </si>
  <si>
    <t>Виконавець</t>
  </si>
  <si>
    <t>В графі 1 число у рядку 22 -</t>
  </si>
  <si>
    <t>не перевищує число у рядку 21 -</t>
  </si>
  <si>
    <t>В графі 1 число у рядку 20 -</t>
  </si>
  <si>
    <t>не перевищує число у рядку 19 -</t>
  </si>
  <si>
    <t>В графі 1 число у рядку 24 -</t>
  </si>
  <si>
    <t>ЗВІТНІСТЬ</t>
  </si>
  <si>
    <t xml:space="preserve">Респондент: </t>
  </si>
  <si>
    <t>Найменування:</t>
  </si>
  <si>
    <t>Місцезнаходження:</t>
  </si>
  <si>
    <t>(поштовий індекс, область, район, населений пункт, вулиця/провулок, площа тошо, № будинку)</t>
  </si>
  <si>
    <t>Подають:</t>
  </si>
  <si>
    <t>Направлено до суду проваджень з обвинувальним актом</t>
  </si>
  <si>
    <t>Знаходилось кримінальних проваджень</t>
  </si>
  <si>
    <t>Направлено до суду</t>
  </si>
  <si>
    <t>закрито кримінальних проваджень</t>
  </si>
  <si>
    <t>Направлено до суду клопотань про звільнення підозрюваного від крим. відповідальності</t>
  </si>
  <si>
    <t>Про правопорушення, вчинені у бюджетній системі</t>
  </si>
  <si>
    <t>Про правопорушення, вчинені у сфері земельних правовідносин</t>
  </si>
  <si>
    <t>Про корупційні правопорушення</t>
  </si>
  <si>
    <t>Про правопорушення, вчинені в складі ОГ та ЗО</t>
  </si>
  <si>
    <t>питома вага</t>
  </si>
  <si>
    <t>питома вага проваджень з обвинувальним актом</t>
  </si>
  <si>
    <t>статистичної інформації органів досудового розслідування
(прокуратура)</t>
  </si>
  <si>
    <t>закінчено проваджень у строки понад 2 місяці</t>
  </si>
  <si>
    <t>у т. ч.:</t>
  </si>
  <si>
    <t>у зв'язку з невстановленням місцезнаходження підозрюваного</t>
  </si>
  <si>
    <t>трималися під вартою</t>
  </si>
  <si>
    <t>з повідомленням особи про підозру у вчиненні кримінального правопорушення</t>
  </si>
  <si>
    <t>Направлено до суду кримінальних проваджень з обвинувальним актом (без повторних):</t>
  </si>
  <si>
    <t>про правопорушення, вчинені у складі ОГ та ЗО</t>
  </si>
  <si>
    <t>Таблиця 4. Дані про виправданих осіб, та осіб стосовно яких кримінальне провадження закрито (без повторних) за реабілітуючих підстав</t>
  </si>
  <si>
    <t>відновлено розслідування у раніше закритих кримінальних провадженнях</t>
  </si>
  <si>
    <t>з угодами про примирення</t>
  </si>
  <si>
    <t>з угодами про визнання винуватості</t>
  </si>
  <si>
    <t>Повернуто кримінальних справ на додаткове розслідування</t>
  </si>
  <si>
    <t>11 місяців</t>
  </si>
  <si>
    <t>не перевищує число у рядку 6 -</t>
  </si>
  <si>
    <t>В графі 1 число у рядку 14 -</t>
  </si>
  <si>
    <t>не перевищує число у рядку 13 -</t>
  </si>
  <si>
    <t>не перевищує число у рядку 25 -</t>
  </si>
  <si>
    <t>В графі 1 число у рядку 28 -</t>
  </si>
  <si>
    <t>не перевищує число у рядку 27 -</t>
  </si>
  <si>
    <t>не перевищує число у рядку 23 -</t>
  </si>
  <si>
    <t>Таблиця 5. Дані про виправданих осіб, та осіб стосовно яких кримінальне провадження закрито (без повторних) за реабілітуючих підстав</t>
  </si>
  <si>
    <t>у т.ч.: з угодами про примирення</t>
  </si>
  <si>
    <t>у т.ч.: з угодами про визнання винуватості</t>
  </si>
  <si>
    <t>3 місяці</t>
  </si>
  <si>
    <t>6 місяців</t>
  </si>
  <si>
    <t>9 місяців</t>
  </si>
  <si>
    <t>12 місяців</t>
  </si>
  <si>
    <r>
      <t xml:space="preserve">Звіт складено в </t>
    </r>
    <r>
      <rPr>
        <u/>
        <sz val="10"/>
        <rFont val="Times New Roman"/>
        <family val="1"/>
        <charset val="204"/>
      </rPr>
      <t xml:space="preserve">      </t>
    </r>
    <r>
      <rPr>
        <sz val="10"/>
        <rFont val="Times New Roman"/>
        <family val="1"/>
        <charset val="204"/>
      </rPr>
      <t xml:space="preserve"> примірниках</t>
    </r>
  </si>
  <si>
    <t>Дин. %</t>
  </si>
  <si>
    <t>(у розрізі областей)</t>
  </si>
  <si>
    <t>Апарат ГВП</t>
  </si>
  <si>
    <t>Об’єднано кримінальних проваджень</t>
  </si>
  <si>
    <t>Кількість виправданих і осіб, стосовно яких провадження закриті судом за реабілітуючими підставами</t>
  </si>
  <si>
    <t>Кількість осіб, стосовно яких провадження закриті судом у зв’язку з відмовою прокурора від підтримання державного обвинувачення</t>
  </si>
  <si>
    <t>Кількість осіб, які тримаються під вартою за незакінченими кримінальними провадженнями</t>
  </si>
  <si>
    <t>зі строком тримання під вартою понад шістдесят днів</t>
  </si>
  <si>
    <t>Повернуто обвинувальних актів, клопотань відповідно до п. 3 ч. 3ст. 314 КПК України</t>
  </si>
  <si>
    <t>В графі 1 число у рядку 35 -</t>
  </si>
  <si>
    <t>В графі 1 число у рядку 36 -</t>
  </si>
  <si>
    <t>В графі 1 число у рядку 30 -</t>
  </si>
  <si>
    <t>не перевищує число у рядку 29 -</t>
  </si>
  <si>
    <t>Повернуто обвинувальних актів, клопотань відповідно
до п. 3 ч. 3ст. 314 КПК України</t>
  </si>
  <si>
    <t>Кількість підозрюваних, стосовно яких кримінальне провадження закрито прокурором на підставі п.п. 1-3 ст.284 КПК України</t>
  </si>
  <si>
    <t>Кількість виправданих і осіб, стосовно яких справи закриті судом за відсутністю події або складу злочину і за недоведеністю обвинувачення (за справами, направленими до суду до 20.11.2012)</t>
  </si>
  <si>
    <t>Кількість осіб, стосовно яких провадження закриті судом у зв’язку з відмовою прокурора від підтримання держ. обвинувачення</t>
  </si>
  <si>
    <t>Кількість обвинувачених та підозрюваних, стосовно яких провадження закрито за реабілітуючими підставами (за кримінальними справами, розслідуваними до 20.11.2012)</t>
  </si>
  <si>
    <t>Кількість виправданих і осіб (за справами, направленими до суду до 20.11.2012)</t>
  </si>
  <si>
    <t>з повідомленням особі про підозру у вчиненні крим. правопорушення</t>
  </si>
  <si>
    <t>Усього (без ЦА)</t>
  </si>
  <si>
    <t>АР Крим</t>
  </si>
  <si>
    <t>Усього (без ВП)</t>
  </si>
  <si>
    <t>Усього по ВП</t>
  </si>
  <si>
    <t>Усього по Україні</t>
  </si>
  <si>
    <t>Кількість підозрюваних, стосовно яких провадження закрито за реабіліт. підставами (за кримінальними справами, розслідуваними до 20.11.2012)</t>
  </si>
  <si>
    <t>Сил АТО</t>
  </si>
  <si>
    <t xml:space="preserve">  </t>
  </si>
  <si>
    <t>№17</t>
  </si>
  <si>
    <t>№26</t>
  </si>
  <si>
    <t>№07</t>
  </si>
  <si>
    <t>№07/1</t>
  </si>
  <si>
    <t>№29</t>
  </si>
  <si>
    <t>№29/1</t>
  </si>
  <si>
    <t>Управління організаційного забезпечення Єдиного реєстру досудових розслідувань
та інформаційно - аналітичної роботи</t>
  </si>
  <si>
    <t>№23</t>
  </si>
  <si>
    <t>№30</t>
  </si>
  <si>
    <t>Повернуто обвинувальних актів, клопотань відповідно 
до п. 3 ч. 3 ст. 314 КПК України</t>
  </si>
  <si>
    <t>за січень 2017 року</t>
  </si>
  <si>
    <t>№25</t>
  </si>
  <si>
    <t>Розпочато проваджень у звітному періоді (у тому числі виділених в окреме провадження згідно з частиною третьою статті 217 КПК України)</t>
  </si>
  <si>
    <t>Відновлено розслідування у раніше закритих кримінальних провадженнях</t>
  </si>
  <si>
    <t>Відновлено розслідування у раніше зупинених кримінальних провадженнях</t>
  </si>
  <si>
    <t>Надійшло проваджень від інших органів (у тому числі із судів), прийнятих до провадження</t>
  </si>
  <si>
    <t>обвинувальних актів</t>
  </si>
  <si>
    <t>у тому числі:</t>
  </si>
  <si>
    <t>з угодою про примирення</t>
  </si>
  <si>
    <t>з угодою про визнання винуватості</t>
  </si>
  <si>
    <t>Кількість підозрюваних, стосовно яких кримінальне провадження закрито прокурором на підставі пунктів 1-3 статті 284 КПК України</t>
  </si>
  <si>
    <t>Кількість виправданих осіб та осіб, стосовно яких провадження закриті судом за реабілітуючими підставами</t>
  </si>
  <si>
    <t>Кількість виправданих осіб та осіб, стосовно яких справи закриті судом за відсутністю події або складу злочину і за недоведеністю обвинувачення (за кримінальними справами, направленими до суду до 20.11.2012)</t>
  </si>
  <si>
    <t>Кількість осіб, які тримаються під вартою, за незакінченими кримінальними провадженнями</t>
  </si>
  <si>
    <t>Повернуто обвинувальних актів, клопотань відповідно до пункту 3 частини третьої статті 314 КПК України</t>
  </si>
  <si>
    <t xml:space="preserve">  Направлено до суду  
  обвинувальних актів (без
  повторних):</t>
  </si>
  <si>
    <t>про правопорушення, вчинені у складі організованої групи та злочинної організації</t>
  </si>
  <si>
    <t>Прокурор</t>
  </si>
  <si>
    <t>_______________________________</t>
  </si>
  <si>
    <t>(прізвище, ім’я, по батькові)</t>
  </si>
  <si>
    <t xml:space="preserve">                                                                 (підпис)</t>
  </si>
  <si>
    <t>Керівник органу</t>
  </si>
  <si>
    <t>досудового розслідування</t>
  </si>
  <si>
    <r>
      <t xml:space="preserve">Телефон: </t>
    </r>
    <r>
      <rPr>
        <b/>
        <sz val="10"/>
        <rFont val="Times New Roman"/>
        <family val="1"/>
        <charset val="204"/>
      </rPr>
      <t>___________________________</t>
    </r>
    <r>
      <rPr>
        <sz val="10"/>
        <rFont val="Times New Roman"/>
        <family val="1"/>
        <charset val="204"/>
      </rPr>
      <t xml:space="preserve"> факс: </t>
    </r>
    <r>
      <rPr>
        <b/>
        <sz val="10"/>
        <rFont val="Times New Roman"/>
        <family val="1"/>
        <charset val="204"/>
      </rPr>
      <t>__________________________</t>
    </r>
    <r>
      <rPr>
        <sz val="10"/>
        <rFont val="Times New Roman"/>
        <family val="1"/>
        <charset val="204"/>
      </rPr>
      <t xml:space="preserve"> електронна пошта:</t>
    </r>
    <r>
      <rPr>
        <b/>
        <sz val="10"/>
        <rFont val="Times New Roman"/>
        <family val="1"/>
        <charset val="204"/>
      </rPr>
      <t xml:space="preserve"> _______________________________</t>
    </r>
  </si>
  <si>
    <t>Примірник №1</t>
  </si>
  <si>
    <t>Примірник №2</t>
  </si>
  <si>
    <r>
      <t xml:space="preserve">Вихідний № </t>
    </r>
    <r>
      <rPr>
        <b/>
        <sz val="10"/>
        <rFont val="Times New Roman"/>
        <family val="1"/>
        <charset val="204"/>
      </rPr>
      <t>___________</t>
    </r>
    <r>
      <rPr>
        <sz val="10"/>
        <rFont val="Times New Roman"/>
        <family val="1"/>
        <charset val="204"/>
      </rPr>
      <t xml:space="preserve">   “</t>
    </r>
    <r>
      <rPr>
        <b/>
        <sz val="10"/>
        <rFont val="Times New Roman"/>
        <family val="1"/>
        <charset val="204"/>
      </rPr>
      <t>___</t>
    </r>
    <r>
      <rPr>
        <sz val="10"/>
        <rFont val="Times New Roman"/>
        <family val="1"/>
        <charset val="204"/>
      </rPr>
      <t xml:space="preserve">” </t>
    </r>
    <r>
      <rPr>
        <b/>
        <sz val="10"/>
        <rFont val="Times New Roman"/>
        <family val="1"/>
        <charset val="204"/>
      </rPr>
      <t>_____________</t>
    </r>
    <r>
      <rPr>
        <sz val="10"/>
        <rFont val="Times New Roman"/>
        <family val="1"/>
        <charset val="204"/>
      </rPr>
      <t>20</t>
    </r>
    <r>
      <rPr>
        <b/>
        <sz val="10"/>
        <rFont val="Times New Roman"/>
        <family val="1"/>
        <charset val="204"/>
      </rPr>
      <t xml:space="preserve"> __</t>
    </r>
    <r>
      <rPr>
        <sz val="10"/>
        <rFont val="Times New Roman"/>
        <family val="1"/>
        <charset val="204"/>
      </rPr>
      <t>р.</t>
    </r>
  </si>
  <si>
    <t xml:space="preserve">ОСНОВНІ ПОКАЗНИКИ РОБОТИ СЛІДЧИХ ОРГАНІВ ПРОКУРАТУРИ </t>
  </si>
  <si>
    <t>Строки
подання</t>
  </si>
  <si>
    <t>Слідчі підрозділи регіональних прокуратур  – керівнику регіональної прокуратури</t>
  </si>
  <si>
    <t>(місячна)</t>
  </si>
  <si>
    <t>Керівники регіональних прокуратур – Генеральній прокуратурі України</t>
  </si>
  <si>
    <t>Структурні підрозділи Генеральної прокуратури України, які здійснюють досудове розслідування, – підрозділу з питань організаційного забезпечення Єдиного реєстру досудових розслідувань та інформаційно-аналітичної роботи Генеральної прокуратури України</t>
  </si>
  <si>
    <t>дорівнює сумі чисел у рядках 6,15,17,18,29 -</t>
  </si>
  <si>
    <t>В графі 1 сума чисел у рядках 8,11,12,13 -</t>
  </si>
  <si>
    <t>В графі 1 число у рядку 7 -</t>
  </si>
  <si>
    <t>В графі 1 сума чисел у рядках 9, 10 -</t>
  </si>
  <si>
    <t>не перевищує число у рядку 8 -</t>
  </si>
  <si>
    <t>В графі 1 число у рядку 16 -</t>
  </si>
  <si>
    <t>не перевищує число у рядку 15 -</t>
  </si>
  <si>
    <t>В графі 1 число у рядку 32 -</t>
  </si>
  <si>
    <t>не перевищує число у рядку 31 -</t>
  </si>
  <si>
    <t>В графі 1 число у рядку 37 -</t>
  </si>
  <si>
    <t>В графі 1 число у рядку 38 -</t>
  </si>
  <si>
    <t>Таблиця 7. Направлено до суду кримінальних проваджень з обвинувальним актом (без повторних)</t>
  </si>
  <si>
    <t>Кількість кримінальних проваджень, у яких зупинено досудове розслідування</t>
  </si>
  <si>
    <t>у зв’язку з оголошенням у розшук підозрюваного</t>
  </si>
  <si>
    <t>В графі 1 сума чисел в рядках 1-5 -</t>
  </si>
  <si>
    <t>до 03 числа місяця, що настає за звітним періодом</t>
  </si>
  <si>
    <t>до 05 числа місяця, що настає за звітним періодом</t>
  </si>
  <si>
    <t xml:space="preserve">ЗАТВЕРДЖЕНО
Наказ 
Генеральної прокуратури України, 
Міністерства внутрішніх справ України, 
Служби безпеки України, 
Міністерства фінансів України, 
Національного антикорупційного 
бюро України
від 24 жовтня 2017 року 
№ 298/875/593/866/200-О    
за погодженням з Держстатом </t>
  </si>
  <si>
    <t>Додаток 7
до Інструкції зі складання 
звітності про роботу слідчих
(підпункт 2 пункту 2 розділу I)</t>
  </si>
  <si>
    <t xml:space="preserve">Таблиця 1. Результати розслідування кримінальних проваджень </t>
  </si>
  <si>
    <t xml:space="preserve">Таблиця 2. Результати розслідування кримінальних проваджень </t>
  </si>
  <si>
    <t xml:space="preserve">Таблиця 3. Результати розслідування кримінальних проваджень </t>
  </si>
  <si>
    <t xml:space="preserve">Таблиця 6. Результати розслідування кримінальних проваджень </t>
  </si>
  <si>
    <t xml:space="preserve">в органах прокуратури </t>
  </si>
  <si>
    <t>дорівнює числу у рядку 6 -</t>
  </si>
  <si>
    <t>Прокуратура Івано-Франківської області</t>
  </si>
  <si>
    <t>за 10 місяців 2018 року</t>
  </si>
  <si>
    <t>В звіті допущено 1 помилки.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</si>
</sst>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0.0"/>
    <numFmt numFmtId="168" formatCode="0000"/>
  </numFmts>
  <fonts count="97" x14ac:knownFonts="1">
    <font>
      <sz val="10"/>
      <name val="Courier New Cy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name val="Arial"/>
      <family val="2"/>
      <charset val="204"/>
    </font>
    <font>
      <sz val="10"/>
      <name val="Courier New Cyr"/>
    </font>
    <font>
      <sz val="10"/>
      <name val="Arial Cyr"/>
    </font>
    <font>
      <sz val="10"/>
      <name val="Arial"/>
      <family val="2"/>
      <charset val="204"/>
    </font>
    <font>
      <b/>
      <sz val="12"/>
      <color indexed="12"/>
      <name val="Times New Roman Cyr"/>
      <family val="1"/>
      <charset val="204"/>
    </font>
    <font>
      <b/>
      <sz val="12"/>
      <color indexed="17"/>
      <name val="Arial Cyr"/>
      <family val="2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Arial Cyr"/>
      <family val="2"/>
      <charset val="204"/>
    </font>
    <font>
      <sz val="8"/>
      <name val="Tahoma"/>
      <family val="2"/>
      <charset val="204"/>
    </font>
    <font>
      <b/>
      <sz val="16"/>
      <color indexed="13"/>
      <name val="Times New Roman Cyr"/>
      <family val="1"/>
      <charset val="204"/>
    </font>
    <font>
      <b/>
      <sz val="14"/>
      <color indexed="17"/>
      <name val="Arial Cyr"/>
      <family val="2"/>
      <charset val="204"/>
    </font>
    <font>
      <b/>
      <sz val="12"/>
      <color indexed="21"/>
      <name val="Arial Cyr"/>
      <family val="2"/>
      <charset val="204"/>
    </font>
    <font>
      <sz val="14"/>
      <name val="Times New Roman Cyr"/>
      <family val="1"/>
      <charset val="204"/>
    </font>
    <font>
      <b/>
      <u/>
      <sz val="12"/>
      <color indexed="17"/>
      <name val="Arial Cyr"/>
      <family val="2"/>
      <charset val="204"/>
    </font>
    <font>
      <b/>
      <sz val="12"/>
      <name val="Arial Cyr"/>
      <family val="2"/>
      <charset val="204"/>
    </font>
    <font>
      <b/>
      <sz val="12"/>
      <color indexed="14"/>
      <name val="Arial Cyr"/>
      <family val="2"/>
      <charset val="204"/>
    </font>
    <font>
      <i/>
      <sz val="10"/>
      <color indexed="60"/>
      <name val="Arial Cyr"/>
      <family val="2"/>
      <charset val="204"/>
    </font>
    <font>
      <b/>
      <sz val="12"/>
      <name val="Times New Roman Cyr"/>
      <charset val="204"/>
    </font>
    <font>
      <sz val="12"/>
      <name val="Arial Cyr"/>
      <family val="2"/>
      <charset val="204"/>
    </font>
    <font>
      <sz val="12"/>
      <color indexed="10"/>
      <name val="Arial Cyr"/>
      <family val="2"/>
      <charset val="204"/>
    </font>
    <font>
      <sz val="10"/>
      <color indexed="14"/>
      <name val="Arial Cyr"/>
      <family val="2"/>
      <charset val="204"/>
    </font>
    <font>
      <sz val="12"/>
      <color indexed="14"/>
      <name val="Arial Cyr"/>
      <family val="2"/>
      <charset val="204"/>
    </font>
    <font>
      <sz val="12"/>
      <color indexed="17"/>
      <name val="Arial Cyr"/>
      <family val="2"/>
      <charset val="204"/>
    </font>
    <font>
      <b/>
      <sz val="12"/>
      <name val="Times New Roman"/>
      <family val="1"/>
    </font>
    <font>
      <b/>
      <sz val="14"/>
      <name val="Times New Roman Cyr"/>
      <charset val="204"/>
    </font>
    <font>
      <b/>
      <sz val="14"/>
      <color indexed="8"/>
      <name val="Times New Roman Cyr"/>
      <charset val="204"/>
    </font>
    <font>
      <b/>
      <i/>
      <sz val="14"/>
      <name val="Times New Roman Cyr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 Cyr"/>
      <charset val="204"/>
    </font>
    <font>
      <sz val="14"/>
      <color indexed="8"/>
      <name val="Times New Roman Cyr"/>
      <charset val="204"/>
    </font>
    <font>
      <i/>
      <sz val="14"/>
      <name val="Times New Roman Cyr"/>
      <charset val="204"/>
    </font>
    <font>
      <sz val="12"/>
      <name val="Times New Roman Cyr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2"/>
      <name val="Times New Roman Cyr"/>
      <charset val="204"/>
    </font>
    <font>
      <b/>
      <i/>
      <sz val="12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62"/>
      <name val="Calibri"/>
      <family val="2"/>
    </font>
    <font>
      <b/>
      <sz val="10"/>
      <color indexed="63"/>
      <name val="Calibri"/>
      <family val="2"/>
    </font>
    <font>
      <b/>
      <sz val="10"/>
      <color indexed="52"/>
      <name val="Calibri"/>
      <family val="2"/>
    </font>
    <font>
      <sz val="10"/>
      <name val="Courier New Cyr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0"/>
      <color indexed="8"/>
      <name val="Calibri"/>
      <family val="2"/>
    </font>
    <font>
      <b/>
      <sz val="10"/>
      <color indexed="9"/>
      <name val="Calibri"/>
      <family val="2"/>
    </font>
    <font>
      <b/>
      <sz val="18"/>
      <color indexed="62"/>
      <name val="Cambria"/>
      <family val="2"/>
      <charset val="204"/>
    </font>
    <font>
      <sz val="10"/>
      <color indexed="60"/>
      <name val="Calibri"/>
      <family val="2"/>
    </font>
    <font>
      <sz val="10"/>
      <color indexed="14"/>
      <name val="Calibri"/>
      <family val="2"/>
    </font>
    <font>
      <i/>
      <sz val="10"/>
      <color indexed="23"/>
      <name val="Calibri"/>
      <family val="2"/>
    </font>
    <font>
      <sz val="10"/>
      <color indexed="52"/>
      <name val="Calibri"/>
      <family val="2"/>
    </font>
    <font>
      <sz val="10"/>
      <color indexed="10"/>
      <name val="Calibri"/>
      <family val="2"/>
    </font>
    <font>
      <sz val="10"/>
      <color indexed="17"/>
      <name val="Calibri"/>
      <family val="2"/>
    </font>
    <font>
      <i/>
      <sz val="12"/>
      <color indexed="18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6"/>
      <name val="Times New Roman Cyr"/>
      <family val="1"/>
      <charset val="204"/>
    </font>
    <font>
      <b/>
      <i/>
      <u/>
      <sz val="16"/>
      <name val="Times New Roman Cyr"/>
      <family val="1"/>
      <charset val="204"/>
    </font>
    <font>
      <b/>
      <sz val="10"/>
      <name val="Times New Roman Cyr"/>
      <charset val="204"/>
    </font>
    <font>
      <sz val="10"/>
      <name val="Times New Roman Cyr"/>
      <charset val="204"/>
    </font>
    <font>
      <sz val="14"/>
      <name val="Times New Roman"/>
      <family val="1"/>
      <charset val="204"/>
    </font>
    <font>
      <sz val="8"/>
      <name val="Times New Roman Cyr"/>
      <charset val="204"/>
    </font>
    <font>
      <i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24"/>
      <name val="Times New Roman Cyr"/>
      <charset val="204"/>
    </font>
    <font>
      <sz val="24"/>
      <name val="Times New Roman Cyr"/>
      <charset val="204"/>
    </font>
    <font>
      <b/>
      <sz val="22"/>
      <name val="Times New Roman Cyr"/>
      <charset val="204"/>
    </font>
    <font>
      <sz val="11"/>
      <name val="Times New Roman Cyr"/>
      <charset val="204"/>
    </font>
    <font>
      <sz val="9"/>
      <name val="Times New Roman Cyr"/>
      <family val="1"/>
      <charset val="204"/>
    </font>
    <font>
      <sz val="12"/>
      <color rgb="FF000000"/>
      <name val="Courier New Cyr"/>
    </font>
    <font>
      <b/>
      <u/>
      <sz val="18"/>
      <name val="Times New Roman Cyr"/>
      <charset val="204"/>
    </font>
    <font>
      <i/>
      <sz val="10"/>
      <color theme="4" tint="-0.499984740745262"/>
      <name val="Arial Cyr"/>
      <family val="2"/>
      <charset val="204"/>
    </font>
    <font>
      <b/>
      <sz val="10"/>
      <name val="Courier New Cyr"/>
      <charset val="204"/>
    </font>
    <font>
      <b/>
      <sz val="10"/>
      <name val="Times New Roman"/>
      <family val="1"/>
      <charset val="204"/>
    </font>
    <font>
      <b/>
      <sz val="20"/>
      <name val="Times New Roman Cyr"/>
      <charset val="204"/>
    </font>
    <font>
      <b/>
      <u/>
      <sz val="12"/>
      <name val="Times New Roman Cyr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 Cyr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8">
    <xf numFmtId="0" fontId="0" fillId="0" borderId="0"/>
    <xf numFmtId="0" fontId="54" fillId="2" borderId="0" applyNumberFormat="0" applyBorder="0" applyAlignment="0" applyProtection="0"/>
    <xf numFmtId="0" fontId="54" fillId="3" borderId="0" applyNumberFormat="0" applyBorder="0" applyAlignment="0" applyProtection="0"/>
    <xf numFmtId="0" fontId="54" fillId="4" borderId="0" applyNumberFormat="0" applyBorder="0" applyAlignment="0" applyProtection="0"/>
    <xf numFmtId="0" fontId="54" fillId="2" borderId="0" applyNumberFormat="0" applyBorder="0" applyAlignment="0" applyProtection="0"/>
    <xf numFmtId="0" fontId="54" fillId="5" borderId="0" applyNumberFormat="0" applyBorder="0" applyAlignment="0" applyProtection="0"/>
    <xf numFmtId="0" fontId="54" fillId="3" borderId="0" applyNumberFormat="0" applyBorder="0" applyAlignment="0" applyProtection="0"/>
    <xf numFmtId="0" fontId="54" fillId="6" borderId="0" applyNumberFormat="0" applyBorder="0" applyAlignment="0" applyProtection="0"/>
    <xf numFmtId="0" fontId="54" fillId="7" borderId="0" applyNumberFormat="0" applyBorder="0" applyAlignment="0" applyProtection="0"/>
    <xf numFmtId="0" fontId="54" fillId="8" borderId="0" applyNumberFormat="0" applyBorder="0" applyAlignment="0" applyProtection="0"/>
    <xf numFmtId="0" fontId="54" fillId="6" borderId="0" applyNumberFormat="0" applyBorder="0" applyAlignment="0" applyProtection="0"/>
    <xf numFmtId="0" fontId="54" fillId="9" borderId="0" applyNumberFormat="0" applyBorder="0" applyAlignment="0" applyProtection="0"/>
    <xf numFmtId="0" fontId="54" fillId="3" borderId="0" applyNumberFormat="0" applyBorder="0" applyAlignment="0" applyProtection="0"/>
    <xf numFmtId="0" fontId="55" fillId="10" borderId="0" applyNumberFormat="0" applyBorder="0" applyAlignment="0" applyProtection="0"/>
    <xf numFmtId="0" fontId="55" fillId="7" borderId="0" applyNumberFormat="0" applyBorder="0" applyAlignment="0" applyProtection="0"/>
    <xf numFmtId="0" fontId="55" fillId="8" borderId="0" applyNumberFormat="0" applyBorder="0" applyAlignment="0" applyProtection="0"/>
    <xf numFmtId="0" fontId="55" fillId="6" borderId="0" applyNumberFormat="0" applyBorder="0" applyAlignment="0" applyProtection="0"/>
    <xf numFmtId="0" fontId="55" fillId="10" borderId="0" applyNumberFormat="0" applyBorder="0" applyAlignment="0" applyProtection="0"/>
    <xf numFmtId="0" fontId="55" fillId="3" borderId="0" applyNumberFormat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0" borderId="0" applyNumberFormat="0" applyBorder="0" applyAlignment="0" applyProtection="0"/>
    <xf numFmtId="0" fontId="55" fillId="13" borderId="0" applyNumberFormat="0" applyBorder="0" applyAlignment="0" applyProtection="0"/>
    <xf numFmtId="0" fontId="56" fillId="3" borderId="1" applyNumberFormat="0" applyAlignment="0" applyProtection="0"/>
    <xf numFmtId="0" fontId="57" fillId="2" borderId="2" applyNumberFormat="0" applyAlignment="0" applyProtection="0"/>
    <xf numFmtId="0" fontId="58" fillId="2" borderId="1" applyNumberFormat="0" applyAlignment="0" applyProtection="0"/>
    <xf numFmtId="0" fontId="60" fillId="0" borderId="3" applyNumberFormat="0" applyFill="0" applyAlignment="0" applyProtection="0"/>
    <xf numFmtId="0" fontId="61" fillId="0" borderId="4" applyNumberFormat="0" applyFill="0" applyAlignment="0" applyProtection="0"/>
    <xf numFmtId="0" fontId="62" fillId="0" borderId="5" applyNumberFormat="0" applyFill="0" applyAlignment="0" applyProtection="0"/>
    <xf numFmtId="0" fontId="62" fillId="0" borderId="0" applyNumberFormat="0" applyFill="0" applyBorder="0" applyAlignment="0" applyProtection="0"/>
    <xf numFmtId="0" fontId="59" fillId="4" borderId="6" applyNumberFormat="0" applyFont="0" applyAlignment="0" applyProtection="0"/>
    <xf numFmtId="0" fontId="63" fillId="0" borderId="7" applyNumberFormat="0" applyFill="0" applyAlignment="0" applyProtection="0"/>
    <xf numFmtId="0" fontId="64" fillId="14" borderId="8" applyNumberFormat="0" applyAlignment="0" applyProtection="0"/>
    <xf numFmtId="0" fontId="65" fillId="0" borderId="0" applyNumberFormat="0" applyFill="0" applyBorder="0" applyAlignment="0" applyProtection="0"/>
    <xf numFmtId="0" fontId="66" fillId="8" borderId="0" applyNumberFormat="0" applyBorder="0" applyAlignment="0" applyProtection="0"/>
    <xf numFmtId="0" fontId="42" fillId="0" borderId="0"/>
    <xf numFmtId="0" fontId="6" fillId="0" borderId="0"/>
    <xf numFmtId="0" fontId="6" fillId="0" borderId="0"/>
    <xf numFmtId="0" fontId="7" fillId="0" borderId="0"/>
    <xf numFmtId="0" fontId="67" fillId="15" borderId="0" applyNumberFormat="0" applyBorder="0" applyAlignment="0" applyProtection="0"/>
    <xf numFmtId="0" fontId="68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69" fillId="0" borderId="9" applyNumberFormat="0" applyFill="0" applyAlignment="0" applyProtection="0"/>
    <xf numFmtId="0" fontId="70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71" fillId="16" borderId="0" applyNumberFormat="0" applyBorder="0" applyAlignment="0" applyProtection="0"/>
    <xf numFmtId="0" fontId="3" fillId="0" borderId="0"/>
    <xf numFmtId="0" fontId="5" fillId="0" borderId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0" borderId="0" applyNumberFormat="0" applyBorder="0" applyAlignment="0" applyProtection="0"/>
    <xf numFmtId="0" fontId="55" fillId="13" borderId="0" applyNumberFormat="0" applyBorder="0" applyAlignment="0" applyProtection="0"/>
    <xf numFmtId="0" fontId="57" fillId="2" borderId="2" applyNumberFormat="0" applyAlignment="0" applyProtection="0"/>
    <xf numFmtId="0" fontId="58" fillId="2" borderId="1" applyNumberFormat="0" applyAlignment="0" applyProtection="0"/>
    <xf numFmtId="0" fontId="60" fillId="0" borderId="3" applyNumberFormat="0" applyFill="0" applyAlignment="0" applyProtection="0"/>
    <xf numFmtId="0" fontId="61" fillId="0" borderId="4" applyNumberFormat="0" applyFill="0" applyAlignment="0" applyProtection="0"/>
    <xf numFmtId="0" fontId="62" fillId="0" borderId="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7" applyNumberFormat="0" applyFill="0" applyAlignment="0" applyProtection="0"/>
    <xf numFmtId="0" fontId="64" fillId="14" borderId="8" applyNumberFormat="0" applyAlignment="0" applyProtection="0"/>
    <xf numFmtId="0" fontId="65" fillId="0" borderId="0" applyNumberFormat="0" applyFill="0" applyBorder="0" applyAlignment="0" applyProtection="0"/>
    <xf numFmtId="0" fontId="66" fillId="8" borderId="0" applyNumberFormat="0" applyBorder="0" applyAlignment="0" applyProtection="0"/>
    <xf numFmtId="0" fontId="67" fillId="15" borderId="0" applyNumberFormat="0" applyBorder="0" applyAlignment="0" applyProtection="0"/>
    <xf numFmtId="0" fontId="68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69" fillId="0" borderId="9" applyNumberFormat="0" applyFill="0" applyAlignment="0" applyProtection="0"/>
    <xf numFmtId="0" fontId="70" fillId="0" borderId="0" applyNumberFormat="0" applyFill="0" applyBorder="0" applyAlignment="0" applyProtection="0"/>
    <xf numFmtId="0" fontId="71" fillId="16" borderId="0" applyNumberFormat="0" applyBorder="0" applyAlignment="0" applyProtection="0"/>
    <xf numFmtId="0" fontId="2" fillId="0" borderId="0"/>
    <xf numFmtId="0" fontId="5" fillId="0" borderId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0" borderId="0" applyNumberFormat="0" applyBorder="0" applyAlignment="0" applyProtection="0"/>
    <xf numFmtId="0" fontId="55" fillId="13" borderId="0" applyNumberFormat="0" applyBorder="0" applyAlignment="0" applyProtection="0"/>
    <xf numFmtId="0" fontId="57" fillId="2" borderId="2" applyNumberFormat="0" applyAlignment="0" applyProtection="0"/>
    <xf numFmtId="0" fontId="58" fillId="2" borderId="1" applyNumberFormat="0" applyAlignment="0" applyProtection="0"/>
    <xf numFmtId="0" fontId="60" fillId="0" borderId="3" applyNumberFormat="0" applyFill="0" applyAlignment="0" applyProtection="0"/>
    <xf numFmtId="0" fontId="61" fillId="0" borderId="4" applyNumberFormat="0" applyFill="0" applyAlignment="0" applyProtection="0"/>
    <xf numFmtId="0" fontId="62" fillId="0" borderId="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7" applyNumberFormat="0" applyFill="0" applyAlignment="0" applyProtection="0"/>
    <xf numFmtId="0" fontId="64" fillId="14" borderId="8" applyNumberFormat="0" applyAlignment="0" applyProtection="0"/>
    <xf numFmtId="0" fontId="65" fillId="0" borderId="0" applyNumberFormat="0" applyFill="0" applyBorder="0" applyAlignment="0" applyProtection="0"/>
    <xf numFmtId="0" fontId="66" fillId="8" borderId="0" applyNumberFormat="0" applyBorder="0" applyAlignment="0" applyProtection="0"/>
    <xf numFmtId="0" fontId="67" fillId="15" borderId="0" applyNumberFormat="0" applyBorder="0" applyAlignment="0" applyProtection="0"/>
    <xf numFmtId="0" fontId="68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69" fillId="0" borderId="9" applyNumberFormat="0" applyFill="0" applyAlignment="0" applyProtection="0"/>
    <xf numFmtId="0" fontId="70" fillId="0" borderId="0" applyNumberFormat="0" applyFill="0" applyBorder="0" applyAlignment="0" applyProtection="0"/>
    <xf numFmtId="0" fontId="71" fillId="16" borderId="0" applyNumberFormat="0" applyBorder="0" applyAlignment="0" applyProtection="0"/>
    <xf numFmtId="0" fontId="2" fillId="0" borderId="0"/>
    <xf numFmtId="0" fontId="1" fillId="0" borderId="0"/>
    <xf numFmtId="0" fontId="5" fillId="0" borderId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0" borderId="0" applyNumberFormat="0" applyBorder="0" applyAlignment="0" applyProtection="0"/>
    <xf numFmtId="0" fontId="55" fillId="13" borderId="0" applyNumberFormat="0" applyBorder="0" applyAlignment="0" applyProtection="0"/>
    <xf numFmtId="0" fontId="57" fillId="2" borderId="2" applyNumberFormat="0" applyAlignment="0" applyProtection="0"/>
    <xf numFmtId="0" fontId="58" fillId="2" borderId="1" applyNumberFormat="0" applyAlignment="0" applyProtection="0"/>
    <xf numFmtId="0" fontId="60" fillId="0" borderId="3" applyNumberFormat="0" applyFill="0" applyAlignment="0" applyProtection="0"/>
    <xf numFmtId="0" fontId="61" fillId="0" borderId="4" applyNumberFormat="0" applyFill="0" applyAlignment="0" applyProtection="0"/>
    <xf numFmtId="0" fontId="62" fillId="0" borderId="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7" applyNumberFormat="0" applyFill="0" applyAlignment="0" applyProtection="0"/>
    <xf numFmtId="0" fontId="64" fillId="14" borderId="8" applyNumberFormat="0" applyAlignment="0" applyProtection="0"/>
    <xf numFmtId="0" fontId="65" fillId="0" borderId="0" applyNumberFormat="0" applyFill="0" applyBorder="0" applyAlignment="0" applyProtection="0"/>
    <xf numFmtId="0" fontId="66" fillId="8" borderId="0" applyNumberFormat="0" applyBorder="0" applyAlignment="0" applyProtection="0"/>
    <xf numFmtId="0" fontId="67" fillId="15" borderId="0" applyNumberFormat="0" applyBorder="0" applyAlignment="0" applyProtection="0"/>
    <xf numFmtId="0" fontId="68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69" fillId="0" borderId="9" applyNumberFormat="0" applyFill="0" applyAlignment="0" applyProtection="0"/>
    <xf numFmtId="0" fontId="70" fillId="0" borderId="0" applyNumberFormat="0" applyFill="0" applyBorder="0" applyAlignment="0" applyProtection="0"/>
    <xf numFmtId="0" fontId="7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</cellStyleXfs>
  <cellXfs count="483">
    <xf numFmtId="0" fontId="0" fillId="0" borderId="0" xfId="0"/>
    <xf numFmtId="0" fontId="0" fillId="17" borderId="0" xfId="0" applyFill="1"/>
    <xf numFmtId="0" fontId="0" fillId="17" borderId="0" xfId="0" applyFill="1" applyProtection="1"/>
    <xf numFmtId="0" fontId="0" fillId="17" borderId="0" xfId="0" applyFill="1" applyBorder="1"/>
    <xf numFmtId="0" fontId="6" fillId="18" borderId="0" xfId="42" applyFill="1"/>
    <xf numFmtId="0" fontId="15" fillId="18" borderId="0" xfId="42" applyFont="1" applyFill="1" applyAlignment="1">
      <alignment horizontal="center"/>
    </xf>
    <xf numFmtId="0" fontId="6" fillId="0" borderId="0" xfId="42"/>
    <xf numFmtId="0" fontId="6" fillId="19" borderId="10" xfId="42" applyFill="1" applyBorder="1"/>
    <xf numFmtId="0" fontId="6" fillId="19" borderId="11" xfId="42" applyFill="1" applyBorder="1"/>
    <xf numFmtId="0" fontId="16" fillId="19" borderId="11" xfId="42" applyFont="1" applyFill="1" applyBorder="1" applyAlignment="1">
      <alignment horizontal="center"/>
    </xf>
    <xf numFmtId="0" fontId="6" fillId="19" borderId="12" xfId="42" applyFill="1" applyBorder="1"/>
    <xf numFmtId="0" fontId="8" fillId="18" borderId="0" xfId="42" applyFont="1" applyFill="1" applyAlignment="1">
      <alignment horizontal="center"/>
    </xf>
    <xf numFmtId="0" fontId="6" fillId="17" borderId="0" xfId="42" applyFill="1"/>
    <xf numFmtId="3" fontId="13" fillId="17" borderId="14" xfId="42" applyNumberFormat="1" applyFont="1" applyFill="1" applyBorder="1" applyAlignment="1">
      <alignment horizontal="center"/>
    </xf>
    <xf numFmtId="0" fontId="6" fillId="18" borderId="15" xfId="42" applyFill="1" applyBorder="1"/>
    <xf numFmtId="0" fontId="17" fillId="18" borderId="15" xfId="42" applyFont="1" applyFill="1" applyBorder="1" applyAlignment="1">
      <alignment horizontal="center"/>
    </xf>
    <xf numFmtId="0" fontId="6" fillId="17" borderId="15" xfId="42" applyFill="1" applyBorder="1"/>
    <xf numFmtId="3" fontId="13" fillId="17" borderId="17" xfId="42" applyNumberFormat="1" applyFont="1" applyFill="1" applyBorder="1" applyAlignment="1">
      <alignment horizontal="center"/>
    </xf>
    <xf numFmtId="0" fontId="18" fillId="17" borderId="0" xfId="42" applyFont="1" applyFill="1"/>
    <xf numFmtId="0" fontId="20" fillId="17" borderId="0" xfId="42" applyFont="1" applyFill="1" applyAlignment="1">
      <alignment horizontal="center"/>
    </xf>
    <xf numFmtId="0" fontId="18" fillId="17" borderId="0" xfId="42" applyFont="1" applyFill="1" applyAlignment="1">
      <alignment horizontal="left"/>
    </xf>
    <xf numFmtId="0" fontId="21" fillId="17" borderId="0" xfId="42" applyFont="1" applyFill="1" applyAlignment="1" applyProtection="1">
      <alignment horizontal="center"/>
      <protection locked="0"/>
    </xf>
    <xf numFmtId="49" fontId="21" fillId="17" borderId="0" xfId="42" applyNumberFormat="1" applyFont="1" applyFill="1" applyAlignment="1" applyProtection="1">
      <alignment horizontal="center"/>
      <protection locked="0"/>
    </xf>
    <xf numFmtId="0" fontId="21" fillId="17" borderId="0" xfId="42" applyFont="1" applyFill="1"/>
    <xf numFmtId="0" fontId="6" fillId="17" borderId="0" xfId="42" applyFill="1" applyProtection="1">
      <protection locked="0"/>
    </xf>
    <xf numFmtId="0" fontId="9" fillId="17" borderId="0" xfId="42" applyFont="1" applyFill="1"/>
    <xf numFmtId="0" fontId="24" fillId="17" borderId="0" xfId="42" applyFont="1" applyFill="1"/>
    <xf numFmtId="0" fontId="25" fillId="17" borderId="0" xfId="42" applyFont="1" applyFill="1"/>
    <xf numFmtId="0" fontId="26" fillId="17" borderId="0" xfId="42" applyFont="1" applyFill="1" applyProtection="1">
      <protection locked="0"/>
    </xf>
    <xf numFmtId="0" fontId="27" fillId="17" borderId="0" xfId="42" applyFont="1" applyFill="1"/>
    <xf numFmtId="0" fontId="28" fillId="17" borderId="0" xfId="42" applyFont="1" applyFill="1"/>
    <xf numFmtId="0" fontId="6" fillId="17" borderId="15" xfId="42" applyFill="1" applyBorder="1" applyProtection="1">
      <protection locked="0"/>
    </xf>
    <xf numFmtId="0" fontId="26" fillId="17" borderId="15" xfId="42" applyFont="1" applyFill="1" applyBorder="1" applyProtection="1">
      <protection locked="0"/>
    </xf>
    <xf numFmtId="0" fontId="23" fillId="17" borderId="10" xfId="0" applyFont="1" applyFill="1" applyBorder="1" applyAlignment="1">
      <alignment horizontal="center" vertical="center"/>
    </xf>
    <xf numFmtId="0" fontId="23" fillId="17" borderId="23" xfId="0" applyFont="1" applyFill="1" applyBorder="1" applyAlignment="1">
      <alignment horizontal="left" vertical="center"/>
    </xf>
    <xf numFmtId="0" fontId="0" fillId="0" borderId="0" xfId="0" applyProtection="1"/>
    <xf numFmtId="0" fontId="35" fillId="17" borderId="23" xfId="0" applyFont="1" applyFill="1" applyBorder="1" applyAlignment="1" applyProtection="1">
      <alignment horizontal="center" vertical="center"/>
    </xf>
    <xf numFmtId="0" fontId="6" fillId="0" borderId="0" xfId="41" applyFont="1" applyProtection="1"/>
    <xf numFmtId="0" fontId="33" fillId="17" borderId="0" xfId="0" applyFont="1" applyFill="1" applyAlignment="1" applyProtection="1">
      <alignment horizontal="center" vertical="top"/>
    </xf>
    <xf numFmtId="0" fontId="19" fillId="17" borderId="0" xfId="42" applyFont="1" applyFill="1" applyAlignment="1" applyProtection="1">
      <alignment horizontal="left"/>
      <protection locked="0"/>
    </xf>
    <xf numFmtId="0" fontId="29" fillId="17" borderId="0" xfId="0" applyFont="1" applyFill="1" applyBorder="1" applyAlignment="1">
      <alignment vertical="center"/>
    </xf>
    <xf numFmtId="167" fontId="32" fillId="17" borderId="25" xfId="46" applyNumberFormat="1" applyFont="1" applyFill="1" applyBorder="1" applyAlignment="1">
      <alignment horizontal="right" vertical="center"/>
    </xf>
    <xf numFmtId="0" fontId="23" fillId="17" borderId="23" xfId="0" applyFont="1" applyFill="1" applyBorder="1" applyAlignment="1">
      <alignment horizontal="center" vertical="center"/>
    </xf>
    <xf numFmtId="0" fontId="42" fillId="17" borderId="20" xfId="0" applyFont="1" applyFill="1" applyBorder="1" applyAlignment="1">
      <alignment horizontal="center" vertical="center"/>
    </xf>
    <xf numFmtId="0" fontId="42" fillId="17" borderId="22" xfId="0" applyFont="1" applyFill="1" applyBorder="1" applyAlignment="1">
      <alignment horizontal="left" vertical="center"/>
    </xf>
    <xf numFmtId="0" fontId="37" fillId="17" borderId="0" xfId="0" applyFont="1" applyFill="1" applyProtection="1"/>
    <xf numFmtId="0" fontId="35" fillId="17" borderId="26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42" fillId="0" borderId="0" xfId="41" applyFont="1" applyFill="1" applyBorder="1" applyProtection="1"/>
    <xf numFmtId="0" fontId="42" fillId="0" borderId="0" xfId="41" applyFont="1" applyFill="1" applyProtection="1"/>
    <xf numFmtId="3" fontId="39" fillId="17" borderId="26" xfId="0" applyNumberFormat="1" applyFont="1" applyFill="1" applyBorder="1" applyAlignment="1" applyProtection="1">
      <alignment horizontal="center" vertical="center"/>
      <protection locked="0"/>
    </xf>
    <xf numFmtId="3" fontId="40" fillId="17" borderId="32" xfId="0" applyNumberFormat="1" applyFont="1" applyFill="1" applyBorder="1" applyAlignment="1" applyProtection="1">
      <alignment horizontal="center" vertical="center"/>
      <protection locked="0"/>
    </xf>
    <xf numFmtId="3" fontId="30" fillId="17" borderId="24" xfId="0" applyNumberFormat="1" applyFont="1" applyFill="1" applyBorder="1" applyAlignment="1" applyProtection="1">
      <alignment horizontal="center" vertical="center"/>
      <protection locked="0"/>
    </xf>
    <xf numFmtId="3" fontId="31" fillId="17" borderId="33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Fill="1" applyBorder="1" applyAlignment="1" applyProtection="1">
      <alignment horizontal="left" vertical="center"/>
      <protection locked="0"/>
    </xf>
    <xf numFmtId="0" fontId="42" fillId="0" borderId="0" xfId="0" applyFont="1" applyFill="1" applyBorder="1" applyAlignment="1" applyProtection="1">
      <alignment vertical="center"/>
      <protection locked="0"/>
    </xf>
    <xf numFmtId="0" fontId="37" fillId="17" borderId="0" xfId="0" applyFont="1" applyFill="1" applyBorder="1" applyProtection="1"/>
    <xf numFmtId="0" fontId="37" fillId="0" borderId="0" xfId="0" applyFont="1" applyFill="1" applyBorder="1" applyAlignment="1" applyProtection="1">
      <alignment horizontal="center"/>
    </xf>
    <xf numFmtId="0" fontId="49" fillId="0" borderId="0" xfId="0" applyFont="1" applyFill="1" applyBorder="1" applyAlignment="1" applyProtection="1">
      <alignment horizontal="center" vertical="center" wrapText="1"/>
    </xf>
    <xf numFmtId="0" fontId="50" fillId="0" borderId="0" xfId="0" applyFont="1" applyFill="1" applyBorder="1" applyAlignment="1" applyProtection="1">
      <alignment horizontal="center" vertical="center"/>
    </xf>
    <xf numFmtId="3" fontId="38" fillId="0" borderId="0" xfId="0" applyNumberFormat="1" applyFont="1" applyFill="1" applyBorder="1" applyAlignment="1" applyProtection="1">
      <alignment horizontal="center" vertical="center"/>
      <protection locked="0"/>
    </xf>
    <xf numFmtId="3" fontId="38" fillId="0" borderId="0" xfId="0" applyNumberFormat="1" applyFont="1" applyFill="1" applyBorder="1" applyAlignment="1" applyProtection="1">
      <alignment horizontal="center" vertical="center"/>
    </xf>
    <xf numFmtId="0" fontId="37" fillId="0" borderId="0" xfId="0" applyFont="1" applyFill="1" applyBorder="1" applyProtection="1"/>
    <xf numFmtId="3" fontId="72" fillId="0" borderId="0" xfId="0" applyNumberFormat="1" applyFont="1" applyFill="1" applyBorder="1" applyAlignment="1" applyProtection="1">
      <alignment horizontal="center" vertical="center" wrapText="1"/>
    </xf>
    <xf numFmtId="0" fontId="35" fillId="0" borderId="0" xfId="43" applyFont="1" applyFill="1" applyBorder="1" applyAlignment="1" applyProtection="1">
      <alignment vertical="center"/>
    </xf>
    <xf numFmtId="0" fontId="37" fillId="0" borderId="0" xfId="0" applyFont="1" applyFill="1" applyAlignment="1" applyProtection="1">
      <alignment vertical="center"/>
    </xf>
    <xf numFmtId="0" fontId="37" fillId="0" borderId="0" xfId="0" applyFont="1" applyFill="1" applyProtection="1"/>
    <xf numFmtId="0" fontId="35" fillId="0" borderId="0" xfId="0" applyFont="1" applyFill="1" applyAlignment="1" applyProtection="1">
      <alignment vertical="center"/>
    </xf>
    <xf numFmtId="0" fontId="42" fillId="17" borderId="0" xfId="40" applyFill="1" applyProtection="1"/>
    <xf numFmtId="0" fontId="42" fillId="0" borderId="0" xfId="40" applyProtection="1"/>
    <xf numFmtId="0" fontId="32" fillId="17" borderId="15" xfId="0" applyFont="1" applyFill="1" applyBorder="1" applyAlignment="1" applyProtection="1">
      <protection locked="0"/>
    </xf>
    <xf numFmtId="0" fontId="23" fillId="17" borderId="15" xfId="0" applyFont="1" applyFill="1" applyBorder="1" applyAlignment="1" applyProtection="1"/>
    <xf numFmtId="0" fontId="0" fillId="17" borderId="15" xfId="0" applyFill="1" applyBorder="1" applyProtection="1"/>
    <xf numFmtId="0" fontId="78" fillId="17" borderId="32" xfId="40" applyFont="1" applyFill="1" applyBorder="1" applyAlignment="1" applyProtection="1">
      <alignment horizontal="center" vertical="center" wrapText="1"/>
    </xf>
    <xf numFmtId="0" fontId="37" fillId="0" borderId="0" xfId="0" applyFont="1" applyProtection="1"/>
    <xf numFmtId="0" fontId="38" fillId="17" borderId="0" xfId="0" applyFont="1" applyFill="1" applyBorder="1" applyProtection="1"/>
    <xf numFmtId="0" fontId="37" fillId="17" borderId="23" xfId="0" applyFont="1" applyFill="1" applyBorder="1" applyAlignment="1" applyProtection="1">
      <alignment horizontal="center" vertical="center" textRotation="90"/>
    </xf>
    <xf numFmtId="0" fontId="38" fillId="17" borderId="23" xfId="0" applyFont="1" applyFill="1" applyBorder="1" applyAlignment="1" applyProtection="1">
      <alignment horizontal="center" vertical="center"/>
    </xf>
    <xf numFmtId="0" fontId="38" fillId="17" borderId="23" xfId="0" applyFont="1" applyFill="1" applyBorder="1" applyAlignment="1" applyProtection="1">
      <alignment horizontal="center" vertical="center" wrapText="1"/>
    </xf>
    <xf numFmtId="0" fontId="35" fillId="17" borderId="36" xfId="0" applyFont="1" applyFill="1" applyBorder="1" applyAlignment="1" applyProtection="1">
      <alignment horizontal="center" vertical="center"/>
    </xf>
    <xf numFmtId="167" fontId="81" fillId="17" borderId="37" xfId="46" applyNumberFormat="1" applyFont="1" applyFill="1" applyBorder="1" applyAlignment="1" applyProtection="1">
      <alignment horizontal="right" vertical="center"/>
    </xf>
    <xf numFmtId="0" fontId="35" fillId="17" borderId="22" xfId="0" applyFont="1" applyFill="1" applyBorder="1" applyAlignment="1" applyProtection="1">
      <alignment horizontal="center" vertical="center"/>
    </xf>
    <xf numFmtId="167" fontId="81" fillId="17" borderId="38" xfId="46" applyNumberFormat="1" applyFont="1" applyFill="1" applyBorder="1" applyAlignment="1" applyProtection="1">
      <alignment horizontal="right" vertical="center"/>
    </xf>
    <xf numFmtId="0" fontId="35" fillId="17" borderId="39" xfId="0" applyFont="1" applyFill="1" applyBorder="1" applyAlignment="1" applyProtection="1">
      <alignment horizontal="center" vertical="center"/>
    </xf>
    <xf numFmtId="167" fontId="81" fillId="17" borderId="40" xfId="46" applyNumberFormat="1" applyFont="1" applyFill="1" applyBorder="1" applyAlignment="1" applyProtection="1">
      <alignment horizontal="right" vertical="center"/>
    </xf>
    <xf numFmtId="167" fontId="81" fillId="17" borderId="36" xfId="46" applyNumberFormat="1" applyFont="1" applyFill="1" applyBorder="1" applyAlignment="1" applyProtection="1">
      <alignment horizontal="right" vertical="center"/>
    </xf>
    <xf numFmtId="167" fontId="81" fillId="17" borderId="22" xfId="46" applyNumberFormat="1" applyFont="1" applyFill="1" applyBorder="1" applyAlignment="1" applyProtection="1">
      <alignment horizontal="right" vertical="center"/>
    </xf>
    <xf numFmtId="167" fontId="81" fillId="17" borderId="39" xfId="46" applyNumberFormat="1" applyFont="1" applyFill="1" applyBorder="1" applyAlignment="1" applyProtection="1">
      <alignment horizontal="right" vertical="center"/>
    </xf>
    <xf numFmtId="0" fontId="38" fillId="17" borderId="23" xfId="0" applyFont="1" applyFill="1" applyBorder="1" applyAlignment="1" applyProtection="1">
      <alignment horizontal="center" vertical="center"/>
      <protection locked="0"/>
    </xf>
    <xf numFmtId="167" fontId="81" fillId="17" borderId="22" xfId="0" applyNumberFormat="1" applyFont="1" applyFill="1" applyBorder="1" applyAlignment="1" applyProtection="1">
      <alignment horizontal="right" vertical="center"/>
    </xf>
    <xf numFmtId="3" fontId="39" fillId="17" borderId="41" xfId="0" applyNumberFormat="1" applyFont="1" applyFill="1" applyBorder="1" applyAlignment="1" applyProtection="1">
      <alignment horizontal="center" vertical="center"/>
      <protection locked="0"/>
    </xf>
    <xf numFmtId="3" fontId="40" fillId="17" borderId="43" xfId="0" applyNumberFormat="1" applyFont="1" applyFill="1" applyBorder="1" applyAlignment="1" applyProtection="1">
      <alignment horizontal="center" vertical="center"/>
      <protection locked="0"/>
    </xf>
    <xf numFmtId="167" fontId="41" fillId="17" borderId="42" xfId="46" applyNumberFormat="1" applyFont="1" applyFill="1" applyBorder="1" applyAlignment="1">
      <alignment horizontal="right" vertical="center"/>
    </xf>
    <xf numFmtId="167" fontId="41" fillId="17" borderId="29" xfId="46" applyNumberFormat="1" applyFont="1" applyFill="1" applyBorder="1" applyAlignment="1">
      <alignment horizontal="right" vertical="center"/>
    </xf>
    <xf numFmtId="3" fontId="39" fillId="17" borderId="44" xfId="0" applyNumberFormat="1" applyFont="1" applyFill="1" applyBorder="1" applyAlignment="1" applyProtection="1">
      <alignment horizontal="center" vertical="center"/>
      <protection locked="0"/>
    </xf>
    <xf numFmtId="3" fontId="40" fillId="17" borderId="45" xfId="0" applyNumberFormat="1" applyFont="1" applyFill="1" applyBorder="1" applyAlignment="1" applyProtection="1">
      <alignment horizontal="center" vertical="center"/>
      <protection locked="0"/>
    </xf>
    <xf numFmtId="167" fontId="41" fillId="17" borderId="46" xfId="46" applyNumberFormat="1" applyFont="1" applyFill="1" applyBorder="1" applyAlignment="1">
      <alignment horizontal="right" vertical="center"/>
    </xf>
    <xf numFmtId="0" fontId="23" fillId="17" borderId="47" xfId="0" applyFont="1" applyFill="1" applyBorder="1" applyProtection="1"/>
    <xf numFmtId="0" fontId="0" fillId="17" borderId="48" xfId="0" applyFill="1" applyBorder="1" applyProtection="1"/>
    <xf numFmtId="0" fontId="0" fillId="17" borderId="49" xfId="0" applyFill="1" applyBorder="1" applyProtection="1"/>
    <xf numFmtId="0" fontId="23" fillId="17" borderId="13" xfId="0" applyFont="1" applyFill="1" applyBorder="1" applyAlignment="1" applyProtection="1"/>
    <xf numFmtId="0" fontId="23" fillId="17" borderId="50" xfId="0" applyFont="1" applyFill="1" applyBorder="1" applyAlignment="1" applyProtection="1"/>
    <xf numFmtId="0" fontId="0" fillId="17" borderId="16" xfId="0" applyFill="1" applyBorder="1" applyProtection="1"/>
    <xf numFmtId="0" fontId="0" fillId="17" borderId="50" xfId="0" applyFill="1" applyBorder="1" applyProtection="1"/>
    <xf numFmtId="3" fontId="79" fillId="17" borderId="36" xfId="0" applyNumberFormat="1" applyFont="1" applyFill="1" applyBorder="1" applyAlignment="1" applyProtection="1">
      <alignment horizontal="right" vertical="center"/>
      <protection locked="0"/>
    </xf>
    <xf numFmtId="3" fontId="79" fillId="17" borderId="22" xfId="0" applyNumberFormat="1" applyFont="1" applyFill="1" applyBorder="1" applyAlignment="1" applyProtection="1">
      <alignment horizontal="right" vertical="center"/>
      <protection locked="0"/>
    </xf>
    <xf numFmtId="3" fontId="79" fillId="17" borderId="39" xfId="0" applyNumberFormat="1" applyFont="1" applyFill="1" applyBorder="1" applyAlignment="1" applyProtection="1">
      <alignment horizontal="right" vertical="center"/>
      <protection locked="0"/>
    </xf>
    <xf numFmtId="0" fontId="42" fillId="17" borderId="18" xfId="0" applyFont="1" applyFill="1" applyBorder="1" applyAlignment="1">
      <alignment horizontal="center" vertical="center"/>
    </xf>
    <xf numFmtId="0" fontId="42" fillId="17" borderId="21" xfId="0" applyFont="1" applyFill="1" applyBorder="1" applyAlignment="1">
      <alignment horizontal="left" vertical="center"/>
    </xf>
    <xf numFmtId="0" fontId="42" fillId="17" borderId="19" xfId="0" applyFont="1" applyFill="1" applyBorder="1" applyAlignment="1">
      <alignment horizontal="center" vertical="center"/>
    </xf>
    <xf numFmtId="0" fontId="30" fillId="17" borderId="23" xfId="0" applyFont="1" applyFill="1" applyBorder="1" applyAlignment="1">
      <alignment horizontal="left" vertical="center"/>
    </xf>
    <xf numFmtId="3" fontId="30" fillId="17" borderId="24" xfId="0" applyNumberFormat="1" applyFont="1" applyFill="1" applyBorder="1" applyAlignment="1">
      <alignment horizontal="center" vertical="center"/>
    </xf>
    <xf numFmtId="3" fontId="30" fillId="17" borderId="33" xfId="0" applyNumberFormat="1" applyFont="1" applyFill="1" applyBorder="1" applyAlignment="1">
      <alignment horizontal="center" vertical="center"/>
    </xf>
    <xf numFmtId="0" fontId="11" fillId="17" borderId="24" xfId="0" applyFont="1" applyFill="1" applyBorder="1" applyAlignment="1">
      <alignment horizontal="center" vertical="center" wrapText="1"/>
    </xf>
    <xf numFmtId="0" fontId="11" fillId="17" borderId="33" xfId="0" applyFont="1" applyFill="1" applyBorder="1" applyAlignment="1">
      <alignment horizontal="center" vertical="center" wrapText="1"/>
    </xf>
    <xf numFmtId="49" fontId="11" fillId="17" borderId="25" xfId="0" applyNumberFormat="1" applyFont="1" applyFill="1" applyBorder="1" applyAlignment="1">
      <alignment horizontal="center" vertical="center" wrapText="1"/>
    </xf>
    <xf numFmtId="0" fontId="35" fillId="17" borderId="26" xfId="0" applyFont="1" applyFill="1" applyBorder="1" applyAlignment="1" applyProtection="1">
      <alignment horizontal="center" vertical="center"/>
    </xf>
    <xf numFmtId="0" fontId="37" fillId="17" borderId="0" xfId="40" applyFont="1" applyFill="1" applyBorder="1" applyAlignment="1" applyProtection="1">
      <alignment vertical="top" wrapText="1"/>
      <protection locked="0"/>
    </xf>
    <xf numFmtId="0" fontId="35" fillId="17" borderId="26" xfId="0" applyFont="1" applyFill="1" applyBorder="1" applyAlignment="1" applyProtection="1">
      <alignment horizontal="center" vertical="center" wrapText="1"/>
    </xf>
    <xf numFmtId="0" fontId="22" fillId="20" borderId="13" xfId="42" applyFont="1" applyFill="1" applyBorder="1"/>
    <xf numFmtId="0" fontId="22" fillId="20" borderId="16" xfId="42" applyFont="1" applyFill="1" applyBorder="1"/>
    <xf numFmtId="3" fontId="90" fillId="20" borderId="13" xfId="42" applyNumberFormat="1" applyFont="1" applyFill="1" applyBorder="1"/>
    <xf numFmtId="0" fontId="90" fillId="20" borderId="16" xfId="42" applyFont="1" applyFill="1" applyBorder="1"/>
    <xf numFmtId="0" fontId="90" fillId="20" borderId="13" xfId="42" applyFont="1" applyFill="1" applyBorder="1"/>
    <xf numFmtId="0" fontId="35" fillId="17" borderId="26" xfId="0" applyFont="1" applyFill="1" applyBorder="1" applyAlignment="1" applyProtection="1">
      <alignment horizontal="center" vertical="center" wrapText="1"/>
    </xf>
    <xf numFmtId="0" fontId="47" fillId="17" borderId="23" xfId="0" applyFont="1" applyFill="1" applyBorder="1" applyAlignment="1" applyProtection="1">
      <alignment horizontal="center" vertical="center" wrapText="1"/>
    </xf>
    <xf numFmtId="0" fontId="42" fillId="17" borderId="57" xfId="0" applyFont="1" applyFill="1" applyBorder="1" applyAlignment="1">
      <alignment horizontal="left" vertical="center"/>
    </xf>
    <xf numFmtId="3" fontId="39" fillId="17" borderId="70" xfId="0" applyNumberFormat="1" applyFont="1" applyFill="1" applyBorder="1" applyAlignment="1" applyProtection="1">
      <alignment horizontal="center" vertical="center"/>
      <protection locked="0"/>
    </xf>
    <xf numFmtId="3" fontId="40" fillId="17" borderId="71" xfId="0" applyNumberFormat="1" applyFont="1" applyFill="1" applyBorder="1" applyAlignment="1" applyProtection="1">
      <alignment horizontal="center" vertical="center"/>
      <protection locked="0"/>
    </xf>
    <xf numFmtId="167" fontId="41" fillId="17" borderId="72" xfId="46" applyNumberFormat="1" applyFont="1" applyFill="1" applyBorder="1" applyAlignment="1">
      <alignment horizontal="right" vertical="center"/>
    </xf>
    <xf numFmtId="0" fontId="42" fillId="17" borderId="36" xfId="0" applyFont="1" applyFill="1" applyBorder="1" applyAlignment="1">
      <alignment horizontal="left" vertical="center"/>
    </xf>
    <xf numFmtId="0" fontId="42" fillId="17" borderId="65" xfId="0" applyFont="1" applyFill="1" applyBorder="1" applyAlignment="1">
      <alignment horizontal="center" vertical="center"/>
    </xf>
    <xf numFmtId="0" fontId="23" fillId="17" borderId="60" xfId="0" applyFont="1" applyFill="1" applyBorder="1" applyAlignment="1">
      <alignment horizontal="center" vertical="center"/>
    </xf>
    <xf numFmtId="0" fontId="23" fillId="17" borderId="56" xfId="0" applyFont="1" applyFill="1" applyBorder="1" applyAlignment="1">
      <alignment horizontal="left" vertical="center"/>
    </xf>
    <xf numFmtId="0" fontId="23" fillId="17" borderId="58" xfId="0" applyFont="1" applyFill="1" applyBorder="1" applyAlignment="1">
      <alignment horizontal="left" vertical="center"/>
    </xf>
    <xf numFmtId="167" fontId="41" fillId="17" borderId="77" xfId="46" applyNumberFormat="1" applyFont="1" applyFill="1" applyBorder="1" applyAlignment="1">
      <alignment horizontal="right" vertical="center"/>
    </xf>
    <xf numFmtId="0" fontId="23" fillId="17" borderId="39" xfId="0" applyFont="1" applyFill="1" applyBorder="1" applyAlignment="1">
      <alignment horizontal="center" vertical="center"/>
    </xf>
    <xf numFmtId="16" fontId="42" fillId="0" borderId="0" xfId="0" applyNumberFormat="1" applyFont="1" applyFill="1" applyBorder="1" applyAlignment="1" applyProtection="1">
      <alignment horizontal="left" vertical="center"/>
      <protection locked="0"/>
    </xf>
    <xf numFmtId="16" fontId="42" fillId="0" borderId="57" xfId="0" applyNumberFormat="1" applyFont="1" applyFill="1" applyBorder="1" applyAlignment="1" applyProtection="1">
      <alignment horizontal="left" vertical="center"/>
      <protection locked="0"/>
    </xf>
    <xf numFmtId="3" fontId="39" fillId="17" borderId="69" xfId="0" applyNumberFormat="1" applyFont="1" applyFill="1" applyBorder="1" applyAlignment="1" applyProtection="1">
      <alignment horizontal="center" vertical="center"/>
      <protection locked="0"/>
    </xf>
    <xf numFmtId="3" fontId="40" fillId="17" borderId="14" xfId="0" applyNumberFormat="1" applyFont="1" applyFill="1" applyBorder="1" applyAlignment="1" applyProtection="1">
      <alignment horizontal="center" vertical="center"/>
      <protection locked="0"/>
    </xf>
    <xf numFmtId="0" fontId="42" fillId="17" borderId="52" xfId="0" applyFont="1" applyFill="1" applyBorder="1" applyAlignment="1">
      <alignment horizontal="center" vertical="center"/>
    </xf>
    <xf numFmtId="0" fontId="77" fillId="17" borderId="32" xfId="40" applyFont="1" applyFill="1" applyBorder="1" applyAlignment="1" applyProtection="1">
      <alignment horizontal="center" vertical="center" wrapText="1"/>
    </xf>
    <xf numFmtId="0" fontId="78" fillId="17" borderId="0" xfId="40" applyFont="1" applyFill="1" applyBorder="1" applyAlignment="1" applyProtection="1">
      <alignment vertical="center" wrapText="1"/>
    </xf>
    <xf numFmtId="0" fontId="78" fillId="17" borderId="0" xfId="40" applyFont="1" applyFill="1" applyBorder="1" applyAlignment="1" applyProtection="1">
      <alignment horizontal="center" vertical="center" wrapText="1"/>
    </xf>
    <xf numFmtId="49" fontId="0" fillId="0" borderId="0" xfId="0" applyNumberFormat="1" applyFill="1" applyAlignment="1" applyProtection="1">
      <alignment horizontal="right"/>
    </xf>
    <xf numFmtId="0" fontId="42" fillId="0" borderId="0" xfId="0" applyFont="1" applyFill="1" applyProtection="1"/>
    <xf numFmtId="0" fontId="42" fillId="0" borderId="0" xfId="41" applyFont="1" applyFill="1" applyAlignment="1" applyProtection="1">
      <alignment vertical="center"/>
      <protection locked="0"/>
    </xf>
    <xf numFmtId="0" fontId="6" fillId="0" borderId="0" xfId="42" applyFill="1"/>
    <xf numFmtId="0" fontId="22" fillId="0" borderId="13" xfId="42" applyFont="1" applyFill="1" applyBorder="1"/>
    <xf numFmtId="0" fontId="22" fillId="0" borderId="16" xfId="42" applyFont="1" applyFill="1" applyBorder="1"/>
    <xf numFmtId="0" fontId="43" fillId="0" borderId="0" xfId="0" applyFont="1" applyFill="1" applyBorder="1" applyAlignment="1" applyProtection="1">
      <alignment vertical="center"/>
    </xf>
    <xf numFmtId="0" fontId="46" fillId="0" borderId="0" xfId="0" applyFont="1" applyFill="1" applyBorder="1" applyAlignment="1" applyProtection="1">
      <alignment vertical="top" wrapText="1"/>
    </xf>
    <xf numFmtId="0" fontId="48" fillId="0" borderId="23" xfId="0" applyFont="1" applyFill="1" applyBorder="1" applyAlignment="1" applyProtection="1">
      <alignment horizontal="center" vertical="center" textRotation="90"/>
    </xf>
    <xf numFmtId="0" fontId="49" fillId="0" borderId="23" xfId="0" applyFont="1" applyFill="1" applyBorder="1" applyAlignment="1" applyProtection="1">
      <alignment horizontal="center" vertical="center" wrapText="1"/>
    </xf>
    <xf numFmtId="0" fontId="82" fillId="0" borderId="23" xfId="0" applyFont="1" applyFill="1" applyBorder="1" applyAlignment="1" applyProtection="1">
      <alignment horizontal="center" vertical="center"/>
    </xf>
    <xf numFmtId="0" fontId="82" fillId="0" borderId="36" xfId="0" applyFont="1" applyFill="1" applyBorder="1" applyAlignment="1" applyProtection="1">
      <alignment horizontal="center" vertical="center"/>
    </xf>
    <xf numFmtId="3" fontId="38" fillId="0" borderId="36" xfId="0" applyNumberFormat="1" applyFont="1" applyFill="1" applyBorder="1" applyAlignment="1" applyProtection="1">
      <alignment horizontal="center" vertical="center"/>
      <protection locked="0"/>
    </xf>
    <xf numFmtId="0" fontId="82" fillId="0" borderId="22" xfId="0" applyFont="1" applyFill="1" applyBorder="1" applyAlignment="1" applyProtection="1">
      <alignment horizontal="center" vertical="center"/>
    </xf>
    <xf numFmtId="3" fontId="38" fillId="0" borderId="22" xfId="0" applyNumberFormat="1" applyFont="1" applyFill="1" applyBorder="1" applyAlignment="1" applyProtection="1">
      <alignment horizontal="center" vertical="center"/>
      <protection locked="0"/>
    </xf>
    <xf numFmtId="0" fontId="82" fillId="0" borderId="21" xfId="0" applyFont="1" applyFill="1" applyBorder="1" applyAlignment="1" applyProtection="1">
      <alignment horizontal="center" vertical="center"/>
    </xf>
    <xf numFmtId="0" fontId="35" fillId="0" borderId="26" xfId="0" applyFont="1" applyFill="1" applyBorder="1" applyAlignment="1" applyProtection="1">
      <alignment horizontal="center" vertical="center" wrapText="1"/>
    </xf>
    <xf numFmtId="0" fontId="42" fillId="0" borderId="0" xfId="0" applyFont="1" applyFill="1" applyAlignment="1" applyProtection="1">
      <alignment vertical="center"/>
      <protection locked="0"/>
    </xf>
    <xf numFmtId="0" fontId="42" fillId="0" borderId="0" xfId="0" applyFont="1" applyFill="1" applyBorder="1" applyAlignment="1">
      <alignment horizontal="left" vertical="center"/>
    </xf>
    <xf numFmtId="0" fontId="82" fillId="0" borderId="81" xfId="0" applyFont="1" applyFill="1" applyBorder="1" applyAlignment="1" applyProtection="1">
      <alignment horizontal="center" vertical="center"/>
    </xf>
    <xf numFmtId="3" fontId="38" fillId="0" borderId="39" xfId="0" applyNumberFormat="1" applyFont="1" applyFill="1" applyBorder="1" applyAlignment="1" applyProtection="1">
      <alignment horizontal="center" vertical="center"/>
      <protection locked="0"/>
    </xf>
    <xf numFmtId="3" fontId="38" fillId="0" borderId="23" xfId="0" applyNumberFormat="1" applyFont="1" applyFill="1" applyBorder="1" applyAlignment="1" applyProtection="1">
      <alignment horizontal="center" vertical="center"/>
    </xf>
    <xf numFmtId="0" fontId="38" fillId="0" borderId="0" xfId="43" applyFont="1" applyFill="1" applyAlignment="1" applyProtection="1">
      <alignment vertical="center"/>
      <protection locked="0"/>
    </xf>
    <xf numFmtId="0" fontId="52" fillId="0" borderId="0" xfId="0" applyFont="1" applyFill="1" applyBorder="1" applyAlignment="1" applyProtection="1">
      <alignment vertical="center" wrapText="1"/>
    </xf>
    <xf numFmtId="0" fontId="38" fillId="0" borderId="0" xfId="0" applyFont="1" applyFill="1" applyAlignment="1" applyProtection="1">
      <alignment vertical="center"/>
      <protection locked="0"/>
    </xf>
    <xf numFmtId="0" fontId="52" fillId="0" borderId="15" xfId="0" applyFont="1" applyFill="1" applyBorder="1" applyAlignment="1" applyProtection="1">
      <alignment vertical="center" wrapText="1"/>
    </xf>
    <xf numFmtId="0" fontId="35" fillId="0" borderId="0" xfId="0" applyFont="1" applyFill="1" applyProtection="1"/>
    <xf numFmtId="0" fontId="52" fillId="0" borderId="0" xfId="0" applyFont="1" applyFill="1" applyBorder="1" applyAlignment="1" applyProtection="1">
      <alignment horizontal="left" vertical="center" wrapText="1"/>
    </xf>
    <xf numFmtId="0" fontId="37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Protection="1"/>
    <xf numFmtId="0" fontId="37" fillId="0" borderId="0" xfId="43" applyFont="1" applyFill="1" applyBorder="1" applyAlignment="1" applyProtection="1">
      <alignment vertical="top"/>
    </xf>
    <xf numFmtId="0" fontId="37" fillId="0" borderId="0" xfId="43" applyFont="1" applyFill="1" applyBorder="1" applyAlignment="1" applyProtection="1">
      <alignment horizontal="center" vertical="top"/>
    </xf>
    <xf numFmtId="0" fontId="38" fillId="0" borderId="0" xfId="0" applyFont="1" applyFill="1" applyBorder="1" applyProtection="1">
      <protection locked="0"/>
    </xf>
    <xf numFmtId="0" fontId="38" fillId="0" borderId="0" xfId="0" applyFont="1" applyFill="1" applyProtection="1">
      <protection locked="0"/>
    </xf>
    <xf numFmtId="0" fontId="44" fillId="0" borderId="0" xfId="43" applyFont="1" applyFill="1" applyBorder="1" applyAlignment="1" applyProtection="1">
      <alignment horizontal="center" vertical="center"/>
      <protection locked="0"/>
    </xf>
    <xf numFmtId="0" fontId="74" fillId="0" borderId="15" xfId="0" applyFont="1" applyFill="1" applyBorder="1" applyAlignment="1" applyProtection="1">
      <protection locked="0"/>
    </xf>
    <xf numFmtId="0" fontId="74" fillId="0" borderId="15" xfId="0" applyFont="1" applyFill="1" applyBorder="1" applyAlignment="1" applyProtection="1"/>
    <xf numFmtId="0" fontId="74" fillId="0" borderId="0" xfId="0" applyFont="1" applyFill="1" applyBorder="1" applyAlignment="1" applyProtection="1"/>
    <xf numFmtId="0" fontId="37" fillId="0" borderId="35" xfId="0" applyFont="1" applyFill="1" applyBorder="1" applyProtection="1">
      <protection locked="0"/>
    </xf>
    <xf numFmtId="0" fontId="37" fillId="0" borderId="35" xfId="0" applyFont="1" applyFill="1" applyBorder="1" applyProtection="1"/>
    <xf numFmtId="0" fontId="37" fillId="0" borderId="0" xfId="0" applyFont="1" applyFill="1" applyProtection="1">
      <protection locked="0"/>
    </xf>
    <xf numFmtId="0" fontId="78" fillId="0" borderId="0" xfId="0" applyFont="1" applyFill="1"/>
    <xf numFmtId="0" fontId="30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78" fillId="0" borderId="0" xfId="0" applyFont="1" applyFill="1" applyBorder="1"/>
    <xf numFmtId="0" fontId="23" fillId="0" borderId="24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49" fontId="23" fillId="0" borderId="25" xfId="0" applyNumberFormat="1" applyFont="1" applyFill="1" applyBorder="1" applyAlignment="1">
      <alignment horizontal="center" vertical="center" wrapText="1"/>
    </xf>
    <xf numFmtId="0" fontId="42" fillId="0" borderId="36" xfId="0" applyFont="1" applyFill="1" applyBorder="1" applyAlignment="1">
      <alignment horizontal="center" vertical="center"/>
    </xf>
    <xf numFmtId="0" fontId="42" fillId="0" borderId="21" xfId="0" applyFont="1" applyFill="1" applyBorder="1" applyAlignment="1">
      <alignment horizontal="left" vertical="center"/>
    </xf>
    <xf numFmtId="3" fontId="39" fillId="0" borderId="41" xfId="0" applyNumberFormat="1" applyFont="1" applyFill="1" applyBorder="1" applyAlignment="1" applyProtection="1">
      <alignment horizontal="center" vertical="center"/>
      <protection locked="0"/>
    </xf>
    <xf numFmtId="3" fontId="40" fillId="0" borderId="43" xfId="0" applyNumberFormat="1" applyFont="1" applyFill="1" applyBorder="1" applyAlignment="1" applyProtection="1">
      <alignment horizontal="center" vertical="center"/>
      <protection locked="0"/>
    </xf>
    <xf numFmtId="167" fontId="41" fillId="0" borderId="29" xfId="46" applyNumberFormat="1" applyFont="1" applyFill="1" applyBorder="1" applyAlignment="1">
      <alignment horizontal="right" vertical="center"/>
    </xf>
    <xf numFmtId="0" fontId="42" fillId="0" borderId="22" xfId="0" applyFont="1" applyFill="1" applyBorder="1" applyAlignment="1">
      <alignment horizontal="center" vertical="center"/>
    </xf>
    <xf numFmtId="0" fontId="42" fillId="0" borderId="22" xfId="0" applyFont="1" applyFill="1" applyBorder="1" applyAlignment="1">
      <alignment horizontal="left" vertical="center"/>
    </xf>
    <xf numFmtId="3" fontId="39" fillId="0" borderId="26" xfId="0" applyNumberFormat="1" applyFont="1" applyFill="1" applyBorder="1" applyAlignment="1" applyProtection="1">
      <alignment horizontal="center" vertical="center"/>
      <protection locked="0"/>
    </xf>
    <xf numFmtId="3" fontId="40" fillId="0" borderId="32" xfId="0" applyNumberFormat="1" applyFont="1" applyFill="1" applyBorder="1" applyAlignment="1" applyProtection="1">
      <alignment horizontal="center" vertical="center"/>
      <protection locked="0"/>
    </xf>
    <xf numFmtId="0" fontId="23" fillId="0" borderId="23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left" vertical="center"/>
    </xf>
    <xf numFmtId="3" fontId="30" fillId="0" borderId="24" xfId="0" applyNumberFormat="1" applyFont="1" applyFill="1" applyBorder="1" applyAlignment="1" applyProtection="1">
      <alignment horizontal="center" vertical="center"/>
      <protection locked="0"/>
    </xf>
    <xf numFmtId="3" fontId="31" fillId="0" borderId="33" xfId="0" applyNumberFormat="1" applyFont="1" applyFill="1" applyBorder="1" applyAlignment="1" applyProtection="1">
      <alignment horizontal="center" vertical="center"/>
      <protection locked="0"/>
    </xf>
    <xf numFmtId="167" fontId="32" fillId="0" borderId="25" xfId="46" applyNumberFormat="1" applyFont="1" applyFill="1" applyBorder="1" applyAlignment="1">
      <alignment horizontal="right" vertical="center"/>
    </xf>
    <xf numFmtId="0" fontId="42" fillId="0" borderId="36" xfId="0" applyFont="1" applyFill="1" applyBorder="1" applyAlignment="1">
      <alignment horizontal="left" vertical="center"/>
    </xf>
    <xf numFmtId="167" fontId="41" fillId="0" borderId="42" xfId="46" applyNumberFormat="1" applyFont="1" applyFill="1" applyBorder="1" applyAlignment="1">
      <alignment horizontal="right" vertical="center"/>
    </xf>
    <xf numFmtId="3" fontId="39" fillId="0" borderId="74" xfId="0" applyNumberFormat="1" applyFont="1" applyFill="1" applyBorder="1" applyAlignment="1" applyProtection="1">
      <alignment horizontal="center" vertical="center"/>
      <protection locked="0"/>
    </xf>
    <xf numFmtId="3" fontId="39" fillId="0" borderId="73" xfId="0" applyNumberFormat="1" applyFont="1" applyFill="1" applyBorder="1" applyAlignment="1" applyProtection="1">
      <alignment horizontal="center" vertical="center"/>
      <protection locked="0"/>
    </xf>
    <xf numFmtId="0" fontId="42" fillId="0" borderId="81" xfId="0" applyFont="1" applyFill="1" applyBorder="1" applyAlignment="1">
      <alignment horizontal="center" vertical="center"/>
    </xf>
    <xf numFmtId="0" fontId="42" fillId="0" borderId="35" xfId="0" applyFont="1" applyFill="1" applyBorder="1" applyAlignment="1">
      <alignment horizontal="left" vertical="center"/>
    </xf>
    <xf numFmtId="167" fontId="41" fillId="0" borderId="51" xfId="46" applyNumberFormat="1" applyFont="1" applyFill="1" applyBorder="1" applyAlignment="1">
      <alignment horizontal="right" vertical="center"/>
    </xf>
    <xf numFmtId="0" fontId="42" fillId="0" borderId="19" xfId="0" applyFont="1" applyFill="1" applyBorder="1" applyAlignment="1">
      <alignment horizontal="left" vertical="center"/>
    </xf>
    <xf numFmtId="0" fontId="42" fillId="0" borderId="57" xfId="0" applyFont="1" applyFill="1" applyBorder="1" applyAlignment="1">
      <alignment horizontal="left" vertical="center"/>
    </xf>
    <xf numFmtId="3" fontId="39" fillId="0" borderId="69" xfId="0" applyNumberFormat="1" applyFont="1" applyFill="1" applyBorder="1" applyAlignment="1" applyProtection="1">
      <alignment horizontal="center" vertical="center"/>
      <protection locked="0"/>
    </xf>
    <xf numFmtId="3" fontId="40" fillId="0" borderId="14" xfId="0" applyNumberFormat="1" applyFont="1" applyFill="1" applyBorder="1" applyAlignment="1" applyProtection="1">
      <alignment horizontal="center" vertical="center"/>
      <protection locked="0"/>
    </xf>
    <xf numFmtId="167" fontId="41" fillId="0" borderId="77" xfId="46" applyNumberFormat="1" applyFont="1" applyFill="1" applyBorder="1" applyAlignment="1">
      <alignment horizontal="right" vertical="center"/>
    </xf>
    <xf numFmtId="3" fontId="39" fillId="0" borderId="53" xfId="0" applyNumberFormat="1" applyFont="1" applyFill="1" applyBorder="1" applyAlignment="1" applyProtection="1">
      <alignment horizontal="center" vertical="center"/>
      <protection locked="0"/>
    </xf>
    <xf numFmtId="3" fontId="39" fillId="0" borderId="44" xfId="0" applyNumberFormat="1" applyFont="1" applyFill="1" applyBorder="1" applyAlignment="1" applyProtection="1">
      <alignment horizontal="center" vertical="center"/>
      <protection locked="0"/>
    </xf>
    <xf numFmtId="167" fontId="41" fillId="0" borderId="46" xfId="46" applyNumberFormat="1" applyFont="1" applyFill="1" applyBorder="1" applyAlignment="1">
      <alignment horizontal="right" vertical="center"/>
    </xf>
    <xf numFmtId="0" fontId="42" fillId="0" borderId="56" xfId="0" applyFont="1" applyFill="1" applyBorder="1" applyAlignment="1">
      <alignment horizontal="center" vertical="center"/>
    </xf>
    <xf numFmtId="3" fontId="30" fillId="0" borderId="78" xfId="0" applyNumberFormat="1" applyFont="1" applyFill="1" applyBorder="1" applyAlignment="1" applyProtection="1">
      <alignment horizontal="center" vertical="center"/>
      <protection locked="0"/>
    </xf>
    <xf numFmtId="3" fontId="31" fillId="0" borderId="79" xfId="0" applyNumberFormat="1" applyFont="1" applyFill="1" applyBorder="1" applyAlignment="1" applyProtection="1">
      <alignment horizontal="center" vertical="center"/>
      <protection locked="0"/>
    </xf>
    <xf numFmtId="167" fontId="32" fillId="0" borderId="80" xfId="46" applyNumberFormat="1" applyFont="1" applyFill="1" applyBorder="1" applyAlignment="1">
      <alignment horizontal="right" vertical="center"/>
    </xf>
    <xf numFmtId="3" fontId="40" fillId="0" borderId="75" xfId="0" applyNumberFormat="1" applyFont="1" applyFill="1" applyBorder="1" applyAlignment="1" applyProtection="1">
      <alignment horizontal="center" vertical="center"/>
      <protection locked="0"/>
    </xf>
    <xf numFmtId="167" fontId="41" fillId="0" borderId="80" xfId="46" applyNumberFormat="1" applyFont="1" applyFill="1" applyBorder="1" applyAlignment="1">
      <alignment horizontal="right" vertical="center"/>
    </xf>
    <xf numFmtId="0" fontId="42" fillId="0" borderId="81" xfId="0" applyFont="1" applyFill="1" applyBorder="1" applyAlignment="1">
      <alignment horizontal="left" vertical="center"/>
    </xf>
    <xf numFmtId="3" fontId="39" fillId="0" borderId="30" xfId="0" applyNumberFormat="1" applyFont="1" applyFill="1" applyBorder="1" applyAlignment="1" applyProtection="1">
      <alignment horizontal="center" vertical="center"/>
      <protection locked="0"/>
    </xf>
    <xf numFmtId="3" fontId="40" fillId="0" borderId="34" xfId="0" applyNumberFormat="1" applyFont="1" applyFill="1" applyBorder="1" applyAlignment="1" applyProtection="1">
      <alignment horizontal="center" vertical="center"/>
      <protection locked="0"/>
    </xf>
    <xf numFmtId="167" fontId="41" fillId="0" borderId="31" xfId="46" applyNumberFormat="1" applyFont="1" applyFill="1" applyBorder="1" applyAlignment="1">
      <alignment horizontal="right" vertical="center"/>
    </xf>
    <xf numFmtId="0" fontId="42" fillId="0" borderId="23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left" vertical="center"/>
    </xf>
    <xf numFmtId="3" fontId="30" fillId="0" borderId="24" xfId="0" applyNumberFormat="1" applyFont="1" applyFill="1" applyBorder="1" applyAlignment="1">
      <alignment horizontal="center" vertical="center"/>
    </xf>
    <xf numFmtId="3" fontId="30" fillId="0" borderId="33" xfId="0" applyNumberFormat="1" applyFont="1" applyFill="1" applyBorder="1" applyAlignment="1">
      <alignment horizontal="center" vertical="center"/>
    </xf>
    <xf numFmtId="0" fontId="94" fillId="0" borderId="0" xfId="0" applyFont="1" applyFill="1" applyBorder="1" applyAlignment="1">
      <alignment horizontal="left" vertical="center"/>
    </xf>
    <xf numFmtId="0" fontId="23" fillId="0" borderId="25" xfId="0" applyFont="1" applyFill="1" applyBorder="1" applyAlignment="1">
      <alignment horizontal="center" vertical="center" wrapText="1"/>
    </xf>
    <xf numFmtId="167" fontId="41" fillId="0" borderId="41" xfId="0" applyNumberFormat="1" applyFont="1" applyFill="1" applyBorder="1" applyAlignment="1" applyProtection="1">
      <alignment horizontal="center" vertical="center"/>
      <protection locked="0"/>
    </xf>
    <xf numFmtId="167" fontId="41" fillId="0" borderId="27" xfId="0" applyNumberFormat="1" applyFont="1" applyFill="1" applyBorder="1" applyAlignment="1" applyProtection="1">
      <alignment horizontal="center" vertical="center"/>
      <protection locked="0"/>
    </xf>
    <xf numFmtId="167" fontId="41" fillId="0" borderId="28" xfId="0" applyNumberFormat="1" applyFont="1" applyFill="1" applyBorder="1" applyAlignment="1" applyProtection="1">
      <alignment horizontal="center" vertical="center"/>
      <protection locked="0"/>
    </xf>
    <xf numFmtId="0" fontId="39" fillId="0" borderId="41" xfId="0" applyFont="1" applyFill="1" applyBorder="1" applyAlignment="1" applyProtection="1">
      <alignment horizontal="center" vertical="center"/>
      <protection locked="0"/>
    </xf>
    <xf numFmtId="0" fontId="40" fillId="0" borderId="42" xfId="0" applyFont="1" applyFill="1" applyBorder="1" applyAlignment="1" applyProtection="1">
      <alignment horizontal="center" vertical="center"/>
      <protection locked="0"/>
    </xf>
    <xf numFmtId="167" fontId="41" fillId="0" borderId="42" xfId="0" applyNumberFormat="1" applyFont="1" applyFill="1" applyBorder="1" applyAlignment="1" applyProtection="1">
      <alignment horizontal="center" vertical="center"/>
      <protection locked="0"/>
    </xf>
    <xf numFmtId="167" fontId="41" fillId="0" borderId="26" xfId="0" applyNumberFormat="1" applyFont="1" applyFill="1" applyBorder="1" applyAlignment="1" applyProtection="1">
      <alignment horizontal="center" vertical="center"/>
      <protection locked="0"/>
    </xf>
    <xf numFmtId="167" fontId="41" fillId="0" borderId="29" xfId="0" applyNumberFormat="1" applyFont="1" applyFill="1" applyBorder="1" applyAlignment="1" applyProtection="1">
      <alignment horizontal="center" vertical="center"/>
      <protection locked="0"/>
    </xf>
    <xf numFmtId="0" fontId="39" fillId="0" borderId="26" xfId="0" applyFont="1" applyFill="1" applyBorder="1" applyAlignment="1" applyProtection="1">
      <alignment horizontal="center" vertical="center"/>
      <protection locked="0"/>
    </xf>
    <xf numFmtId="0" fontId="40" fillId="0" borderId="29" xfId="0" applyFont="1" applyFill="1" applyBorder="1" applyAlignment="1" applyProtection="1">
      <alignment horizontal="center" vertical="center"/>
      <protection locked="0"/>
    </xf>
    <xf numFmtId="0" fontId="39" fillId="0" borderId="44" xfId="0" applyFont="1" applyFill="1" applyBorder="1" applyAlignment="1" applyProtection="1">
      <alignment horizontal="center" vertical="center"/>
      <protection locked="0"/>
    </xf>
    <xf numFmtId="0" fontId="40" fillId="0" borderId="46" xfId="0" applyFont="1" applyFill="1" applyBorder="1" applyAlignment="1" applyProtection="1">
      <alignment horizontal="center" vertical="center"/>
      <protection locked="0"/>
    </xf>
    <xf numFmtId="167" fontId="32" fillId="0" borderId="24" xfId="0" applyNumberFormat="1" applyFont="1" applyFill="1" applyBorder="1" applyAlignment="1" applyProtection="1">
      <alignment horizontal="center" vertical="center"/>
      <protection locked="0"/>
    </xf>
    <xf numFmtId="167" fontId="32" fillId="0" borderId="25" xfId="0" applyNumberFormat="1" applyFont="1" applyFill="1" applyBorder="1" applyAlignment="1" applyProtection="1">
      <alignment horizontal="center" vertical="center"/>
      <protection locked="0"/>
    </xf>
    <xf numFmtId="0" fontId="30" fillId="0" borderId="24" xfId="0" applyFont="1" applyFill="1" applyBorder="1" applyAlignment="1" applyProtection="1">
      <alignment horizontal="center" vertical="center"/>
      <protection locked="0"/>
    </xf>
    <xf numFmtId="0" fontId="31" fillId="0" borderId="25" xfId="0" applyFont="1" applyFill="1" applyBorder="1" applyAlignment="1" applyProtection="1">
      <alignment horizontal="center" vertical="center"/>
      <protection locked="0"/>
    </xf>
    <xf numFmtId="167" fontId="41" fillId="0" borderId="75" xfId="46" applyNumberFormat="1" applyFont="1" applyFill="1" applyBorder="1" applyAlignment="1">
      <alignment horizontal="right" vertical="center"/>
    </xf>
    <xf numFmtId="167" fontId="41" fillId="0" borderId="65" xfId="0" applyNumberFormat="1" applyFont="1" applyFill="1" applyBorder="1" applyAlignment="1" applyProtection="1">
      <alignment horizontal="center" vertical="center"/>
      <protection locked="0"/>
    </xf>
    <xf numFmtId="0" fontId="40" fillId="0" borderId="75" xfId="0" applyFont="1" applyFill="1" applyBorder="1" applyAlignment="1" applyProtection="1">
      <alignment horizontal="center" vertical="center"/>
      <protection locked="0"/>
    </xf>
    <xf numFmtId="0" fontId="39" fillId="0" borderId="74" xfId="0" applyFont="1" applyFill="1" applyBorder="1" applyAlignment="1" applyProtection="1">
      <alignment horizontal="center" vertical="center"/>
      <protection locked="0"/>
    </xf>
    <xf numFmtId="167" fontId="41" fillId="0" borderId="36" xfId="0" applyNumberFormat="1" applyFont="1" applyFill="1" applyBorder="1" applyAlignment="1" applyProtection="1">
      <alignment horizontal="center" vertical="center"/>
      <protection locked="0"/>
    </xf>
    <xf numFmtId="0" fontId="39" fillId="0" borderId="73" xfId="0" applyFont="1" applyFill="1" applyBorder="1" applyAlignment="1" applyProtection="1">
      <alignment horizontal="center" vertical="center"/>
      <protection locked="0"/>
    </xf>
    <xf numFmtId="0" fontId="40" fillId="0" borderId="51" xfId="0" applyFont="1" applyFill="1" applyBorder="1" applyAlignment="1" applyProtection="1">
      <alignment horizontal="center" vertical="center"/>
      <protection locked="0"/>
    </xf>
    <xf numFmtId="167" fontId="41" fillId="0" borderId="73" xfId="0" applyNumberFormat="1" applyFont="1" applyFill="1" applyBorder="1" applyAlignment="1" applyProtection="1">
      <alignment horizontal="center" vertical="center"/>
      <protection locked="0"/>
    </xf>
    <xf numFmtId="167" fontId="41" fillId="0" borderId="51" xfId="0" applyNumberFormat="1" applyFont="1" applyFill="1" applyBorder="1" applyAlignment="1" applyProtection="1">
      <alignment horizontal="center" vertical="center"/>
      <protection locked="0"/>
    </xf>
    <xf numFmtId="3" fontId="39" fillId="0" borderId="55" xfId="0" applyNumberFormat="1" applyFont="1" applyFill="1" applyBorder="1" applyAlignment="1" applyProtection="1">
      <alignment horizontal="center" vertical="center"/>
      <protection locked="0"/>
    </xf>
    <xf numFmtId="3" fontId="40" fillId="0" borderId="45" xfId="0" applyNumberFormat="1" applyFont="1" applyFill="1" applyBorder="1" applyAlignment="1" applyProtection="1">
      <alignment horizontal="center" vertical="center"/>
      <protection locked="0"/>
    </xf>
    <xf numFmtId="0" fontId="39" fillId="0" borderId="55" xfId="0" applyFont="1" applyFill="1" applyBorder="1" applyAlignment="1" applyProtection="1">
      <alignment horizontal="center" vertical="center"/>
      <protection locked="0"/>
    </xf>
    <xf numFmtId="0" fontId="40" fillId="0" borderId="76" xfId="0" applyFont="1" applyFill="1" applyBorder="1" applyAlignment="1" applyProtection="1">
      <alignment horizontal="center" vertical="center"/>
      <protection locked="0"/>
    </xf>
    <xf numFmtId="167" fontId="32" fillId="0" borderId="78" xfId="0" applyNumberFormat="1" applyFont="1" applyFill="1" applyBorder="1" applyAlignment="1" applyProtection="1">
      <alignment horizontal="center" vertical="center"/>
      <protection locked="0"/>
    </xf>
    <xf numFmtId="167" fontId="32" fillId="0" borderId="80" xfId="0" applyNumberFormat="1" applyFont="1" applyFill="1" applyBorder="1" applyAlignment="1" applyProtection="1">
      <alignment horizontal="center" vertical="center"/>
      <protection locked="0"/>
    </xf>
    <xf numFmtId="0" fontId="30" fillId="0" borderId="83" xfId="0" applyFont="1" applyFill="1" applyBorder="1" applyAlignment="1" applyProtection="1">
      <alignment horizontal="center" vertical="center"/>
      <protection locked="0"/>
    </xf>
    <xf numFmtId="167" fontId="41" fillId="0" borderId="74" xfId="0" applyNumberFormat="1" applyFont="1" applyFill="1" applyBorder="1" applyAlignment="1" applyProtection="1">
      <alignment horizontal="center" vertical="center"/>
      <protection locked="0"/>
    </xf>
    <xf numFmtId="167" fontId="41" fillId="0" borderId="49" xfId="0" applyNumberFormat="1" applyFont="1" applyFill="1" applyBorder="1" applyAlignment="1" applyProtection="1">
      <alignment horizontal="center" vertical="center"/>
      <protection locked="0"/>
    </xf>
    <xf numFmtId="167" fontId="41" fillId="0" borderId="31" xfId="0" applyNumberFormat="1" applyFont="1" applyFill="1" applyBorder="1" applyAlignment="1" applyProtection="1">
      <alignment horizontal="center" vertical="center"/>
      <protection locked="0"/>
    </xf>
    <xf numFmtId="167" fontId="41" fillId="0" borderId="47" xfId="46" applyNumberFormat="1" applyFont="1" applyFill="1" applyBorder="1" applyAlignment="1">
      <alignment horizontal="right" vertical="center"/>
    </xf>
    <xf numFmtId="167" fontId="41" fillId="0" borderId="23" xfId="0" applyNumberFormat="1" applyFont="1" applyFill="1" applyBorder="1" applyAlignment="1" applyProtection="1">
      <alignment horizontal="center" vertical="center"/>
      <protection locked="0"/>
    </xf>
    <xf numFmtId="0" fontId="39" fillId="0" borderId="49" xfId="0" applyFont="1" applyFill="1" applyBorder="1" applyAlignment="1" applyProtection="1">
      <alignment horizontal="center" vertical="center"/>
      <protection locked="0"/>
    </xf>
    <xf numFmtId="0" fontId="40" fillId="0" borderId="31" xfId="0" applyFont="1" applyFill="1" applyBorder="1" applyAlignment="1" applyProtection="1">
      <alignment horizontal="center" vertical="center"/>
      <protection locked="0"/>
    </xf>
    <xf numFmtId="167" fontId="41" fillId="0" borderId="47" xfId="0" applyNumberFormat="1" applyFont="1" applyFill="1" applyBorder="1" applyAlignment="1" applyProtection="1">
      <alignment horizontal="center" vertical="center"/>
      <protection locked="0"/>
    </xf>
    <xf numFmtId="0" fontId="39" fillId="0" borderId="30" xfId="0" applyFont="1" applyFill="1" applyBorder="1" applyAlignment="1" applyProtection="1">
      <alignment horizontal="center" vertical="center"/>
      <protection locked="0"/>
    </xf>
    <xf numFmtId="0" fontId="40" fillId="0" borderId="47" xfId="0" applyFont="1" applyFill="1" applyBorder="1" applyAlignment="1" applyProtection="1">
      <alignment horizontal="center" vertical="center"/>
      <protection locked="0"/>
    </xf>
    <xf numFmtId="167" fontId="41" fillId="0" borderId="30" xfId="0" applyNumberFormat="1" applyFont="1" applyFill="1" applyBorder="1" applyAlignment="1" applyProtection="1">
      <alignment horizontal="center" vertical="center"/>
      <protection locked="0"/>
    </xf>
    <xf numFmtId="3" fontId="30" fillId="0" borderId="11" xfId="0" applyNumberFormat="1" applyFont="1" applyFill="1" applyBorder="1" applyAlignment="1" applyProtection="1">
      <alignment horizontal="center" vertical="center"/>
      <protection locked="0"/>
    </xf>
    <xf numFmtId="3" fontId="31" fillId="0" borderId="82" xfId="0" applyNumberFormat="1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167" fontId="32" fillId="0" borderId="10" xfId="0" applyNumberFormat="1" applyFont="1" applyFill="1" applyBorder="1" applyAlignment="1" applyProtection="1">
      <alignment horizontal="center" vertical="center"/>
      <protection locked="0"/>
    </xf>
    <xf numFmtId="0" fontId="30" fillId="0" borderId="10" xfId="0" applyFont="1" applyFill="1" applyBorder="1" applyAlignment="1" applyProtection="1">
      <alignment horizontal="center" vertical="center"/>
      <protection locked="0"/>
    </xf>
    <xf numFmtId="167" fontId="32" fillId="0" borderId="12" xfId="0" applyNumberFormat="1" applyFont="1" applyFill="1" applyBorder="1" applyAlignment="1" applyProtection="1">
      <alignment horizontal="center" vertical="center"/>
      <protection locked="0"/>
    </xf>
    <xf numFmtId="3" fontId="30" fillId="0" borderId="10" xfId="0" applyNumberFormat="1" applyFont="1" applyFill="1" applyBorder="1" applyAlignment="1">
      <alignment horizontal="center" vertical="center"/>
    </xf>
    <xf numFmtId="167" fontId="32" fillId="0" borderId="12" xfId="46" applyNumberFormat="1" applyFont="1" applyFill="1" applyBorder="1" applyAlignment="1">
      <alignment horizontal="right" vertical="center"/>
    </xf>
    <xf numFmtId="0" fontId="30" fillId="0" borderId="24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78" fillId="0" borderId="60" xfId="0" applyFont="1" applyFill="1" applyBorder="1"/>
    <xf numFmtId="0" fontId="78" fillId="0" borderId="61" xfId="0" applyFont="1" applyFill="1" applyBorder="1"/>
    <xf numFmtId="0" fontId="78" fillId="0" borderId="62" xfId="0" applyFont="1" applyFill="1" applyBorder="1"/>
    <xf numFmtId="167" fontId="41" fillId="0" borderId="75" xfId="0" applyNumberFormat="1" applyFont="1" applyFill="1" applyBorder="1" applyAlignment="1" applyProtection="1">
      <alignment horizontal="center" vertical="center"/>
      <protection locked="0"/>
    </xf>
    <xf numFmtId="3" fontId="39" fillId="0" borderId="70" xfId="0" applyNumberFormat="1" applyFont="1" applyFill="1" applyBorder="1" applyAlignment="1" applyProtection="1">
      <alignment horizontal="center" vertical="center"/>
      <protection locked="0"/>
    </xf>
    <xf numFmtId="3" fontId="40" fillId="0" borderId="71" xfId="0" applyNumberFormat="1" applyFont="1" applyFill="1" applyBorder="1" applyAlignment="1" applyProtection="1">
      <alignment horizontal="center" vertical="center"/>
      <protection locked="0"/>
    </xf>
    <xf numFmtId="0" fontId="39" fillId="0" borderId="70" xfId="0" applyFont="1" applyFill="1" applyBorder="1" applyAlignment="1" applyProtection="1">
      <alignment horizontal="center" vertical="center"/>
      <protection locked="0"/>
    </xf>
    <xf numFmtId="0" fontId="40" fillId="0" borderId="72" xfId="0" applyFont="1" applyFill="1" applyBorder="1" applyAlignment="1" applyProtection="1">
      <alignment horizontal="center" vertical="center"/>
      <protection locked="0"/>
    </xf>
    <xf numFmtId="3" fontId="40" fillId="0" borderId="51" xfId="0" applyNumberFormat="1" applyFont="1" applyFill="1" applyBorder="1" applyAlignment="1" applyProtection="1">
      <alignment horizontal="center" vertical="center"/>
      <protection locked="0"/>
    </xf>
    <xf numFmtId="3" fontId="39" fillId="0" borderId="49" xfId="0" applyNumberFormat="1" applyFont="1" applyFill="1" applyBorder="1" applyAlignment="1" applyProtection="1">
      <alignment horizontal="center" vertical="center"/>
      <protection locked="0"/>
    </xf>
    <xf numFmtId="0" fontId="30" fillId="0" borderId="25" xfId="0" applyFont="1" applyFill="1" applyBorder="1" applyAlignment="1">
      <alignment horizontal="center" vertical="center"/>
    </xf>
    <xf numFmtId="167" fontId="41" fillId="0" borderId="32" xfId="46" applyNumberFormat="1" applyFont="1" applyFill="1" applyBorder="1" applyAlignment="1">
      <alignment horizontal="right" vertical="center"/>
    </xf>
    <xf numFmtId="0" fontId="40" fillId="0" borderId="77" xfId="0" applyFont="1" applyFill="1" applyBorder="1" applyAlignment="1" applyProtection="1">
      <alignment horizontal="center" vertical="center"/>
      <protection locked="0"/>
    </xf>
    <xf numFmtId="0" fontId="39" fillId="0" borderId="69" xfId="0" applyFont="1" applyFill="1" applyBorder="1" applyAlignment="1" applyProtection="1">
      <alignment horizontal="center" vertical="center"/>
      <protection locked="0"/>
    </xf>
    <xf numFmtId="167" fontId="41" fillId="0" borderId="72" xfId="46" applyNumberFormat="1" applyFont="1" applyFill="1" applyBorder="1" applyAlignment="1">
      <alignment horizontal="right" vertical="center"/>
    </xf>
    <xf numFmtId="0" fontId="78" fillId="0" borderId="52" xfId="0" applyFont="1" applyFill="1" applyBorder="1"/>
    <xf numFmtId="0" fontId="35" fillId="0" borderId="26" xfId="0" applyFont="1" applyFill="1" applyBorder="1" applyAlignment="1" applyProtection="1">
      <alignment horizontal="left" vertical="center" wrapText="1"/>
    </xf>
    <xf numFmtId="0" fontId="35" fillId="0" borderId="32" xfId="0" applyFont="1" applyFill="1" applyBorder="1" applyAlignment="1" applyProtection="1">
      <alignment horizontal="left" vertical="center" wrapText="1"/>
    </xf>
    <xf numFmtId="0" fontId="35" fillId="0" borderId="41" xfId="0" applyFont="1" applyFill="1" applyBorder="1" applyAlignment="1" applyProtection="1">
      <alignment horizontal="left" vertical="center" wrapText="1"/>
    </xf>
    <xf numFmtId="0" fontId="35" fillId="0" borderId="43" xfId="0" applyFont="1" applyFill="1" applyBorder="1" applyAlignment="1" applyProtection="1">
      <alignment horizontal="left" vertical="center" wrapText="1"/>
    </xf>
    <xf numFmtId="0" fontId="48" fillId="0" borderId="23" xfId="0" applyFont="1" applyFill="1" applyBorder="1" applyAlignment="1" applyProtection="1">
      <alignment horizontal="center" vertical="center"/>
    </xf>
    <xf numFmtId="0" fontId="45" fillId="0" borderId="0" xfId="0" applyFont="1" applyFill="1" applyBorder="1" applyAlignment="1" applyProtection="1">
      <alignment horizontal="center" vertical="center"/>
      <protection locked="0"/>
    </xf>
    <xf numFmtId="168" fontId="47" fillId="0" borderId="10" xfId="0" applyNumberFormat="1" applyFont="1" applyFill="1" applyBorder="1" applyAlignment="1" applyProtection="1">
      <alignment horizontal="center" vertical="top" wrapText="1"/>
    </xf>
    <xf numFmtId="168" fontId="47" fillId="0" borderId="11" xfId="0" applyNumberFormat="1" applyFont="1" applyFill="1" applyBorder="1" applyAlignment="1" applyProtection="1">
      <alignment horizontal="center" vertical="top" wrapText="1"/>
    </xf>
    <xf numFmtId="0" fontId="35" fillId="0" borderId="51" xfId="0" applyFont="1" applyFill="1" applyBorder="1" applyAlignment="1" applyProtection="1">
      <alignment horizontal="left" vertical="center" wrapText="1"/>
    </xf>
    <xf numFmtId="0" fontId="35" fillId="0" borderId="35" xfId="0" applyFont="1" applyFill="1" applyBorder="1" applyAlignment="1" applyProtection="1">
      <alignment horizontal="left" vertical="center" wrapText="1"/>
    </xf>
    <xf numFmtId="0" fontId="35" fillId="0" borderId="19" xfId="0" applyFont="1" applyFill="1" applyBorder="1" applyAlignment="1" applyProtection="1">
      <alignment horizontal="left" vertical="center" wrapText="1"/>
    </xf>
    <xf numFmtId="0" fontId="0" fillId="0" borderId="35" xfId="0" applyFill="1" applyBorder="1" applyAlignment="1">
      <alignment horizontal="left" vertical="center" wrapText="1"/>
    </xf>
    <xf numFmtId="0" fontId="0" fillId="0" borderId="38" xfId="0" applyFill="1" applyBorder="1" applyAlignment="1">
      <alignment horizontal="left" vertical="center" wrapText="1"/>
    </xf>
    <xf numFmtId="0" fontId="49" fillId="0" borderId="26" xfId="0" applyFont="1" applyFill="1" applyBorder="1" applyAlignment="1" applyProtection="1">
      <alignment horizontal="left" vertical="center" wrapText="1"/>
    </xf>
    <xf numFmtId="0" fontId="49" fillId="0" borderId="32" xfId="0" applyFont="1" applyFill="1" applyBorder="1" applyAlignment="1" applyProtection="1">
      <alignment horizontal="left" vertical="center" wrapText="1"/>
    </xf>
    <xf numFmtId="0" fontId="35" fillId="0" borderId="26" xfId="0" applyFont="1" applyFill="1" applyBorder="1" applyAlignment="1" applyProtection="1">
      <alignment horizontal="center" vertical="center" wrapText="1"/>
    </xf>
    <xf numFmtId="0" fontId="35" fillId="0" borderId="34" xfId="0" applyFont="1" applyFill="1" applyBorder="1" applyAlignment="1" applyProtection="1">
      <alignment horizontal="center" vertical="center" wrapText="1"/>
    </xf>
    <xf numFmtId="0" fontId="35" fillId="0" borderId="17" xfId="0" applyFont="1" applyFill="1" applyBorder="1" applyAlignment="1" applyProtection="1">
      <alignment horizontal="center" vertical="center" wrapText="1"/>
    </xf>
    <xf numFmtId="0" fontId="35" fillId="0" borderId="20" xfId="0" applyFont="1" applyFill="1" applyBorder="1" applyAlignment="1" applyProtection="1">
      <alignment horizontal="left" vertical="center" wrapText="1"/>
    </xf>
    <xf numFmtId="0" fontId="35" fillId="0" borderId="49" xfId="0" applyFont="1" applyFill="1" applyBorder="1" applyAlignment="1" applyProtection="1">
      <alignment horizontal="left" vertical="center" wrapText="1"/>
    </xf>
    <xf numFmtId="0" fontId="35" fillId="0" borderId="52" xfId="0" applyFont="1" applyFill="1" applyBorder="1" applyAlignment="1" applyProtection="1">
      <alignment horizontal="left" vertical="center" wrapText="1"/>
    </xf>
    <xf numFmtId="0" fontId="35" fillId="0" borderId="53" xfId="0" applyFont="1" applyFill="1" applyBorder="1" applyAlignment="1" applyProtection="1">
      <alignment horizontal="left" vertical="center" wrapText="1"/>
    </xf>
    <xf numFmtId="0" fontId="35" fillId="0" borderId="54" xfId="0" applyFont="1" applyFill="1" applyBorder="1" applyAlignment="1" applyProtection="1">
      <alignment horizontal="left" vertical="center" wrapText="1"/>
    </xf>
    <xf numFmtId="0" fontId="35" fillId="0" borderId="55" xfId="0" applyFont="1" applyFill="1" applyBorder="1" applyAlignment="1" applyProtection="1">
      <alignment horizontal="left" vertical="center" wrapText="1"/>
    </xf>
    <xf numFmtId="0" fontId="35" fillId="0" borderId="45" xfId="0" applyFont="1" applyFill="1" applyBorder="1" applyAlignment="1" applyProtection="1">
      <alignment horizontal="left" vertical="center" wrapText="1"/>
    </xf>
    <xf numFmtId="0" fontId="91" fillId="0" borderId="0" xfId="0" applyFont="1" applyFill="1" applyAlignment="1" applyProtection="1">
      <alignment horizontal="right"/>
    </xf>
    <xf numFmtId="0" fontId="0" fillId="0" borderId="0" xfId="0" applyFill="1" applyAlignment="1">
      <alignment horizontal="right"/>
    </xf>
    <xf numFmtId="0" fontId="37" fillId="0" borderId="0" xfId="43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>
      <alignment horizontal="left" vertical="center"/>
    </xf>
    <xf numFmtId="0" fontId="37" fillId="0" borderId="0" xfId="0" applyFont="1" applyFill="1" applyAlignment="1" applyProtection="1">
      <alignment horizontal="left" vertical="center"/>
      <protection locked="0"/>
    </xf>
    <xf numFmtId="0" fontId="38" fillId="0" borderId="10" xfId="0" applyFont="1" applyFill="1" applyBorder="1" applyAlignment="1" applyProtection="1">
      <alignment horizontal="left" vertical="center"/>
    </xf>
    <xf numFmtId="0" fontId="38" fillId="0" borderId="11" xfId="0" applyFont="1" applyFill="1" applyBorder="1" applyAlignment="1" applyProtection="1">
      <alignment horizontal="left" vertical="center"/>
    </xf>
    <xf numFmtId="0" fontId="78" fillId="17" borderId="32" xfId="40" applyFont="1" applyFill="1" applyBorder="1" applyAlignment="1" applyProtection="1">
      <alignment horizontal="justify" vertical="center" wrapText="1"/>
    </xf>
    <xf numFmtId="0" fontId="38" fillId="17" borderId="13" xfId="40" applyFont="1" applyFill="1" applyBorder="1" applyAlignment="1" applyProtection="1">
      <alignment horizontal="center" vertical="top" wrapText="1"/>
    </xf>
    <xf numFmtId="0" fontId="38" fillId="17" borderId="0" xfId="40" applyFont="1" applyFill="1" applyBorder="1" applyAlignment="1" applyProtection="1">
      <alignment horizontal="center" vertical="top" wrapText="1"/>
    </xf>
    <xf numFmtId="0" fontId="80" fillId="17" borderId="16" xfId="0" applyFont="1" applyFill="1" applyBorder="1" applyAlignment="1" applyProtection="1">
      <alignment horizontal="center" vertical="center"/>
    </xf>
    <xf numFmtId="0" fontId="80" fillId="17" borderId="15" xfId="0" applyFont="1" applyFill="1" applyBorder="1" applyAlignment="1" applyProtection="1">
      <alignment horizontal="center" vertical="center"/>
    </xf>
    <xf numFmtId="0" fontId="80" fillId="17" borderId="50" xfId="0" applyFont="1" applyFill="1" applyBorder="1" applyAlignment="1" applyProtection="1">
      <alignment horizontal="center" vertical="center"/>
    </xf>
    <xf numFmtId="0" fontId="95" fillId="0" borderId="0" xfId="53" applyFont="1" applyBorder="1" applyAlignment="1">
      <alignment horizontal="center" vertical="top" wrapText="1"/>
    </xf>
    <xf numFmtId="0" fontId="37" fillId="17" borderId="0" xfId="0" applyFont="1" applyFill="1" applyAlignment="1" applyProtection="1">
      <alignment horizontal="left" vertical="center" wrapText="1"/>
    </xf>
    <xf numFmtId="0" fontId="38" fillId="17" borderId="0" xfId="0" applyFont="1" applyFill="1" applyBorder="1" applyAlignment="1" applyProtection="1">
      <alignment horizontal="center" vertical="center"/>
    </xf>
    <xf numFmtId="0" fontId="93" fillId="17" borderId="0" xfId="0" applyFont="1" applyFill="1" applyAlignment="1" applyProtection="1">
      <alignment horizontal="center" vertical="center"/>
    </xf>
    <xf numFmtId="0" fontId="75" fillId="17" borderId="0" xfId="40" applyFont="1" applyFill="1" applyAlignment="1" applyProtection="1">
      <alignment horizontal="center" vertical="center"/>
    </xf>
    <xf numFmtId="0" fontId="76" fillId="17" borderId="0" xfId="40" applyFont="1" applyFill="1" applyAlignment="1" applyProtection="1">
      <alignment horizontal="center"/>
      <protection locked="0"/>
    </xf>
    <xf numFmtId="0" fontId="77" fillId="17" borderId="32" xfId="40" applyFont="1" applyFill="1" applyBorder="1" applyAlignment="1" applyProtection="1">
      <alignment horizontal="center" vertical="center"/>
    </xf>
    <xf numFmtId="0" fontId="42" fillId="0" borderId="56" xfId="0" applyFont="1" applyFill="1" applyBorder="1" applyAlignment="1">
      <alignment horizontal="center" vertical="center" wrapText="1"/>
    </xf>
    <xf numFmtId="0" fontId="42" fillId="0" borderId="58" xfId="0" applyFont="1" applyFill="1" applyBorder="1" applyAlignment="1">
      <alignment horizontal="center" vertical="center" wrapText="1"/>
    </xf>
    <xf numFmtId="0" fontId="42" fillId="0" borderId="56" xfId="0" applyFont="1" applyFill="1" applyBorder="1" applyAlignment="1">
      <alignment horizontal="center" vertical="center" textRotation="90"/>
    </xf>
    <xf numFmtId="0" fontId="42" fillId="0" borderId="57" xfId="0" applyFont="1" applyFill="1" applyBorder="1" applyAlignment="1">
      <alignment horizontal="center" vertical="center" textRotation="90"/>
    </xf>
    <xf numFmtId="0" fontId="42" fillId="0" borderId="58" xfId="0" applyFont="1" applyFill="1" applyBorder="1" applyAlignment="1">
      <alignment horizontal="center" vertical="center" textRotation="90"/>
    </xf>
    <xf numFmtId="0" fontId="42" fillId="0" borderId="23" xfId="0" applyFont="1" applyFill="1" applyBorder="1" applyAlignment="1">
      <alignment horizontal="center" vertical="center"/>
    </xf>
    <xf numFmtId="0" fontId="42" fillId="0" borderId="65" xfId="0" applyFont="1" applyFill="1" applyBorder="1" applyAlignment="1">
      <alignment horizontal="center" vertical="center" wrapText="1"/>
    </xf>
    <xf numFmtId="0" fontId="42" fillId="0" borderId="66" xfId="0" applyFont="1" applyFill="1" applyBorder="1" applyAlignment="1">
      <alignment horizontal="center" vertical="center" wrapText="1"/>
    </xf>
    <xf numFmtId="0" fontId="51" fillId="0" borderId="23" xfId="0" applyFont="1" applyFill="1" applyBorder="1" applyAlignment="1">
      <alignment horizontal="center" vertical="center" wrapText="1"/>
    </xf>
    <xf numFmtId="0" fontId="42" fillId="0" borderId="60" xfId="0" applyFont="1" applyFill="1" applyBorder="1" applyAlignment="1">
      <alignment horizontal="center" vertical="center" wrapText="1"/>
    </xf>
    <xf numFmtId="0" fontId="42" fillId="0" borderId="61" xfId="0" applyFont="1" applyFill="1" applyBorder="1" applyAlignment="1">
      <alignment horizontal="center" vertical="center" wrapText="1"/>
    </xf>
    <xf numFmtId="0" fontId="42" fillId="0" borderId="62" xfId="0" applyFont="1" applyFill="1" applyBorder="1" applyAlignment="1">
      <alignment horizontal="center" vertical="center" wrapText="1"/>
    </xf>
    <xf numFmtId="0" fontId="42" fillId="0" borderId="54" xfId="0" applyFont="1" applyFill="1" applyBorder="1" applyAlignment="1">
      <alignment horizontal="center" vertical="center" wrapText="1"/>
    </xf>
    <xf numFmtId="0" fontId="42" fillId="0" borderId="63" xfId="0" applyFont="1" applyFill="1" applyBorder="1" applyAlignment="1">
      <alignment horizontal="center" vertical="center" wrapText="1"/>
    </xf>
    <xf numFmtId="0" fontId="42" fillId="0" borderId="64" xfId="0" applyFont="1" applyFill="1" applyBorder="1" applyAlignment="1">
      <alignment horizontal="center" vertical="center" wrapText="1"/>
    </xf>
    <xf numFmtId="0" fontId="42" fillId="0" borderId="59" xfId="0" applyFont="1" applyFill="1" applyBorder="1" applyAlignment="1">
      <alignment horizontal="center" vertical="center" wrapText="1"/>
    </xf>
    <xf numFmtId="0" fontId="42" fillId="0" borderId="68" xfId="0" applyFont="1" applyFill="1" applyBorder="1" applyAlignment="1">
      <alignment horizontal="center" vertical="center" wrapText="1"/>
    </xf>
    <xf numFmtId="0" fontId="42" fillId="0" borderId="37" xfId="0" applyFont="1" applyFill="1" applyBorder="1" applyAlignment="1">
      <alignment horizontal="center" vertical="center" wrapText="1"/>
    </xf>
    <xf numFmtId="0" fontId="86" fillId="0" borderId="60" xfId="0" applyFont="1" applyFill="1" applyBorder="1" applyAlignment="1">
      <alignment horizontal="center" vertical="center" wrapText="1"/>
    </xf>
    <xf numFmtId="0" fontId="86" fillId="0" borderId="61" xfId="0" applyFont="1" applyFill="1" applyBorder="1" applyAlignment="1">
      <alignment horizontal="center" vertical="center" wrapText="1"/>
    </xf>
    <xf numFmtId="0" fontId="86" fillId="0" borderId="62" xfId="0" applyFont="1" applyFill="1" applyBorder="1" applyAlignment="1">
      <alignment horizontal="center" vertical="center" wrapText="1"/>
    </xf>
    <xf numFmtId="0" fontId="86" fillId="0" borderId="54" xfId="0" applyFont="1" applyFill="1" applyBorder="1" applyAlignment="1">
      <alignment horizontal="center" vertical="center" wrapText="1"/>
    </xf>
    <xf numFmtId="0" fontId="86" fillId="0" borderId="63" xfId="0" applyFont="1" applyFill="1" applyBorder="1" applyAlignment="1">
      <alignment horizontal="center" vertical="center" wrapText="1"/>
    </xf>
    <xf numFmtId="0" fontId="86" fillId="0" borderId="64" xfId="0" applyFont="1" applyFill="1" applyBorder="1" applyAlignment="1">
      <alignment horizontal="center" vertical="center" wrapText="1"/>
    </xf>
    <xf numFmtId="0" fontId="42" fillId="0" borderId="40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 vertical="center" wrapText="1"/>
    </xf>
    <xf numFmtId="0" fontId="96" fillId="0" borderId="0" xfId="0" applyFont="1" applyFill="1" applyBorder="1" applyAlignment="1">
      <alignment horizontal="left" vertical="center"/>
    </xf>
    <xf numFmtId="0" fontId="42" fillId="0" borderId="65" xfId="0" applyFont="1" applyFill="1" applyBorder="1" applyAlignment="1">
      <alignment horizontal="center" vertical="center"/>
    </xf>
    <xf numFmtId="0" fontId="42" fillId="0" borderId="66" xfId="0" applyFont="1" applyFill="1" applyBorder="1" applyAlignment="1">
      <alignment horizontal="center" vertical="center"/>
    </xf>
    <xf numFmtId="0" fontId="42" fillId="0" borderId="37" xfId="0" applyFont="1" applyFill="1" applyBorder="1" applyAlignment="1">
      <alignment horizontal="center" vertical="center"/>
    </xf>
    <xf numFmtId="0" fontId="42" fillId="0" borderId="39" xfId="0" applyFont="1" applyFill="1" applyBorder="1" applyAlignment="1">
      <alignment horizontal="center" vertical="center" wrapText="1"/>
    </xf>
    <xf numFmtId="0" fontId="51" fillId="0" borderId="39" xfId="0" applyFont="1" applyFill="1" applyBorder="1" applyAlignment="1">
      <alignment horizontal="center" vertical="center" wrapText="1"/>
    </xf>
    <xf numFmtId="0" fontId="84" fillId="0" borderId="52" xfId="0" applyFont="1" applyFill="1" applyBorder="1" applyAlignment="1">
      <alignment horizontal="center" vertical="center"/>
    </xf>
    <xf numFmtId="0" fontId="84" fillId="0" borderId="0" xfId="0" applyFont="1" applyFill="1" applyBorder="1" applyAlignment="1">
      <alignment horizontal="center" vertical="center"/>
    </xf>
    <xf numFmtId="0" fontId="84" fillId="0" borderId="67" xfId="0" applyFont="1" applyFill="1" applyBorder="1" applyAlignment="1">
      <alignment horizontal="center" vertical="center"/>
    </xf>
    <xf numFmtId="0" fontId="89" fillId="0" borderId="52" xfId="0" applyFont="1" applyFill="1" applyBorder="1" applyAlignment="1">
      <alignment horizontal="center" vertical="center" wrapText="1"/>
    </xf>
    <xf numFmtId="0" fontId="89" fillId="0" borderId="0" xfId="0" applyFont="1" applyFill="1" applyBorder="1" applyAlignment="1">
      <alignment horizontal="center" vertical="center" wrapText="1"/>
    </xf>
    <xf numFmtId="0" fontId="89" fillId="0" borderId="67" xfId="0" applyFont="1" applyFill="1" applyBorder="1" applyAlignment="1">
      <alignment horizontal="center" vertical="center" wrapText="1"/>
    </xf>
    <xf numFmtId="0" fontId="84" fillId="0" borderId="54" xfId="0" applyFont="1" applyFill="1" applyBorder="1" applyAlignment="1">
      <alignment horizontal="center" vertical="center"/>
    </xf>
    <xf numFmtId="0" fontId="84" fillId="0" borderId="63" xfId="0" applyFont="1" applyFill="1" applyBorder="1" applyAlignment="1">
      <alignment horizontal="center" vertical="center"/>
    </xf>
    <xf numFmtId="0" fontId="84" fillId="0" borderId="64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0" fontId="39" fillId="0" borderId="12" xfId="0" applyFont="1" applyFill="1" applyBorder="1" applyAlignment="1">
      <alignment horizontal="center" vertical="center"/>
    </xf>
    <xf numFmtId="0" fontId="85" fillId="0" borderId="52" xfId="0" applyFont="1" applyFill="1" applyBorder="1" applyAlignment="1">
      <alignment horizontal="center" vertical="center" wrapText="1"/>
    </xf>
    <xf numFmtId="0" fontId="85" fillId="0" borderId="0" xfId="0" applyFont="1" applyFill="1" applyBorder="1" applyAlignment="1">
      <alignment horizontal="center" vertical="center" wrapText="1"/>
    </xf>
    <xf numFmtId="0" fontId="85" fillId="0" borderId="67" xfId="0" applyFont="1" applyFill="1" applyBorder="1" applyAlignment="1">
      <alignment horizontal="center" vertical="center" wrapText="1"/>
    </xf>
    <xf numFmtId="0" fontId="85" fillId="0" borderId="52" xfId="0" applyFont="1" applyFill="1" applyBorder="1" applyAlignment="1">
      <alignment horizontal="center" vertical="top"/>
    </xf>
    <xf numFmtId="0" fontId="85" fillId="0" borderId="0" xfId="0" applyFont="1" applyFill="1" applyBorder="1" applyAlignment="1">
      <alignment horizontal="center" vertical="top"/>
    </xf>
    <xf numFmtId="0" fontId="85" fillId="0" borderId="67" xfId="0" applyFont="1" applyFill="1" applyBorder="1" applyAlignment="1">
      <alignment horizontal="center" vertical="top"/>
    </xf>
    <xf numFmtId="0" fontId="83" fillId="0" borderId="60" xfId="0" applyFont="1" applyFill="1" applyBorder="1" applyAlignment="1">
      <alignment horizontal="center" vertical="center"/>
    </xf>
    <xf numFmtId="0" fontId="83" fillId="0" borderId="61" xfId="0" applyFont="1" applyFill="1" applyBorder="1" applyAlignment="1">
      <alignment horizontal="center" vertical="center"/>
    </xf>
    <xf numFmtId="0" fontId="83" fillId="0" borderId="62" xfId="0" applyFont="1" applyFill="1" applyBorder="1" applyAlignment="1">
      <alignment horizontal="center" vertical="center"/>
    </xf>
    <xf numFmtId="0" fontId="84" fillId="0" borderId="52" xfId="0" applyFont="1" applyFill="1" applyBorder="1" applyAlignment="1">
      <alignment horizontal="center" vertical="center" wrapText="1"/>
    </xf>
    <xf numFmtId="0" fontId="84" fillId="0" borderId="0" xfId="0" applyFont="1" applyFill="1" applyBorder="1" applyAlignment="1">
      <alignment horizontal="center" vertical="center" wrapText="1"/>
    </xf>
    <xf numFmtId="0" fontId="84" fillId="0" borderId="67" xfId="0" applyFont="1" applyFill="1" applyBorder="1" applyAlignment="1">
      <alignment horizontal="center" vertical="center" wrapText="1"/>
    </xf>
    <xf numFmtId="0" fontId="83" fillId="0" borderId="52" xfId="0" applyFont="1" applyFill="1" applyBorder="1" applyAlignment="1">
      <alignment horizontal="center" vertical="center"/>
    </xf>
    <xf numFmtId="0" fontId="83" fillId="0" borderId="0" xfId="0" applyFont="1" applyFill="1" applyBorder="1" applyAlignment="1">
      <alignment horizontal="center" vertical="center"/>
    </xf>
    <xf numFmtId="0" fontId="83" fillId="0" borderId="67" xfId="0" applyFont="1" applyFill="1" applyBorder="1" applyAlignment="1">
      <alignment horizontal="center" vertical="center"/>
    </xf>
    <xf numFmtId="0" fontId="35" fillId="17" borderId="26" xfId="0" applyFont="1" applyFill="1" applyBorder="1" applyAlignment="1" applyProtection="1">
      <alignment horizontal="left" vertical="center" wrapText="1"/>
    </xf>
    <xf numFmtId="0" fontId="35" fillId="17" borderId="32" xfId="0" applyFont="1" applyFill="1" applyBorder="1" applyAlignment="1" applyProtection="1">
      <alignment horizontal="left" vertical="center" wrapText="1"/>
    </xf>
    <xf numFmtId="0" fontId="35" fillId="17" borderId="29" xfId="0" applyFont="1" applyFill="1" applyBorder="1" applyAlignment="1" applyProtection="1">
      <alignment horizontal="left" vertical="center" wrapText="1"/>
    </xf>
    <xf numFmtId="0" fontId="37" fillId="17" borderId="26" xfId="0" applyFont="1" applyFill="1" applyBorder="1" applyAlignment="1" applyProtection="1">
      <alignment horizontal="center" vertical="center" wrapText="1"/>
    </xf>
    <xf numFmtId="0" fontId="37" fillId="17" borderId="32" xfId="0" applyFont="1" applyFill="1" applyBorder="1" applyAlignment="1" applyProtection="1">
      <alignment horizontal="center" vertical="center" wrapText="1"/>
    </xf>
    <xf numFmtId="0" fontId="37" fillId="17" borderId="44" xfId="0" applyFont="1" applyFill="1" applyBorder="1" applyAlignment="1" applyProtection="1">
      <alignment horizontal="center" vertical="center" wrapText="1"/>
    </xf>
    <xf numFmtId="0" fontId="37" fillId="17" borderId="45" xfId="0" applyFont="1" applyFill="1" applyBorder="1" applyAlignment="1" applyProtection="1">
      <alignment horizontal="center" vertical="center" wrapText="1"/>
    </xf>
    <xf numFmtId="0" fontId="35" fillId="17" borderId="45" xfId="0" applyFont="1" applyFill="1" applyBorder="1" applyAlignment="1" applyProtection="1">
      <alignment horizontal="left" vertical="center" wrapText="1"/>
    </xf>
    <xf numFmtId="0" fontId="35" fillId="17" borderId="46" xfId="0" applyFont="1" applyFill="1" applyBorder="1" applyAlignment="1" applyProtection="1">
      <alignment horizontal="left" vertical="center" wrapText="1"/>
    </xf>
    <xf numFmtId="0" fontId="35" fillId="17" borderId="23" xfId="0" applyFont="1" applyFill="1" applyBorder="1" applyAlignment="1" applyProtection="1">
      <alignment horizontal="center" vertical="center"/>
    </xf>
    <xf numFmtId="0" fontId="35" fillId="17" borderId="32" xfId="0" applyFont="1" applyFill="1" applyBorder="1" applyAlignment="1" applyProtection="1">
      <alignment horizontal="center" vertical="center"/>
    </xf>
    <xf numFmtId="0" fontId="35" fillId="17" borderId="26" xfId="0" applyFont="1" applyFill="1" applyBorder="1" applyAlignment="1" applyProtection="1">
      <alignment horizontal="left" vertical="center"/>
    </xf>
    <xf numFmtId="0" fontId="35" fillId="17" borderId="32" xfId="0" applyFont="1" applyFill="1" applyBorder="1" applyAlignment="1" applyProtection="1">
      <alignment horizontal="left" vertical="center"/>
    </xf>
    <xf numFmtId="0" fontId="35" fillId="17" borderId="29" xfId="0" applyFont="1" applyFill="1" applyBorder="1" applyAlignment="1" applyProtection="1">
      <alignment horizontal="left" vertical="center"/>
    </xf>
    <xf numFmtId="0" fontId="37" fillId="0" borderId="32" xfId="0" applyFont="1" applyBorder="1" applyAlignment="1" applyProtection="1">
      <alignment horizontal="left"/>
    </xf>
    <xf numFmtId="0" fontId="37" fillId="0" borderId="29" xfId="0" applyFont="1" applyBorder="1" applyAlignment="1" applyProtection="1">
      <alignment horizontal="left"/>
    </xf>
    <xf numFmtId="0" fontId="35" fillId="17" borderId="41" xfId="0" applyFont="1" applyFill="1" applyBorder="1" applyAlignment="1" applyProtection="1">
      <alignment horizontal="left" vertical="center"/>
    </xf>
    <xf numFmtId="0" fontId="35" fillId="17" borderId="43" xfId="0" applyFont="1" applyFill="1" applyBorder="1" applyAlignment="1" applyProtection="1">
      <alignment horizontal="left" vertical="center"/>
    </xf>
    <xf numFmtId="0" fontId="35" fillId="17" borderId="42" xfId="0" applyFont="1" applyFill="1" applyBorder="1" applyAlignment="1" applyProtection="1">
      <alignment horizontal="left" vertical="center"/>
    </xf>
    <xf numFmtId="0" fontId="35" fillId="17" borderId="26" xfId="0" applyFont="1" applyFill="1" applyBorder="1" applyAlignment="1" applyProtection="1">
      <alignment horizontal="center" vertical="center" textRotation="90"/>
    </xf>
    <xf numFmtId="0" fontId="34" fillId="17" borderId="0" xfId="0" applyFont="1" applyFill="1" applyAlignment="1" applyProtection="1">
      <alignment horizontal="center" vertical="center"/>
    </xf>
    <xf numFmtId="0" fontId="33" fillId="17" borderId="0" xfId="0" applyFont="1" applyFill="1" applyAlignment="1" applyProtection="1">
      <alignment horizontal="center" vertical="center"/>
    </xf>
    <xf numFmtId="0" fontId="35" fillId="17" borderId="23" xfId="0" applyFont="1" applyFill="1" applyBorder="1" applyAlignment="1" applyProtection="1">
      <alignment horizontal="center"/>
    </xf>
    <xf numFmtId="0" fontId="36" fillId="17" borderId="32" xfId="0" applyFont="1" applyFill="1" applyBorder="1" applyAlignment="1" applyProtection="1">
      <alignment horizontal="left" vertical="center"/>
    </xf>
    <xf numFmtId="0" fontId="36" fillId="17" borderId="29" xfId="0" applyFont="1" applyFill="1" applyBorder="1" applyAlignment="1" applyProtection="1">
      <alignment horizontal="left" vertical="center"/>
    </xf>
    <xf numFmtId="0" fontId="35" fillId="17" borderId="65" xfId="0" applyFont="1" applyFill="1" applyBorder="1" applyAlignment="1" applyProtection="1">
      <alignment horizontal="left" vertical="center"/>
    </xf>
    <xf numFmtId="0" fontId="35" fillId="17" borderId="66" xfId="0" applyFont="1" applyFill="1" applyBorder="1" applyAlignment="1" applyProtection="1">
      <alignment horizontal="left" vertical="center"/>
    </xf>
    <xf numFmtId="0" fontId="35" fillId="17" borderId="37" xfId="0" applyFont="1" applyFill="1" applyBorder="1" applyAlignment="1" applyProtection="1">
      <alignment horizontal="left" vertical="center"/>
    </xf>
    <xf numFmtId="0" fontId="35" fillId="17" borderId="51" xfId="0" applyFont="1" applyFill="1" applyBorder="1" applyAlignment="1" applyProtection="1">
      <alignment horizontal="left" vertical="center"/>
    </xf>
    <xf numFmtId="0" fontId="35" fillId="17" borderId="35" xfId="0" applyFont="1" applyFill="1" applyBorder="1" applyAlignment="1" applyProtection="1">
      <alignment horizontal="left" vertical="center"/>
    </xf>
    <xf numFmtId="0" fontId="35" fillId="17" borderId="38" xfId="0" applyFont="1" applyFill="1" applyBorder="1" applyAlignment="1" applyProtection="1">
      <alignment horizontal="left" vertical="center"/>
    </xf>
    <xf numFmtId="0" fontId="35" fillId="17" borderId="51" xfId="0" applyFont="1" applyFill="1" applyBorder="1" applyAlignment="1" applyProtection="1">
      <alignment horizontal="left" vertical="center" wrapText="1"/>
    </xf>
    <xf numFmtId="0" fontId="35" fillId="17" borderId="38" xfId="0" applyFont="1" applyFill="1" applyBorder="1" applyAlignment="1" applyProtection="1">
      <alignment horizontal="left" vertical="center" wrapText="1"/>
    </xf>
    <xf numFmtId="0" fontId="36" fillId="17" borderId="51" xfId="0" applyFont="1" applyFill="1" applyBorder="1" applyAlignment="1" applyProtection="1">
      <alignment horizontal="left" vertical="center"/>
    </xf>
    <xf numFmtId="0" fontId="36" fillId="17" borderId="35" xfId="0" applyFont="1" applyFill="1" applyBorder="1" applyAlignment="1" applyProtection="1">
      <alignment horizontal="left" vertical="center"/>
    </xf>
    <xf numFmtId="0" fontId="36" fillId="17" borderId="38" xfId="0" applyFont="1" applyFill="1" applyBorder="1" applyAlignment="1" applyProtection="1">
      <alignment horizontal="left" vertical="center"/>
    </xf>
    <xf numFmtId="0" fontId="35" fillId="17" borderId="35" xfId="0" applyFont="1" applyFill="1" applyBorder="1" applyAlignment="1" applyProtection="1">
      <alignment horizontal="left" vertical="center" wrapText="1"/>
    </xf>
    <xf numFmtId="0" fontId="35" fillId="17" borderId="19" xfId="0" applyFont="1" applyFill="1" applyBorder="1" applyAlignment="1" applyProtection="1">
      <alignment horizontal="left" vertical="center"/>
    </xf>
    <xf numFmtId="0" fontId="35" fillId="17" borderId="19" xfId="0" applyFont="1" applyFill="1" applyBorder="1" applyAlignment="1" applyProtection="1">
      <alignment horizontal="left" vertical="center" wrapText="1"/>
    </xf>
    <xf numFmtId="0" fontId="34" fillId="17" borderId="0" xfId="0" applyFont="1" applyFill="1" applyAlignment="1" applyProtection="1">
      <alignment horizontal="center" vertical="center"/>
      <protection locked="0"/>
    </xf>
    <xf numFmtId="0" fontId="33" fillId="17" borderId="0" xfId="0" applyFont="1" applyFill="1" applyAlignment="1" applyProtection="1">
      <alignment horizontal="center" vertical="center"/>
      <protection locked="0"/>
    </xf>
    <xf numFmtId="0" fontId="35" fillId="17" borderId="30" xfId="0" applyFont="1" applyFill="1" applyBorder="1" applyAlignment="1" applyProtection="1">
      <alignment horizontal="center" vertical="center" textRotation="90"/>
    </xf>
    <xf numFmtId="0" fontId="35" fillId="17" borderId="69" xfId="0" applyFont="1" applyFill="1" applyBorder="1" applyAlignment="1" applyProtection="1">
      <alignment horizontal="center" vertical="center" textRotation="90"/>
    </xf>
    <xf numFmtId="0" fontId="35" fillId="17" borderId="27" xfId="0" applyFont="1" applyFill="1" applyBorder="1" applyAlignment="1" applyProtection="1">
      <alignment horizontal="center" vertical="center" textRotation="90"/>
    </xf>
    <xf numFmtId="0" fontId="35" fillId="17" borderId="34" xfId="0" applyFont="1" applyFill="1" applyBorder="1" applyAlignment="1" applyProtection="1">
      <alignment horizontal="center" vertical="center"/>
    </xf>
    <xf numFmtId="0" fontId="35" fillId="17" borderId="17" xfId="0" applyFont="1" applyFill="1" applyBorder="1" applyAlignment="1" applyProtection="1">
      <alignment horizontal="center" vertical="center"/>
    </xf>
    <xf numFmtId="0" fontId="12" fillId="17" borderId="59" xfId="0" applyFont="1" applyFill="1" applyBorder="1" applyAlignment="1">
      <alignment horizontal="center" vertical="center" wrapText="1"/>
    </xf>
    <xf numFmtId="0" fontId="12" fillId="17" borderId="68" xfId="0" applyFont="1" applyFill="1" applyBorder="1" applyAlignment="1">
      <alignment horizontal="center" vertical="center" wrapText="1"/>
    </xf>
    <xf numFmtId="0" fontId="12" fillId="17" borderId="40" xfId="0" applyFont="1" applyFill="1" applyBorder="1" applyAlignment="1">
      <alignment horizontal="center" vertical="center" wrapText="1"/>
    </xf>
    <xf numFmtId="0" fontId="10" fillId="17" borderId="65" xfId="0" applyFont="1" applyFill="1" applyBorder="1" applyAlignment="1">
      <alignment horizontal="center" vertical="center" wrapText="1"/>
    </xf>
    <xf numFmtId="0" fontId="10" fillId="17" borderId="66" xfId="0" applyFont="1" applyFill="1" applyBorder="1" applyAlignment="1">
      <alignment horizontal="center" vertical="center" wrapText="1"/>
    </xf>
    <xf numFmtId="0" fontId="10" fillId="17" borderId="37" xfId="0" applyFont="1" applyFill="1" applyBorder="1" applyAlignment="1">
      <alignment horizontal="center" vertical="center" wrapText="1"/>
    </xf>
    <xf numFmtId="0" fontId="10" fillId="17" borderId="59" xfId="0" applyFont="1" applyFill="1" applyBorder="1" applyAlignment="1">
      <alignment horizontal="center" vertical="center" wrapText="1"/>
    </xf>
    <xf numFmtId="0" fontId="10" fillId="17" borderId="68" xfId="0" applyFont="1" applyFill="1" applyBorder="1" applyAlignment="1">
      <alignment horizontal="center" vertical="center" wrapText="1"/>
    </xf>
    <xf numFmtId="0" fontId="10" fillId="17" borderId="40" xfId="0" applyFont="1" applyFill="1" applyBorder="1" applyAlignment="1">
      <alignment horizontal="center" vertical="center" wrapText="1"/>
    </xf>
    <xf numFmtId="0" fontId="12" fillId="17" borderId="23" xfId="0" applyFont="1" applyFill="1" applyBorder="1" applyAlignment="1">
      <alignment horizontal="center" vertical="center" wrapText="1"/>
    </xf>
    <xf numFmtId="0" fontId="53" fillId="17" borderId="23" xfId="0" applyFont="1" applyFill="1" applyBorder="1" applyAlignment="1">
      <alignment horizontal="center" vertical="center" wrapText="1"/>
    </xf>
    <xf numFmtId="0" fontId="10" fillId="17" borderId="23" xfId="0" applyFont="1" applyFill="1" applyBorder="1" applyAlignment="1">
      <alignment horizontal="center" vertical="center" wrapText="1"/>
    </xf>
    <xf numFmtId="0" fontId="87" fillId="17" borderId="23" xfId="0" applyFont="1" applyFill="1" applyBorder="1" applyAlignment="1">
      <alignment horizontal="center" vertical="center" wrapText="1"/>
    </xf>
    <xf numFmtId="0" fontId="42" fillId="17" borderId="56" xfId="0" applyFont="1" applyFill="1" applyBorder="1" applyAlignment="1">
      <alignment horizontal="center" vertical="center" textRotation="90"/>
    </xf>
    <xf numFmtId="0" fontId="42" fillId="17" borderId="57" xfId="0" applyFont="1" applyFill="1" applyBorder="1" applyAlignment="1">
      <alignment horizontal="center" vertical="center" textRotation="90"/>
    </xf>
    <xf numFmtId="0" fontId="42" fillId="17" borderId="58" xfId="0" applyFont="1" applyFill="1" applyBorder="1" applyAlignment="1">
      <alignment horizontal="center" vertical="center" textRotation="90"/>
    </xf>
    <xf numFmtId="0" fontId="42" fillId="17" borderId="23" xfId="0" applyFont="1" applyFill="1" applyBorder="1" applyAlignment="1">
      <alignment horizontal="center" vertical="center"/>
    </xf>
    <xf numFmtId="0" fontId="12" fillId="17" borderId="39" xfId="0" applyFont="1" applyFill="1" applyBorder="1" applyAlignment="1">
      <alignment horizontal="center" vertical="center" wrapText="1"/>
    </xf>
    <xf numFmtId="0" fontId="10" fillId="17" borderId="39" xfId="0" applyFont="1" applyFill="1" applyBorder="1" applyAlignment="1">
      <alignment horizontal="center" vertical="center" wrapText="1"/>
    </xf>
    <xf numFmtId="0" fontId="10" fillId="17" borderId="60" xfId="0" applyFont="1" applyFill="1" applyBorder="1" applyAlignment="1">
      <alignment horizontal="center" vertical="center" wrapText="1"/>
    </xf>
    <xf numFmtId="0" fontId="10" fillId="17" borderId="61" xfId="0" applyFont="1" applyFill="1" applyBorder="1" applyAlignment="1">
      <alignment horizontal="center" vertical="center" wrapText="1"/>
    </xf>
    <xf numFmtId="0" fontId="10" fillId="17" borderId="62" xfId="0" applyFont="1" applyFill="1" applyBorder="1" applyAlignment="1">
      <alignment horizontal="center" vertical="center" wrapText="1"/>
    </xf>
    <xf numFmtId="0" fontId="10" fillId="17" borderId="54" xfId="0" applyFont="1" applyFill="1" applyBorder="1" applyAlignment="1">
      <alignment horizontal="center" vertical="center" wrapText="1"/>
    </xf>
    <xf numFmtId="0" fontId="10" fillId="17" borderId="63" xfId="0" applyFont="1" applyFill="1" applyBorder="1" applyAlignment="1">
      <alignment horizontal="center" vertical="center" wrapText="1"/>
    </xf>
    <xf numFmtId="0" fontId="10" fillId="17" borderId="64" xfId="0" applyFont="1" applyFill="1" applyBorder="1" applyAlignment="1">
      <alignment horizontal="center" vertical="center" wrapText="1"/>
    </xf>
    <xf numFmtId="0" fontId="10" fillId="17" borderId="36" xfId="0" applyFont="1" applyFill="1" applyBorder="1" applyAlignment="1">
      <alignment horizontal="center" vertical="center" wrapText="1"/>
    </xf>
  </cellXfs>
  <cellStyles count="128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Comma [0]" xfId="19"/>
    <cellStyle name="Currency [0]" xfId="20"/>
    <cellStyle name="Normal_Sheet1" xfId="21"/>
    <cellStyle name="Акцент1 2" xfId="54"/>
    <cellStyle name="Акцент1 3" xfId="78"/>
    <cellStyle name="Акцент1 4" xfId="103"/>
    <cellStyle name="Акцент2 2" xfId="55"/>
    <cellStyle name="Акцент2 3" xfId="79"/>
    <cellStyle name="Акцент2 4" xfId="104"/>
    <cellStyle name="Акцент3 2" xfId="56"/>
    <cellStyle name="Акцент3 3" xfId="80"/>
    <cellStyle name="Акцент3 4" xfId="105"/>
    <cellStyle name="Акцент4 2" xfId="57"/>
    <cellStyle name="Акцент4 3" xfId="81"/>
    <cellStyle name="Акцент4 4" xfId="106"/>
    <cellStyle name="Акцент5 2" xfId="58"/>
    <cellStyle name="Акцент5 3" xfId="82"/>
    <cellStyle name="Акцент5 4" xfId="107"/>
    <cellStyle name="Акцент6 2" xfId="59"/>
    <cellStyle name="Акцент6 3" xfId="83"/>
    <cellStyle name="Акцент6 4" xfId="108"/>
    <cellStyle name="Акцентування1" xfId="22" builtinId="29" customBuiltin="1"/>
    <cellStyle name="Акцентування2" xfId="23" builtinId="33" customBuiltin="1"/>
    <cellStyle name="Акцентування3" xfId="24" builtinId="37" customBuiltin="1"/>
    <cellStyle name="Акцентування4" xfId="25" builtinId="41" customBuiltin="1"/>
    <cellStyle name="Акцентування5" xfId="26" builtinId="45" customBuiltin="1"/>
    <cellStyle name="Акцентування6" xfId="27" builtinId="49" customBuiltin="1"/>
    <cellStyle name="Ввод" xfId="28"/>
    <cellStyle name="Відсотковий" xfId="46" builtinId="5"/>
    <cellStyle name="Вывод 2" xfId="60"/>
    <cellStyle name="Вывод 3" xfId="84"/>
    <cellStyle name="Вывод 4" xfId="109"/>
    <cellStyle name="Вычисление 2" xfId="61"/>
    <cellStyle name="Вычисление 3" xfId="85"/>
    <cellStyle name="Вычисление 4" xfId="110"/>
    <cellStyle name="Добре" xfId="51" builtinId="26" customBuiltin="1"/>
    <cellStyle name="Заголовок 1" xfId="31" builtinId="16" customBuiltin="1"/>
    <cellStyle name="Заголовок 1 2" xfId="62"/>
    <cellStyle name="Заголовок 1 3" xfId="86"/>
    <cellStyle name="Заголовок 1 4" xfId="111"/>
    <cellStyle name="Заголовок 2" xfId="32" builtinId="17" customBuiltin="1"/>
    <cellStyle name="Заголовок 2 2" xfId="63"/>
    <cellStyle name="Заголовок 2 3" xfId="87"/>
    <cellStyle name="Заголовок 2 4" xfId="112"/>
    <cellStyle name="Заголовок 3" xfId="33" builtinId="18" customBuiltin="1"/>
    <cellStyle name="Заголовок 3 2" xfId="64"/>
    <cellStyle name="Заголовок 3 3" xfId="88"/>
    <cellStyle name="Заголовок 3 4" xfId="113"/>
    <cellStyle name="Заголовок 4" xfId="34" builtinId="19" customBuiltin="1"/>
    <cellStyle name="Заголовок 4 2" xfId="65"/>
    <cellStyle name="Заголовок 4 3" xfId="89"/>
    <cellStyle name="Заголовок 4 4" xfId="114"/>
    <cellStyle name="Заметка" xfId="35"/>
    <cellStyle name="Звичайний" xfId="0" builtinId="0"/>
    <cellStyle name="Зв'язана клітинка" xfId="47" builtinId="24" customBuiltin="1"/>
    <cellStyle name="Итог 2" xfId="66"/>
    <cellStyle name="Итог 3" xfId="90"/>
    <cellStyle name="Итог 4" xfId="115"/>
    <cellStyle name="Контрольна клітинка" xfId="37" builtinId="23" customBuiltin="1"/>
    <cellStyle name="Контрольная ячейка 2" xfId="67"/>
    <cellStyle name="Контрольная ячейка 3" xfId="91"/>
    <cellStyle name="Контрольная ячейка 4" xfId="116"/>
    <cellStyle name="Назва" xfId="38" builtinId="15" customBuiltin="1"/>
    <cellStyle name="Название 2" xfId="68"/>
    <cellStyle name="Название 3" xfId="92"/>
    <cellStyle name="Название 4" xfId="117"/>
    <cellStyle name="Нейтральный 2" xfId="69"/>
    <cellStyle name="Нейтральный 3" xfId="93"/>
    <cellStyle name="Нейтральный 4" xfId="118"/>
    <cellStyle name="Обчислення" xfId="30" builtinId="22" customBuiltin="1"/>
    <cellStyle name="Обычный 2" xfId="53"/>
    <cellStyle name="Обычный 3" xfId="52"/>
    <cellStyle name="Обычный 3 2" xfId="100"/>
    <cellStyle name="Обычный 3 2 2" xfId="127"/>
    <cellStyle name="Обычный 3 3" xfId="125"/>
    <cellStyle name="Обычный 4" xfId="77"/>
    <cellStyle name="Обычный 5" xfId="76"/>
    <cellStyle name="Обычный 5 2" xfId="126"/>
    <cellStyle name="Обычный 6" xfId="102"/>
    <cellStyle name="Обычный 7" xfId="101"/>
    <cellStyle name="Обычный_Fpk" xfId="40"/>
    <cellStyle name="Обычный_Інформація" xfId="41"/>
    <cellStyle name="Обычный_Помилки" xfId="42"/>
    <cellStyle name="Обычный_Функции" xfId="43"/>
    <cellStyle name="Підсумок" xfId="36" builtinId="25" customBuiltin="1"/>
    <cellStyle name="Плохой 2" xfId="70"/>
    <cellStyle name="Плохой 3" xfId="94"/>
    <cellStyle name="Плохой 4" xfId="119"/>
    <cellStyle name="Поганий" xfId="44" builtinId="27" customBuiltin="1"/>
    <cellStyle name="Пояснение 2" xfId="71"/>
    <cellStyle name="Пояснение 3" xfId="95"/>
    <cellStyle name="Пояснение 4" xfId="120"/>
    <cellStyle name="Процентный 2" xfId="72"/>
    <cellStyle name="Процентный 3" xfId="96"/>
    <cellStyle name="Процентный 4" xfId="121"/>
    <cellStyle name="Результат" xfId="29" builtinId="21" customBuiltin="1"/>
    <cellStyle name="Связанная ячейка 2" xfId="73"/>
    <cellStyle name="Связанная ячейка 3" xfId="97"/>
    <cellStyle name="Связанная ячейка 4" xfId="122"/>
    <cellStyle name="Середній" xfId="39" builtinId="28" customBuiltin="1"/>
    <cellStyle name="Текст попередження" xfId="48" builtinId="11" customBuiltin="1"/>
    <cellStyle name="Текст пояснення" xfId="45" builtinId="53" customBuiltin="1"/>
    <cellStyle name="Текст предупреждения 2" xfId="74"/>
    <cellStyle name="Текст предупреждения 3" xfId="98"/>
    <cellStyle name="Текст предупреждения 4" xfId="123"/>
    <cellStyle name="Тысячи [0]_Функции" xfId="49"/>
    <cellStyle name="Тысячи_MS Регистрация продаж" xfId="50"/>
    <cellStyle name="Хороший 2" xfId="75"/>
    <cellStyle name="Хороший 3" xfId="99"/>
    <cellStyle name="Хороший 4" xfId="12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dialogsheet" Target="dialogsheets/sheet1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Drop" dropLines="48" dropStyle="combo" dx="16" fmlaLink="'Форма 1-СЛМ'!$Q$46" fmlaRange="'Форма 1-СЛМ'!#REF!" sel="0" val="0"/>
</file>

<file path=xl/ctrlProps/ctrlProp4.xml><?xml version="1.0" encoding="utf-8"?>
<formControlPr xmlns="http://schemas.microsoft.com/office/spreadsheetml/2009/9/main" objectType="Button" lockText="1"/>
</file>

<file path=xl/dialog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dialogsheets/sheet1.xml><?xml version="1.0" encoding="utf-8"?>
<dialog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Views>
    <sheetView showRowColHeaders="0" showZeros="0" showOutlineSymbols="0" workbookViewId="0"/>
  </sheetViews>
  <sheetFormatPr defaultColWidth="0.875" defaultRowHeight="5.25" customHeight="1" x14ac:dyDescent="0.25"/>
  <sheetProtection sheet="1"/>
  <pageMargins left="0.75" right="0.75" top="1" bottom="1" header="0.5" footer="0.5"/>
  <headerFooter alignWithMargins="0">
    <oddHeader>&amp;A</oddHeader>
    <oddFooter>Страница &amp;P</oddFooter>
  </headerFooter>
  <legacyDrawing r:id="rId1"/>
</dialogsheet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276225</xdr:colOff>
          <xdr:row>16</xdr:row>
          <xdr:rowOff>142875</xdr:rowOff>
        </xdr:from>
        <xdr:to>
          <xdr:col>1</xdr:col>
          <xdr:colOff>1466850</xdr:colOff>
          <xdr:row>17</xdr:row>
          <xdr:rowOff>9525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uk-UA" sz="1200" b="0" i="0" u="none" strike="noStrike" baseline="0">
                  <a:solidFill>
                    <a:srgbClr val="000000"/>
                  </a:solidFill>
                  <a:latin typeface="Courier New Cyr"/>
                  <a:cs typeface="Courier New Cyr"/>
                </a:rPr>
                <a:t>Довідки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276225</xdr:colOff>
          <xdr:row>16</xdr:row>
          <xdr:rowOff>142875</xdr:rowOff>
        </xdr:from>
        <xdr:to>
          <xdr:col>1</xdr:col>
          <xdr:colOff>1466850</xdr:colOff>
          <xdr:row>17</xdr:row>
          <xdr:rowOff>9525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uk-UA" sz="1200" b="0" i="0" u="none" strike="noStrike" baseline="0">
                  <a:solidFill>
                    <a:srgbClr val="000000"/>
                  </a:solidFill>
                  <a:latin typeface="Courier New Cyr"/>
                  <a:cs typeface="Courier New Cyr"/>
                </a:rPr>
                <a:t>Довідки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590550</xdr:colOff>
          <xdr:row>2</xdr:row>
          <xdr:rowOff>19050</xdr:rowOff>
        </xdr:from>
        <xdr:to>
          <xdr:col>5</xdr:col>
          <xdr:colOff>180975</xdr:colOff>
          <xdr:row>2</xdr:row>
          <xdr:rowOff>257175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276225</xdr:colOff>
          <xdr:row>6</xdr:row>
          <xdr:rowOff>123825</xdr:rowOff>
        </xdr:from>
        <xdr:to>
          <xdr:col>1</xdr:col>
          <xdr:colOff>1466850</xdr:colOff>
          <xdr:row>6</xdr:row>
          <xdr:rowOff>409575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uk-UA" sz="1200" b="0" i="0" u="none" strike="noStrike" baseline="0">
                  <a:solidFill>
                    <a:srgbClr val="000000"/>
                  </a:solidFill>
                  <a:latin typeface="Courier New Cyr"/>
                  <a:cs typeface="Courier New Cyr"/>
                </a:rPr>
                <a:t>Довідки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CEL\EXAMPLES\BOOK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/EXCEL/EXAMPLES/BOOK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CEL\EXAMPLES\FUNC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ST"/>
    </sheetNames>
    <definedNames>
      <definedName name="EndSeller"/>
      <definedName name="FindIt"/>
      <definedName name="RegisterReceipt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ST"/>
    </sheetNames>
    <definedNames>
      <definedName name="EndSeller"/>
      <definedName name="RegisterReceipt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ункции"/>
      <sheetName val="Модули"/>
      <sheetName val="FUNCS"/>
      <sheetName val="FUNCS.XLS"/>
    </sheetNames>
    <definedNames>
      <definedName name="Search"/>
      <definedName name="SortRUSAsc"/>
      <definedName name="SortRUSDesc"/>
      <definedName name="SortUSAAsc"/>
      <definedName name="SortUSADesc"/>
    </defined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V57"/>
  <sheetViews>
    <sheetView showZeros="0" zoomScaleNormal="100" workbookViewId="0">
      <pane xSplit="5" ySplit="2" topLeftCell="F3" activePane="bottomRight" state="frozen"/>
      <selection activeCell="A2" sqref="A2:Q2"/>
      <selection pane="topRight" activeCell="A2" sqref="A2:Q2"/>
      <selection pane="bottomLeft" activeCell="A2" sqref="A2:Q2"/>
      <selection pane="bottomRight" activeCell="V1" sqref="V1:V1048576"/>
    </sheetView>
  </sheetViews>
  <sheetFormatPr defaultColWidth="9" defaultRowHeight="13.5" x14ac:dyDescent="0.25"/>
  <cols>
    <col min="1" max="1" width="12" style="47" customWidth="1"/>
    <col min="2" max="2" width="13.125" style="47" customWidth="1"/>
    <col min="3" max="3" width="33" style="47" customWidth="1"/>
    <col min="4" max="4" width="25.25" style="47" customWidth="1"/>
    <col min="5" max="5" width="2.625" style="47" bestFit="1" customWidth="1"/>
    <col min="6" max="6" width="11.125" style="47" customWidth="1"/>
    <col min="7" max="7" width="4.25" style="47" customWidth="1"/>
    <col min="8" max="8" width="9" style="47"/>
    <col min="9" max="9" width="8.75" style="47" customWidth="1"/>
    <col min="10" max="10" width="10.125" style="47" bestFit="1" customWidth="1"/>
    <col min="11" max="16" width="0" style="47" hidden="1" customWidth="1"/>
    <col min="17" max="17" width="38.125" style="47" bestFit="1" customWidth="1"/>
    <col min="18" max="18" width="9" style="47"/>
    <col min="19" max="20" width="0" style="47" hidden="1" customWidth="1"/>
    <col min="21" max="21" width="9" style="47"/>
    <col min="22" max="22" width="0" style="47" hidden="1" customWidth="1"/>
    <col min="23" max="16384" width="9" style="47"/>
  </cols>
  <sheetData>
    <row r="1" spans="1:22" ht="19.5" thickBot="1" x14ac:dyDescent="0.3">
      <c r="A1" s="151" t="s">
        <v>68</v>
      </c>
      <c r="B1" s="312"/>
      <c r="C1" s="312"/>
      <c r="D1" s="312"/>
      <c r="E1" s="152"/>
      <c r="F1" s="57"/>
      <c r="G1" s="57"/>
      <c r="P1" s="145"/>
      <c r="Q1" s="54"/>
      <c r="R1" s="48"/>
      <c r="S1" s="146"/>
      <c r="T1" s="147" t="s">
        <v>1</v>
      </c>
      <c r="U1" s="146"/>
      <c r="V1" s="146"/>
    </row>
    <row r="2" spans="1:22" ht="27.75" customHeight="1" thickBot="1" x14ac:dyDescent="0.3">
      <c r="A2" s="313"/>
      <c r="B2" s="314"/>
      <c r="C2" s="314"/>
      <c r="D2" s="314"/>
      <c r="E2" s="153" t="s">
        <v>6</v>
      </c>
      <c r="F2" s="154"/>
      <c r="G2" s="58"/>
      <c r="P2" s="145"/>
      <c r="Q2" s="54"/>
      <c r="R2" s="48"/>
      <c r="S2" s="146"/>
      <c r="T2" s="147" t="s">
        <v>132</v>
      </c>
      <c r="U2" s="146"/>
      <c r="V2" s="146"/>
    </row>
    <row r="3" spans="1:22" ht="14.25" customHeight="1" thickBot="1" x14ac:dyDescent="0.3">
      <c r="A3" s="311" t="s">
        <v>7</v>
      </c>
      <c r="B3" s="311"/>
      <c r="C3" s="311"/>
      <c r="D3" s="311"/>
      <c r="E3" s="155" t="s">
        <v>8</v>
      </c>
      <c r="F3" s="155">
        <v>1</v>
      </c>
      <c r="G3" s="59"/>
      <c r="P3" s="145"/>
      <c r="Q3" s="54"/>
      <c r="R3" s="48"/>
      <c r="S3" s="146"/>
      <c r="T3" s="147" t="s">
        <v>2</v>
      </c>
      <c r="U3" s="146"/>
      <c r="V3" s="146"/>
    </row>
    <row r="4" spans="1:22" ht="17.25" customHeight="1" x14ac:dyDescent="0.25">
      <c r="A4" s="309" t="s">
        <v>62</v>
      </c>
      <c r="B4" s="310"/>
      <c r="C4" s="310"/>
      <c r="D4" s="310"/>
      <c r="E4" s="156">
        <v>1</v>
      </c>
      <c r="F4" s="157">
        <v>51</v>
      </c>
      <c r="G4" s="60"/>
      <c r="P4" s="145"/>
      <c r="Q4" s="54"/>
      <c r="R4" s="48"/>
      <c r="S4" s="146"/>
      <c r="T4" s="147" t="s">
        <v>3</v>
      </c>
      <c r="U4" s="146"/>
      <c r="V4" s="146"/>
    </row>
    <row r="5" spans="1:22" ht="32.450000000000003" customHeight="1" x14ac:dyDescent="0.25">
      <c r="A5" s="307" t="s">
        <v>177</v>
      </c>
      <c r="B5" s="308"/>
      <c r="C5" s="308"/>
      <c r="D5" s="308"/>
      <c r="E5" s="158">
        <v>2</v>
      </c>
      <c r="F5" s="159">
        <v>4</v>
      </c>
      <c r="G5" s="60"/>
      <c r="P5" s="145"/>
      <c r="Q5" s="54"/>
      <c r="R5" s="48"/>
      <c r="S5" s="146"/>
      <c r="T5" s="147" t="s">
        <v>133</v>
      </c>
      <c r="U5" s="146"/>
      <c r="V5" s="146"/>
    </row>
    <row r="6" spans="1:22" ht="17.25" customHeight="1" x14ac:dyDescent="0.25">
      <c r="A6" s="317" t="s">
        <v>178</v>
      </c>
      <c r="B6" s="318"/>
      <c r="C6" s="318"/>
      <c r="D6" s="319"/>
      <c r="E6" s="160">
        <v>3</v>
      </c>
      <c r="F6" s="159">
        <v>7</v>
      </c>
      <c r="G6" s="60"/>
      <c r="P6" s="145"/>
      <c r="Q6" s="54"/>
      <c r="R6" s="48"/>
      <c r="S6" s="146"/>
      <c r="T6" s="147" t="s">
        <v>4</v>
      </c>
      <c r="U6" s="146"/>
      <c r="V6" s="146"/>
    </row>
    <row r="7" spans="1:22" ht="17.25" customHeight="1" x14ac:dyDescent="0.25">
      <c r="A7" s="317" t="s">
        <v>179</v>
      </c>
      <c r="B7" s="318"/>
      <c r="C7" s="318"/>
      <c r="D7" s="319"/>
      <c r="E7" s="160">
        <v>4</v>
      </c>
      <c r="F7" s="159">
        <v>3</v>
      </c>
      <c r="G7" s="60"/>
      <c r="P7" s="145"/>
      <c r="Q7" s="54"/>
      <c r="R7" s="48"/>
      <c r="S7" s="146"/>
      <c r="T7" s="147" t="s">
        <v>16</v>
      </c>
      <c r="U7" s="146"/>
      <c r="V7" s="146"/>
    </row>
    <row r="8" spans="1:22" ht="17.25" customHeight="1" x14ac:dyDescent="0.25">
      <c r="A8" s="317" t="s">
        <v>180</v>
      </c>
      <c r="B8" s="318"/>
      <c r="C8" s="318"/>
      <c r="D8" s="319"/>
      <c r="E8" s="160">
        <v>5</v>
      </c>
      <c r="F8" s="159">
        <v>7</v>
      </c>
      <c r="G8" s="60"/>
      <c r="P8" s="145"/>
      <c r="Q8" s="54"/>
      <c r="R8" s="48"/>
      <c r="S8" s="146"/>
      <c r="T8" s="147" t="s">
        <v>134</v>
      </c>
      <c r="U8" s="146"/>
      <c r="V8" s="146"/>
    </row>
    <row r="9" spans="1:22" ht="17.25" customHeight="1" x14ac:dyDescent="0.25">
      <c r="A9" s="320" t="s">
        <v>64</v>
      </c>
      <c r="B9" s="321"/>
      <c r="C9" s="321"/>
      <c r="D9" s="321"/>
      <c r="E9" s="158">
        <v>6</v>
      </c>
      <c r="F9" s="159">
        <v>28</v>
      </c>
      <c r="G9" s="60"/>
      <c r="P9" s="145"/>
      <c r="Q9" s="54"/>
      <c r="R9" s="48"/>
      <c r="S9" s="146"/>
      <c r="T9" s="147" t="s">
        <v>61</v>
      </c>
      <c r="U9" s="146"/>
      <c r="V9" s="146"/>
    </row>
    <row r="10" spans="1:22" ht="17.25" customHeight="1" x14ac:dyDescent="0.25">
      <c r="A10" s="161" t="s">
        <v>67</v>
      </c>
      <c r="B10" s="308" t="s">
        <v>109</v>
      </c>
      <c r="C10" s="308"/>
      <c r="D10" s="308"/>
      <c r="E10" s="160">
        <v>7</v>
      </c>
      <c r="F10" s="159">
        <v>1</v>
      </c>
      <c r="G10" s="60"/>
      <c r="P10" s="145"/>
      <c r="Q10" s="54"/>
      <c r="R10" s="48"/>
      <c r="S10" s="146"/>
      <c r="T10" s="147" t="s">
        <v>121</v>
      </c>
      <c r="U10" s="146"/>
      <c r="V10" s="146"/>
    </row>
    <row r="11" spans="1:22" ht="17.25" customHeight="1" x14ac:dyDescent="0.25">
      <c r="A11" s="322" t="s">
        <v>99</v>
      </c>
      <c r="B11" s="308" t="s">
        <v>181</v>
      </c>
      <c r="C11" s="308"/>
      <c r="D11" s="308"/>
      <c r="E11" s="158">
        <v>8</v>
      </c>
      <c r="F11" s="159">
        <v>3</v>
      </c>
      <c r="G11" s="60"/>
      <c r="P11" s="145"/>
      <c r="Q11" s="54"/>
      <c r="R11" s="48"/>
      <c r="S11" s="146"/>
      <c r="T11" s="147" t="s">
        <v>135</v>
      </c>
      <c r="U11" s="146"/>
      <c r="V11" s="146"/>
    </row>
    <row r="12" spans="1:22" ht="17.25" customHeight="1" x14ac:dyDescent="0.25">
      <c r="A12" s="322"/>
      <c r="B12" s="323" t="s">
        <v>182</v>
      </c>
      <c r="C12" s="315" t="s">
        <v>183</v>
      </c>
      <c r="D12" s="316"/>
      <c r="E12" s="160">
        <v>9</v>
      </c>
      <c r="F12" s="159"/>
      <c r="G12" s="60"/>
      <c r="P12" s="145"/>
      <c r="Q12" s="54"/>
      <c r="R12" s="48"/>
      <c r="S12" s="146">
        <v>1</v>
      </c>
      <c r="T12" s="147">
        <v>10</v>
      </c>
      <c r="U12" s="146"/>
      <c r="V12" s="146">
        <v>1</v>
      </c>
    </row>
    <row r="13" spans="1:22" ht="17.25" customHeight="1" x14ac:dyDescent="0.25">
      <c r="A13" s="322"/>
      <c r="B13" s="324"/>
      <c r="C13" s="315" t="s">
        <v>184</v>
      </c>
      <c r="D13" s="316"/>
      <c r="E13" s="158">
        <v>10</v>
      </c>
      <c r="F13" s="159"/>
      <c r="G13" s="60"/>
      <c r="P13" s="145"/>
      <c r="Q13" s="54"/>
      <c r="R13" s="48"/>
      <c r="S13" s="146"/>
      <c r="T13" s="162">
        <v>1</v>
      </c>
      <c r="U13" s="146"/>
      <c r="V13" s="146"/>
    </row>
    <row r="14" spans="1:22" ht="17.25" customHeight="1" x14ac:dyDescent="0.25">
      <c r="A14" s="322"/>
      <c r="B14" s="308" t="s">
        <v>69</v>
      </c>
      <c r="C14" s="308"/>
      <c r="D14" s="308"/>
      <c r="E14" s="160">
        <v>11</v>
      </c>
      <c r="F14" s="159"/>
      <c r="G14" s="60"/>
      <c r="P14" s="145"/>
      <c r="Q14" s="54"/>
      <c r="R14" s="48"/>
      <c r="S14" s="146"/>
      <c r="T14" s="162">
        <v>1</v>
      </c>
      <c r="U14" s="146"/>
      <c r="V14" s="146"/>
    </row>
    <row r="15" spans="1:22" ht="17.25" customHeight="1" x14ac:dyDescent="0.25">
      <c r="A15" s="322"/>
      <c r="B15" s="308" t="s">
        <v>70</v>
      </c>
      <c r="C15" s="308"/>
      <c r="D15" s="308"/>
      <c r="E15" s="158">
        <v>12</v>
      </c>
      <c r="F15" s="159"/>
      <c r="G15" s="60"/>
      <c r="P15" s="145"/>
      <c r="Q15" s="54"/>
      <c r="R15" s="48"/>
      <c r="S15" s="146"/>
      <c r="T15" s="146"/>
      <c r="U15" s="146"/>
      <c r="V15" s="146"/>
    </row>
    <row r="16" spans="1:22" ht="17.25" customHeight="1" x14ac:dyDescent="0.25">
      <c r="A16" s="307" t="s">
        <v>71</v>
      </c>
      <c r="B16" s="308"/>
      <c r="C16" s="308"/>
      <c r="D16" s="308"/>
      <c r="E16" s="160">
        <v>13</v>
      </c>
      <c r="F16" s="159">
        <v>25</v>
      </c>
      <c r="G16" s="60"/>
      <c r="P16" s="145"/>
      <c r="Q16" s="54"/>
      <c r="R16" s="48"/>
      <c r="S16" s="146"/>
      <c r="T16" s="146"/>
      <c r="U16" s="146"/>
      <c r="V16" s="146"/>
    </row>
    <row r="17" spans="1:22" ht="17.25" customHeight="1" x14ac:dyDescent="0.25">
      <c r="A17" s="161" t="s">
        <v>67</v>
      </c>
      <c r="B17" s="308" t="s">
        <v>72</v>
      </c>
      <c r="C17" s="308"/>
      <c r="D17" s="308"/>
      <c r="E17" s="158">
        <v>14</v>
      </c>
      <c r="F17" s="159"/>
      <c r="G17" s="60"/>
      <c r="P17" s="145"/>
      <c r="Q17" s="54"/>
      <c r="R17" s="48"/>
      <c r="S17" s="146"/>
      <c r="T17" s="146"/>
      <c r="U17" s="146"/>
      <c r="V17" s="146"/>
    </row>
    <row r="18" spans="1:22" ht="17.25" customHeight="1" x14ac:dyDescent="0.25">
      <c r="A18" s="307" t="s">
        <v>220</v>
      </c>
      <c r="B18" s="308"/>
      <c r="C18" s="308"/>
      <c r="D18" s="308"/>
      <c r="E18" s="160">
        <v>15</v>
      </c>
      <c r="F18" s="159">
        <v>2</v>
      </c>
      <c r="G18" s="60"/>
      <c r="P18" s="145"/>
      <c r="Q18" s="54"/>
      <c r="R18" s="48"/>
      <c r="S18" s="146"/>
      <c r="T18" s="146"/>
      <c r="U18" s="146"/>
      <c r="V18" s="146"/>
    </row>
    <row r="19" spans="1:22" ht="17.25" customHeight="1" x14ac:dyDescent="0.25">
      <c r="A19" s="161" t="s">
        <v>67</v>
      </c>
      <c r="B19" s="308" t="s">
        <v>221</v>
      </c>
      <c r="C19" s="308"/>
      <c r="D19" s="308"/>
      <c r="E19" s="158">
        <v>16</v>
      </c>
      <c r="F19" s="159"/>
      <c r="G19" s="60"/>
      <c r="P19" s="145"/>
      <c r="Q19" s="54"/>
      <c r="R19" s="48"/>
      <c r="S19" s="146"/>
      <c r="T19" s="146"/>
      <c r="U19" s="146"/>
      <c r="V19" s="146"/>
    </row>
    <row r="20" spans="1:22" ht="33.75" customHeight="1" x14ac:dyDescent="0.25">
      <c r="A20" s="307" t="s">
        <v>75</v>
      </c>
      <c r="B20" s="308"/>
      <c r="C20" s="308"/>
      <c r="D20" s="308"/>
      <c r="E20" s="160">
        <v>17</v>
      </c>
      <c r="F20" s="159">
        <v>4</v>
      </c>
      <c r="G20" s="60"/>
      <c r="P20" s="145"/>
      <c r="Q20" s="54"/>
      <c r="R20" s="48"/>
      <c r="S20" s="146"/>
      <c r="T20" s="146"/>
      <c r="U20" s="146"/>
      <c r="V20" s="146"/>
    </row>
    <row r="21" spans="1:22" ht="17.25" customHeight="1" x14ac:dyDescent="0.25">
      <c r="A21" s="307" t="s">
        <v>140</v>
      </c>
      <c r="B21" s="308"/>
      <c r="C21" s="308"/>
      <c r="D21" s="308"/>
      <c r="E21" s="158">
        <v>18</v>
      </c>
      <c r="F21" s="159">
        <v>3</v>
      </c>
      <c r="G21" s="60"/>
      <c r="P21" s="145"/>
      <c r="Q21" s="54"/>
      <c r="R21" s="48"/>
      <c r="S21" s="146"/>
      <c r="T21" s="146"/>
      <c r="U21" s="146"/>
      <c r="V21" s="146"/>
    </row>
    <row r="22" spans="1:22" ht="33.75" customHeight="1" x14ac:dyDescent="0.25">
      <c r="A22" s="307" t="s">
        <v>185</v>
      </c>
      <c r="B22" s="308"/>
      <c r="C22" s="308"/>
      <c r="D22" s="308"/>
      <c r="E22" s="160">
        <v>19</v>
      </c>
      <c r="F22" s="159">
        <v>1</v>
      </c>
      <c r="G22" s="60"/>
      <c r="P22" s="145"/>
      <c r="Q22" s="54"/>
      <c r="R22" s="48"/>
      <c r="S22" s="146"/>
      <c r="T22" s="146"/>
      <c r="U22" s="146"/>
      <c r="V22" s="146"/>
    </row>
    <row r="23" spans="1:22" ht="17.25" customHeight="1" x14ac:dyDescent="0.25">
      <c r="A23" s="161" t="s">
        <v>67</v>
      </c>
      <c r="B23" s="308" t="s">
        <v>112</v>
      </c>
      <c r="C23" s="308"/>
      <c r="D23" s="308"/>
      <c r="E23" s="158">
        <v>20</v>
      </c>
      <c r="F23" s="159"/>
      <c r="G23" s="60"/>
      <c r="P23" s="145"/>
      <c r="Q23" s="54"/>
      <c r="R23" s="48"/>
      <c r="S23" s="146"/>
      <c r="T23" s="146"/>
      <c r="U23" s="146"/>
      <c r="V23" s="146"/>
    </row>
    <row r="24" spans="1:22" ht="33.75" customHeight="1" x14ac:dyDescent="0.25">
      <c r="A24" s="307" t="s">
        <v>154</v>
      </c>
      <c r="B24" s="308"/>
      <c r="C24" s="308"/>
      <c r="D24" s="308"/>
      <c r="E24" s="160">
        <v>21</v>
      </c>
      <c r="F24" s="159"/>
      <c r="G24" s="60"/>
      <c r="J24" s="47" t="s">
        <v>164</v>
      </c>
      <c r="P24" s="145"/>
      <c r="Q24" s="54"/>
      <c r="R24" s="48"/>
      <c r="S24" s="146"/>
      <c r="T24" s="146"/>
      <c r="U24" s="146"/>
      <c r="V24" s="146"/>
    </row>
    <row r="25" spans="1:22" ht="17.25" customHeight="1" x14ac:dyDescent="0.25">
      <c r="A25" s="161" t="s">
        <v>67</v>
      </c>
      <c r="B25" s="308" t="s">
        <v>112</v>
      </c>
      <c r="C25" s="308"/>
      <c r="D25" s="308"/>
      <c r="E25" s="158">
        <v>22</v>
      </c>
      <c r="F25" s="159"/>
      <c r="G25" s="60"/>
      <c r="P25" s="145"/>
      <c r="Q25" s="54"/>
      <c r="R25" s="48"/>
      <c r="S25" s="146"/>
      <c r="T25" s="146"/>
      <c r="U25" s="146"/>
      <c r="V25" s="146"/>
    </row>
    <row r="26" spans="1:22" ht="33.75" customHeight="1" x14ac:dyDescent="0.25">
      <c r="A26" s="307" t="s">
        <v>186</v>
      </c>
      <c r="B26" s="308"/>
      <c r="C26" s="308"/>
      <c r="D26" s="308"/>
      <c r="E26" s="160">
        <v>23</v>
      </c>
      <c r="F26" s="159"/>
      <c r="G26" s="60"/>
      <c r="P26" s="145"/>
      <c r="Q26" s="55"/>
      <c r="R26" s="48"/>
      <c r="S26" s="146"/>
      <c r="T26" s="146"/>
      <c r="U26" s="146"/>
      <c r="V26" s="146"/>
    </row>
    <row r="27" spans="1:22" ht="17.25" customHeight="1" x14ac:dyDescent="0.25">
      <c r="A27" s="161" t="s">
        <v>67</v>
      </c>
      <c r="B27" s="308" t="s">
        <v>112</v>
      </c>
      <c r="C27" s="308"/>
      <c r="D27" s="308"/>
      <c r="E27" s="158">
        <v>24</v>
      </c>
      <c r="F27" s="159"/>
      <c r="G27" s="60"/>
      <c r="P27" s="145"/>
      <c r="Q27" s="55"/>
      <c r="R27" s="48"/>
      <c r="S27" s="146"/>
      <c r="T27" s="146"/>
      <c r="U27" s="146"/>
      <c r="V27" s="146"/>
    </row>
    <row r="28" spans="1:22" ht="45" customHeight="1" x14ac:dyDescent="0.25">
      <c r="A28" s="307" t="s">
        <v>187</v>
      </c>
      <c r="B28" s="308"/>
      <c r="C28" s="308"/>
      <c r="D28" s="308"/>
      <c r="E28" s="160">
        <v>25</v>
      </c>
      <c r="F28" s="159"/>
      <c r="G28" s="60"/>
      <c r="P28" s="145"/>
      <c r="Q28" s="55"/>
      <c r="R28" s="48"/>
      <c r="S28" s="146"/>
      <c r="T28" s="146"/>
      <c r="U28" s="146"/>
      <c r="V28" s="146"/>
    </row>
    <row r="29" spans="1:22" ht="17.25" customHeight="1" x14ac:dyDescent="0.25">
      <c r="A29" s="161" t="s">
        <v>67</v>
      </c>
      <c r="B29" s="308" t="s">
        <v>112</v>
      </c>
      <c r="C29" s="308"/>
      <c r="D29" s="308"/>
      <c r="E29" s="158">
        <v>26</v>
      </c>
      <c r="F29" s="159"/>
      <c r="G29" s="60"/>
      <c r="M29" s="55"/>
      <c r="Q29" s="137"/>
      <c r="R29" s="48"/>
      <c r="S29" s="146"/>
      <c r="T29" s="146"/>
      <c r="U29" s="146"/>
      <c r="V29" s="146"/>
    </row>
    <row r="30" spans="1:22" ht="28.15" customHeight="1" x14ac:dyDescent="0.25">
      <c r="A30" s="307" t="s">
        <v>142</v>
      </c>
      <c r="B30" s="308"/>
      <c r="C30" s="308"/>
      <c r="D30" s="308"/>
      <c r="E30" s="160">
        <v>27</v>
      </c>
      <c r="F30" s="159"/>
      <c r="G30" s="60"/>
      <c r="P30" s="145"/>
      <c r="Q30" s="55"/>
      <c r="R30" s="49"/>
      <c r="S30" s="146"/>
      <c r="T30" s="146"/>
      <c r="U30" s="146"/>
      <c r="V30" s="146"/>
    </row>
    <row r="31" spans="1:22" ht="17.25" customHeight="1" x14ac:dyDescent="0.25">
      <c r="A31" s="161" t="s">
        <v>67</v>
      </c>
      <c r="B31" s="308" t="s">
        <v>112</v>
      </c>
      <c r="C31" s="308"/>
      <c r="D31" s="308"/>
      <c r="E31" s="158">
        <v>28</v>
      </c>
      <c r="F31" s="159"/>
      <c r="G31" s="60"/>
      <c r="P31" s="145"/>
      <c r="Q31" s="55"/>
      <c r="R31" s="49"/>
      <c r="S31" s="146"/>
      <c r="T31" s="146"/>
      <c r="U31" s="146"/>
      <c r="V31" s="146"/>
    </row>
    <row r="32" spans="1:22" ht="17.25" customHeight="1" x14ac:dyDescent="0.25">
      <c r="A32" s="307" t="s">
        <v>77</v>
      </c>
      <c r="B32" s="308"/>
      <c r="C32" s="308"/>
      <c r="D32" s="308"/>
      <c r="E32" s="160">
        <v>29</v>
      </c>
      <c r="F32" s="159">
        <v>35</v>
      </c>
      <c r="G32" s="60"/>
      <c r="P32" s="145"/>
      <c r="Q32" s="163"/>
      <c r="R32" s="146"/>
      <c r="S32" s="146"/>
      <c r="T32" s="146"/>
      <c r="U32" s="146"/>
      <c r="V32" s="146"/>
    </row>
    <row r="33" spans="1:22" ht="17.25" customHeight="1" x14ac:dyDescent="0.25">
      <c r="A33" s="161" t="s">
        <v>67</v>
      </c>
      <c r="B33" s="315" t="s">
        <v>113</v>
      </c>
      <c r="C33" s="316"/>
      <c r="D33" s="316"/>
      <c r="E33" s="158">
        <v>30</v>
      </c>
      <c r="F33" s="159"/>
      <c r="G33" s="60"/>
      <c r="J33" s="137"/>
      <c r="P33" s="145"/>
      <c r="Q33" s="55"/>
      <c r="R33" s="146"/>
      <c r="S33" s="146"/>
      <c r="T33" s="146"/>
      <c r="U33" s="146"/>
      <c r="V33" s="146"/>
    </row>
    <row r="34" spans="1:22" ht="17.25" customHeight="1" x14ac:dyDescent="0.25">
      <c r="A34" s="307" t="s">
        <v>188</v>
      </c>
      <c r="B34" s="308"/>
      <c r="C34" s="308"/>
      <c r="D34" s="308"/>
      <c r="E34" s="160">
        <v>31</v>
      </c>
      <c r="F34" s="159"/>
      <c r="G34" s="60"/>
      <c r="P34" s="145"/>
      <c r="Q34" s="163"/>
      <c r="R34" s="146"/>
      <c r="S34" s="146"/>
      <c r="T34" s="146"/>
      <c r="U34" s="146"/>
      <c r="V34" s="146"/>
    </row>
    <row r="35" spans="1:22" ht="17.25" customHeight="1" x14ac:dyDescent="0.25">
      <c r="A35" s="161" t="s">
        <v>67</v>
      </c>
      <c r="B35" s="308" t="s">
        <v>144</v>
      </c>
      <c r="C35" s="308"/>
      <c r="D35" s="308"/>
      <c r="E35" s="158">
        <v>32</v>
      </c>
      <c r="F35" s="159"/>
      <c r="G35" s="60"/>
      <c r="P35" s="145"/>
      <c r="Q35" s="163"/>
      <c r="R35" s="146"/>
      <c r="S35" s="146"/>
      <c r="T35" s="146"/>
      <c r="U35" s="146"/>
      <c r="V35" s="146"/>
    </row>
    <row r="36" spans="1:22" ht="17.25" customHeight="1" x14ac:dyDescent="0.25">
      <c r="A36" s="307" t="s">
        <v>120</v>
      </c>
      <c r="B36" s="308"/>
      <c r="C36" s="308"/>
      <c r="D36" s="308"/>
      <c r="E36" s="160">
        <v>33</v>
      </c>
      <c r="F36" s="159"/>
      <c r="G36" s="60"/>
      <c r="P36" s="145"/>
      <c r="Q36" s="163"/>
      <c r="R36" s="146"/>
      <c r="S36" s="146"/>
      <c r="T36" s="146"/>
      <c r="U36" s="146"/>
      <c r="V36" s="146"/>
    </row>
    <row r="37" spans="1:22" ht="31.15" customHeight="1" x14ac:dyDescent="0.25">
      <c r="A37" s="307" t="s">
        <v>189</v>
      </c>
      <c r="B37" s="308"/>
      <c r="C37" s="308"/>
      <c r="D37" s="308"/>
      <c r="E37" s="158">
        <v>34</v>
      </c>
      <c r="F37" s="159"/>
      <c r="G37" s="60"/>
      <c r="P37" s="145"/>
      <c r="Q37" s="55"/>
      <c r="R37" s="146"/>
      <c r="S37" s="146"/>
      <c r="T37" s="146"/>
      <c r="U37" s="146"/>
      <c r="V37" s="146"/>
    </row>
    <row r="38" spans="1:22" ht="28.15" customHeight="1" x14ac:dyDescent="0.25">
      <c r="A38" s="325" t="s">
        <v>190</v>
      </c>
      <c r="B38" s="326"/>
      <c r="C38" s="308" t="s">
        <v>191</v>
      </c>
      <c r="D38" s="308"/>
      <c r="E38" s="160">
        <v>35</v>
      </c>
      <c r="F38" s="159"/>
      <c r="G38" s="60"/>
      <c r="P38" s="145"/>
      <c r="Q38" s="55"/>
      <c r="R38" s="146"/>
      <c r="S38" s="146"/>
      <c r="T38" s="146"/>
      <c r="U38" s="146"/>
      <c r="V38" s="146"/>
    </row>
    <row r="39" spans="1:22" ht="17.25" customHeight="1" x14ac:dyDescent="0.25">
      <c r="A39" s="327"/>
      <c r="B39" s="328"/>
      <c r="C39" s="308" t="s">
        <v>79</v>
      </c>
      <c r="D39" s="308"/>
      <c r="E39" s="158">
        <v>36</v>
      </c>
      <c r="F39" s="159">
        <v>1</v>
      </c>
      <c r="G39" s="60"/>
      <c r="P39" s="145"/>
      <c r="Q39" s="55"/>
      <c r="R39" s="146"/>
      <c r="S39" s="146"/>
      <c r="T39" s="146"/>
      <c r="U39" s="146"/>
      <c r="V39" s="146"/>
    </row>
    <row r="40" spans="1:22" ht="18.75" customHeight="1" x14ac:dyDescent="0.25">
      <c r="A40" s="327"/>
      <c r="B40" s="328"/>
      <c r="C40" s="308" t="s">
        <v>80</v>
      </c>
      <c r="D40" s="308"/>
      <c r="E40" s="160">
        <v>37</v>
      </c>
      <c r="F40" s="159">
        <v>1</v>
      </c>
      <c r="G40" s="61"/>
      <c r="P40" s="145"/>
      <c r="Q40" s="55"/>
      <c r="R40" s="146"/>
      <c r="S40" s="146"/>
      <c r="T40" s="146"/>
      <c r="U40" s="146"/>
      <c r="V40" s="146"/>
    </row>
    <row r="41" spans="1:22" ht="20.45" customHeight="1" thickBot="1" x14ac:dyDescent="0.3">
      <c r="A41" s="329"/>
      <c r="B41" s="330"/>
      <c r="C41" s="331" t="s">
        <v>81</v>
      </c>
      <c r="D41" s="331"/>
      <c r="E41" s="164">
        <v>38</v>
      </c>
      <c r="F41" s="165"/>
      <c r="G41" s="62"/>
      <c r="P41" s="145"/>
      <c r="Q41" s="162"/>
      <c r="R41" s="146"/>
      <c r="S41" s="146"/>
      <c r="T41" s="146"/>
      <c r="U41" s="146"/>
      <c r="V41" s="146"/>
    </row>
    <row r="42" spans="1:22" ht="16.5" thickBot="1" x14ac:dyDescent="0.3">
      <c r="A42" s="337" t="s">
        <v>59</v>
      </c>
      <c r="B42" s="338"/>
      <c r="C42" s="338"/>
      <c r="D42" s="338"/>
      <c r="E42" s="155">
        <v>39</v>
      </c>
      <c r="F42" s="166">
        <f>SUM(F4:F41)</f>
        <v>176</v>
      </c>
      <c r="G42" s="63"/>
      <c r="H42" s="63"/>
      <c r="I42" s="66"/>
      <c r="P42" s="145"/>
      <c r="Q42" s="162"/>
      <c r="R42" s="146"/>
      <c r="S42" s="146"/>
      <c r="T42" s="146"/>
      <c r="U42" s="146"/>
      <c r="V42" s="146"/>
    </row>
    <row r="43" spans="1:22" ht="15.75" x14ac:dyDescent="0.25">
      <c r="A43" s="167"/>
      <c r="B43" s="168"/>
      <c r="C43" s="168"/>
      <c r="D43" s="168"/>
      <c r="E43" s="168"/>
      <c r="F43" s="168"/>
      <c r="G43" s="63"/>
      <c r="H43" s="63"/>
      <c r="I43" s="66"/>
      <c r="Q43" s="162"/>
      <c r="R43" s="146"/>
      <c r="S43" s="146"/>
      <c r="T43" s="146"/>
      <c r="U43" s="146"/>
      <c r="V43" s="146"/>
    </row>
    <row r="44" spans="1:22" ht="14.25" customHeight="1" x14ac:dyDescent="0.25">
      <c r="A44" s="169" t="s">
        <v>192</v>
      </c>
      <c r="B44" s="168"/>
      <c r="C44" s="170"/>
      <c r="D44" s="332" t="s">
        <v>193</v>
      </c>
      <c r="E44" s="333"/>
      <c r="F44" s="333"/>
      <c r="Q44" s="171"/>
      <c r="R44" s="146"/>
      <c r="S44" s="146"/>
      <c r="T44" s="146"/>
      <c r="U44" s="146"/>
      <c r="V44" s="146"/>
    </row>
    <row r="45" spans="1:22" ht="15.75" x14ac:dyDescent="0.25">
      <c r="A45" s="169"/>
      <c r="B45" s="172"/>
      <c r="C45" s="173" t="s">
        <v>194</v>
      </c>
      <c r="D45" s="334" t="s">
        <v>195</v>
      </c>
      <c r="E45" s="335"/>
      <c r="F45" s="335"/>
      <c r="P45" s="47">
        <v>1</v>
      </c>
      <c r="Q45" s="47">
        <v>1</v>
      </c>
      <c r="R45" s="146"/>
      <c r="S45" s="146">
        <v>1</v>
      </c>
      <c r="T45" s="146"/>
      <c r="U45" s="146"/>
      <c r="V45" s="146"/>
    </row>
    <row r="46" spans="1:22" ht="15.75" x14ac:dyDescent="0.25">
      <c r="A46" s="174"/>
      <c r="B46" s="174"/>
      <c r="C46" s="175"/>
      <c r="D46" s="176"/>
      <c r="E46" s="176"/>
      <c r="F46" s="176"/>
      <c r="G46" s="64"/>
      <c r="H46" s="64"/>
      <c r="I46" s="67"/>
      <c r="Q46" s="47">
        <v>1</v>
      </c>
      <c r="R46" s="146"/>
      <c r="S46" s="146"/>
      <c r="T46" s="146"/>
    </row>
    <row r="47" spans="1:22" ht="19.5" customHeight="1" x14ac:dyDescent="0.25">
      <c r="A47" s="177" t="s">
        <v>196</v>
      </c>
      <c r="B47" s="64"/>
      <c r="C47" s="170"/>
      <c r="D47" s="332" t="s">
        <v>193</v>
      </c>
      <c r="E47" s="333"/>
      <c r="F47" s="333"/>
      <c r="G47" s="64"/>
      <c r="H47" s="64"/>
      <c r="I47" s="67"/>
      <c r="R47" s="146"/>
      <c r="S47" s="146"/>
      <c r="T47" s="146"/>
    </row>
    <row r="48" spans="1:22" ht="21.75" customHeight="1" x14ac:dyDescent="0.25">
      <c r="A48" s="178" t="s">
        <v>197</v>
      </c>
      <c r="B48" s="64"/>
      <c r="C48" s="173" t="s">
        <v>194</v>
      </c>
      <c r="D48" s="334" t="s">
        <v>195</v>
      </c>
      <c r="E48" s="335"/>
      <c r="F48" s="335"/>
      <c r="G48" s="64"/>
      <c r="H48" s="64"/>
      <c r="I48" s="67"/>
      <c r="R48" s="146"/>
      <c r="S48" s="146"/>
      <c r="T48" s="146"/>
    </row>
    <row r="49" spans="1:20" ht="14.25" customHeight="1" x14ac:dyDescent="0.25">
      <c r="A49" s="62"/>
      <c r="B49" s="64"/>
      <c r="C49" s="64"/>
      <c r="D49" s="176"/>
      <c r="E49" s="179"/>
      <c r="F49" s="176"/>
      <c r="G49" s="64"/>
      <c r="H49" s="64"/>
      <c r="I49" s="67"/>
      <c r="R49" s="146"/>
      <c r="S49" s="146"/>
      <c r="T49" s="146"/>
    </row>
    <row r="50" spans="1:20" ht="15.75" x14ac:dyDescent="0.25">
      <c r="A50" s="178" t="s">
        <v>85</v>
      </c>
      <c r="B50" s="64"/>
      <c r="C50" s="170"/>
      <c r="D50" s="332" t="s">
        <v>193</v>
      </c>
      <c r="E50" s="333"/>
      <c r="F50" s="333"/>
      <c r="G50" s="64"/>
      <c r="H50" s="64"/>
      <c r="I50" s="67"/>
      <c r="T50" s="146"/>
    </row>
    <row r="51" spans="1:20" ht="15.75" x14ac:dyDescent="0.25">
      <c r="A51" s="62"/>
      <c r="B51" s="64"/>
      <c r="C51" s="173" t="s">
        <v>194</v>
      </c>
      <c r="D51" s="334" t="s">
        <v>195</v>
      </c>
      <c r="E51" s="335"/>
      <c r="F51" s="335"/>
      <c r="G51" s="65"/>
      <c r="H51" s="65"/>
      <c r="I51" s="65"/>
      <c r="T51" s="146"/>
    </row>
    <row r="52" spans="1:20" ht="5.25" customHeight="1" x14ac:dyDescent="0.25">
      <c r="A52" s="65"/>
      <c r="B52" s="176"/>
      <c r="D52" s="175"/>
      <c r="E52" s="175"/>
      <c r="F52" s="65"/>
      <c r="G52" s="65"/>
      <c r="H52" s="65"/>
      <c r="I52" s="65"/>
      <c r="T52" s="146"/>
    </row>
    <row r="53" spans="1:20" ht="15.75" x14ac:dyDescent="0.25">
      <c r="A53" s="336" t="s">
        <v>198</v>
      </c>
      <c r="B53" s="336"/>
      <c r="C53" s="336"/>
      <c r="D53" s="336"/>
      <c r="E53" s="336"/>
      <c r="F53" s="336"/>
      <c r="G53" s="66"/>
      <c r="H53" s="66"/>
      <c r="I53" s="66"/>
      <c r="T53" s="146"/>
    </row>
    <row r="54" spans="1:20" x14ac:dyDescent="0.25">
      <c r="A54" s="66"/>
      <c r="B54" s="66"/>
      <c r="C54" s="66"/>
      <c r="D54" s="66"/>
      <c r="E54" s="66"/>
      <c r="F54" s="66"/>
      <c r="G54" s="66"/>
      <c r="H54" s="66"/>
      <c r="I54" s="66"/>
    </row>
    <row r="55" spans="1:20" x14ac:dyDescent="0.25">
      <c r="A55" s="66" t="s">
        <v>136</v>
      </c>
      <c r="B55" s="66"/>
      <c r="C55" s="66"/>
      <c r="D55" s="66"/>
      <c r="E55" s="62"/>
      <c r="F55" s="66"/>
      <c r="G55" s="66"/>
      <c r="H55" s="66"/>
      <c r="I55" s="66"/>
    </row>
    <row r="56" spans="1:20" x14ac:dyDescent="0.25">
      <c r="A56" s="66" t="s">
        <v>199</v>
      </c>
      <c r="B56" s="180"/>
      <c r="C56" s="181"/>
      <c r="E56" s="182"/>
      <c r="F56" s="66"/>
      <c r="H56" s="66"/>
      <c r="I56" s="66"/>
    </row>
    <row r="57" spans="1:20" x14ac:dyDescent="0.25">
      <c r="A57" s="66" t="s">
        <v>200</v>
      </c>
      <c r="B57" s="183"/>
      <c r="C57" s="184"/>
      <c r="D57" s="185" t="s">
        <v>201</v>
      </c>
      <c r="E57" s="62"/>
      <c r="F57" s="66"/>
    </row>
  </sheetData>
  <mergeCells count="52">
    <mergeCell ref="D50:F50"/>
    <mergeCell ref="D51:F51"/>
    <mergeCell ref="A53:F53"/>
    <mergeCell ref="A42:D42"/>
    <mergeCell ref="D44:F44"/>
    <mergeCell ref="D45:F45"/>
    <mergeCell ref="D47:F47"/>
    <mergeCell ref="D48:F48"/>
    <mergeCell ref="B35:D35"/>
    <mergeCell ref="A36:D36"/>
    <mergeCell ref="A37:D37"/>
    <mergeCell ref="A38:B41"/>
    <mergeCell ref="C40:D40"/>
    <mergeCell ref="C41:D41"/>
    <mergeCell ref="A28:D28"/>
    <mergeCell ref="A18:D18"/>
    <mergeCell ref="A16:D16"/>
    <mergeCell ref="A11:A15"/>
    <mergeCell ref="B11:D11"/>
    <mergeCell ref="B12:B13"/>
    <mergeCell ref="C12:D12"/>
    <mergeCell ref="C13:D13"/>
    <mergeCell ref="B14:D14"/>
    <mergeCell ref="B19:D19"/>
    <mergeCell ref="A21:D21"/>
    <mergeCell ref="A7:D7"/>
    <mergeCell ref="B17:D17"/>
    <mergeCell ref="A6:D6"/>
    <mergeCell ref="A8:D8"/>
    <mergeCell ref="A9:D9"/>
    <mergeCell ref="B10:D10"/>
    <mergeCell ref="B31:D31"/>
    <mergeCell ref="B15:D15"/>
    <mergeCell ref="C38:D38"/>
    <mergeCell ref="C39:D39"/>
    <mergeCell ref="A30:D30"/>
    <mergeCell ref="B27:D27"/>
    <mergeCell ref="A20:D20"/>
    <mergeCell ref="A32:D32"/>
    <mergeCell ref="B33:D33"/>
    <mergeCell ref="A34:D34"/>
    <mergeCell ref="A24:D24"/>
    <mergeCell ref="B25:D25"/>
    <mergeCell ref="B29:D29"/>
    <mergeCell ref="B23:D23"/>
    <mergeCell ref="A26:D26"/>
    <mergeCell ref="A22:D22"/>
    <mergeCell ref="A5:D5"/>
    <mergeCell ref="A4:D4"/>
    <mergeCell ref="A3:D3"/>
    <mergeCell ref="B1:D1"/>
    <mergeCell ref="A2:D2"/>
  </mergeCells>
  <phoneticPr fontId="0" type="noConversion"/>
  <dataValidations count="1">
    <dataValidation type="whole" operator="notEqual" allowBlank="1" showInputMessage="1" showErrorMessage="1" errorTitle="Робота органів слідства" error="Ви ввели невірні дані._x000a_Повинно бути введено ціле число." sqref="G4:G39 F4:F41">
      <formula1>-1000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1">
    <pageSetUpPr fitToPage="1"/>
  </sheetPr>
  <dimension ref="A1:G23"/>
  <sheetViews>
    <sheetView tabSelected="1" zoomScale="85" zoomScaleNormal="100" workbookViewId="0">
      <selection activeCell="F19" sqref="F19"/>
    </sheetView>
  </sheetViews>
  <sheetFormatPr defaultColWidth="9" defaultRowHeight="15.75" x14ac:dyDescent="0.25"/>
  <cols>
    <col min="1" max="1" width="18.75" style="69" customWidth="1"/>
    <col min="2" max="2" width="5.125" style="69" customWidth="1"/>
    <col min="3" max="3" width="7.625" style="69" customWidth="1"/>
    <col min="4" max="4" width="24.5" style="69" customWidth="1"/>
    <col min="5" max="5" width="14.625" style="69" customWidth="1"/>
    <col min="6" max="6" width="20.5" style="69" customWidth="1"/>
    <col min="7" max="7" width="16.5" style="69" customWidth="1"/>
    <col min="8" max="17" width="9" style="69"/>
    <col min="18" max="18" width="9" style="69" customWidth="1"/>
    <col min="19" max="16384" width="9" style="69"/>
  </cols>
  <sheetData>
    <row r="1" spans="1:7" s="35" customFormat="1" ht="64.150000000000006" customHeight="1" x14ac:dyDescent="0.25">
      <c r="A1" s="2"/>
      <c r="B1" s="2"/>
      <c r="C1" s="2"/>
      <c r="D1" s="2"/>
      <c r="E1" s="2"/>
      <c r="F1" s="346" t="s">
        <v>226</v>
      </c>
      <c r="G1" s="346"/>
    </row>
    <row r="2" spans="1:7" s="35" customFormat="1" ht="23.25" customHeight="1" x14ac:dyDescent="0.25">
      <c r="A2" s="348" t="s">
        <v>91</v>
      </c>
      <c r="B2" s="348"/>
      <c r="C2" s="348"/>
      <c r="D2" s="348"/>
      <c r="E2" s="348"/>
      <c r="F2" s="348"/>
      <c r="G2" s="348"/>
    </row>
    <row r="3" spans="1:7" s="35" customFormat="1" ht="45" customHeight="1" x14ac:dyDescent="0.25">
      <c r="A3" s="2"/>
      <c r="B3" s="2"/>
      <c r="C3" s="2"/>
      <c r="D3" s="2"/>
      <c r="E3" s="2"/>
      <c r="F3" s="2"/>
      <c r="G3" s="2"/>
    </row>
    <row r="4" spans="1:7" ht="23.25" customHeight="1" x14ac:dyDescent="0.25">
      <c r="A4" s="349" t="s">
        <v>202</v>
      </c>
      <c r="B4" s="349"/>
      <c r="C4" s="349"/>
      <c r="D4" s="349"/>
      <c r="E4" s="349"/>
      <c r="F4" s="349"/>
      <c r="G4" s="349"/>
    </row>
    <row r="5" spans="1:7" ht="23.25" customHeight="1" x14ac:dyDescent="0.25">
      <c r="A5" s="349"/>
      <c r="B5" s="349"/>
      <c r="C5" s="349"/>
      <c r="D5" s="349"/>
      <c r="E5" s="349"/>
      <c r="F5" s="349"/>
      <c r="G5" s="349"/>
    </row>
    <row r="6" spans="1:7" ht="23.25" customHeight="1" x14ac:dyDescent="0.25">
      <c r="A6" s="349"/>
      <c r="B6" s="349"/>
      <c r="C6" s="349"/>
      <c r="D6" s="349"/>
      <c r="E6" s="349"/>
      <c r="F6" s="349"/>
      <c r="G6" s="349"/>
    </row>
    <row r="7" spans="1:7" ht="23.25" customHeight="1" x14ac:dyDescent="0.3">
      <c r="A7" s="350" t="s">
        <v>234</v>
      </c>
      <c r="B7" s="350"/>
      <c r="C7" s="350"/>
      <c r="D7" s="350"/>
      <c r="E7" s="350"/>
      <c r="F7" s="350"/>
      <c r="G7" s="350"/>
    </row>
    <row r="8" spans="1:7" ht="60.6" customHeight="1" x14ac:dyDescent="0.25">
      <c r="A8" s="68"/>
      <c r="B8" s="68"/>
      <c r="C8" s="68"/>
      <c r="D8" s="68"/>
      <c r="E8" s="68"/>
      <c r="F8" s="68"/>
      <c r="G8" s="68"/>
    </row>
    <row r="9" spans="1:7" ht="36" customHeight="1" x14ac:dyDescent="0.25">
      <c r="A9" s="351" t="s">
        <v>96</v>
      </c>
      <c r="B9" s="351"/>
      <c r="C9" s="351"/>
      <c r="D9" s="351"/>
      <c r="E9" s="142" t="s">
        <v>203</v>
      </c>
      <c r="F9" s="347" t="s">
        <v>0</v>
      </c>
      <c r="G9" s="347"/>
    </row>
    <row r="10" spans="1:7" ht="67.5" customHeight="1" x14ac:dyDescent="0.25">
      <c r="A10" s="339" t="s">
        <v>204</v>
      </c>
      <c r="B10" s="339"/>
      <c r="C10" s="339"/>
      <c r="D10" s="339"/>
      <c r="E10" s="73" t="s">
        <v>223</v>
      </c>
      <c r="F10" s="340" t="s">
        <v>205</v>
      </c>
      <c r="G10" s="341"/>
    </row>
    <row r="11" spans="1:7" ht="121.15" customHeight="1" x14ac:dyDescent="0.25">
      <c r="A11" s="339" t="s">
        <v>206</v>
      </c>
      <c r="B11" s="339"/>
      <c r="C11" s="339"/>
      <c r="D11" s="339"/>
      <c r="E11" s="73" t="s">
        <v>224</v>
      </c>
      <c r="F11" s="345" t="s">
        <v>225</v>
      </c>
      <c r="G11" s="345"/>
    </row>
    <row r="12" spans="1:7" ht="108" customHeight="1" x14ac:dyDescent="0.25">
      <c r="A12" s="339" t="s">
        <v>207</v>
      </c>
      <c r="B12" s="339"/>
      <c r="C12" s="339"/>
      <c r="D12" s="339"/>
      <c r="E12" s="73" t="s">
        <v>223</v>
      </c>
      <c r="F12" s="345"/>
      <c r="G12" s="345"/>
    </row>
    <row r="13" spans="1:7" ht="51" customHeight="1" x14ac:dyDescent="0.25">
      <c r="A13" s="143"/>
      <c r="B13" s="143"/>
      <c r="C13" s="143"/>
      <c r="D13" s="143"/>
      <c r="E13" s="144"/>
      <c r="F13" s="345"/>
      <c r="G13" s="345"/>
    </row>
    <row r="14" spans="1:7" ht="39.75" customHeight="1" x14ac:dyDescent="0.25">
      <c r="A14" s="143"/>
      <c r="B14" s="143"/>
      <c r="C14" s="143"/>
      <c r="D14" s="143"/>
      <c r="E14" s="144"/>
      <c r="F14" s="117"/>
      <c r="G14" s="117"/>
    </row>
    <row r="15" spans="1:7" ht="12.6" customHeight="1" x14ac:dyDescent="0.25">
      <c r="A15" s="143"/>
      <c r="B15" s="143"/>
      <c r="C15" s="143"/>
      <c r="D15" s="143"/>
      <c r="E15" s="144"/>
      <c r="F15" s="117"/>
      <c r="G15" s="117"/>
    </row>
    <row r="16" spans="1:7" ht="10.15" customHeight="1" x14ac:dyDescent="0.25">
      <c r="A16" s="143"/>
      <c r="B16" s="143"/>
      <c r="C16" s="143"/>
      <c r="D16" s="143"/>
      <c r="E16" s="144"/>
      <c r="F16" s="117"/>
      <c r="G16" s="117"/>
    </row>
    <row r="17" spans="1:7" ht="54.75" customHeight="1" x14ac:dyDescent="0.25">
      <c r="A17" s="68"/>
      <c r="B17" s="68"/>
      <c r="C17" s="68"/>
      <c r="D17" s="68"/>
      <c r="E17" s="68"/>
      <c r="F17" s="68"/>
      <c r="G17" s="68"/>
    </row>
    <row r="18" spans="1:7" s="35" customFormat="1" ht="26.25" customHeight="1" x14ac:dyDescent="0.25">
      <c r="A18" s="97" t="s">
        <v>92</v>
      </c>
      <c r="B18" s="98"/>
      <c r="C18" s="98"/>
      <c r="D18" s="98"/>
      <c r="E18" s="98"/>
      <c r="F18" s="98"/>
      <c r="G18" s="99"/>
    </row>
    <row r="19" spans="1:7" s="35" customFormat="1" ht="26.25" customHeight="1" x14ac:dyDescent="0.35">
      <c r="A19" s="100" t="s">
        <v>93</v>
      </c>
      <c r="B19" s="70" t="s">
        <v>233</v>
      </c>
      <c r="C19" s="71"/>
      <c r="D19" s="71"/>
      <c r="E19" s="71"/>
      <c r="F19" s="71"/>
      <c r="G19" s="101"/>
    </row>
    <row r="20" spans="1:7" s="35" customFormat="1" ht="26.25" customHeight="1" x14ac:dyDescent="0.35">
      <c r="A20" s="100" t="s">
        <v>94</v>
      </c>
      <c r="B20" s="70"/>
      <c r="C20" s="71"/>
      <c r="D20" s="71"/>
      <c r="E20" s="71"/>
      <c r="F20" s="71"/>
      <c r="G20" s="101"/>
    </row>
    <row r="21" spans="1:7" s="35" customFormat="1" ht="26.25" customHeight="1" x14ac:dyDescent="0.25">
      <c r="A21" s="102"/>
      <c r="B21" s="72"/>
      <c r="C21" s="72"/>
      <c r="D21" s="72"/>
      <c r="E21" s="72"/>
      <c r="F21" s="72"/>
      <c r="G21" s="103"/>
    </row>
    <row r="22" spans="1:7" s="35" customFormat="1" ht="18" customHeight="1" x14ac:dyDescent="0.25">
      <c r="A22" s="342" t="s">
        <v>95</v>
      </c>
      <c r="B22" s="343"/>
      <c r="C22" s="343"/>
      <c r="D22" s="343"/>
      <c r="E22" s="343"/>
      <c r="F22" s="343"/>
      <c r="G22" s="344"/>
    </row>
    <row r="23" spans="1:7" x14ac:dyDescent="0.25">
      <c r="A23" s="68"/>
      <c r="B23" s="68"/>
      <c r="C23" s="68"/>
      <c r="D23" s="68"/>
      <c r="E23" s="68"/>
      <c r="F23" s="68"/>
      <c r="G23" s="68"/>
    </row>
  </sheetData>
  <mergeCells count="14">
    <mergeCell ref="F1:G1"/>
    <mergeCell ref="F9:G9"/>
    <mergeCell ref="A2:G2"/>
    <mergeCell ref="A4:G4"/>
    <mergeCell ref="A5:G5"/>
    <mergeCell ref="A6:G6"/>
    <mergeCell ref="A7:G7"/>
    <mergeCell ref="A9:D9"/>
    <mergeCell ref="A10:D10"/>
    <mergeCell ref="F10:G10"/>
    <mergeCell ref="A22:G22"/>
    <mergeCell ref="A11:D11"/>
    <mergeCell ref="A12:D12"/>
    <mergeCell ref="F11:G13"/>
  </mergeCells>
  <phoneticPr fontId="0" type="noConversion"/>
  <pageMargins left="0.39370078740157483" right="0.39370078740157483" top="0.39370078740157483" bottom="0.39370078740157483" header="0.19685039370078741" footer="0.19685039370078741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P99"/>
  <sheetViews>
    <sheetView zoomScale="115" zoomScaleNormal="100" workbookViewId="0">
      <selection activeCell="O35" sqref="O35"/>
    </sheetView>
  </sheetViews>
  <sheetFormatPr defaultColWidth="9" defaultRowHeight="12.75" x14ac:dyDescent="0.2"/>
  <cols>
    <col min="1" max="1" width="11" style="6" customWidth="1"/>
    <col min="2" max="2" width="10.625" style="6" customWidth="1"/>
    <col min="3" max="3" width="9" style="6"/>
    <col min="4" max="4" width="15.625" style="6" customWidth="1"/>
    <col min="5" max="8" width="9" style="6"/>
    <col min="9" max="9" width="3.375" style="6" customWidth="1"/>
    <col min="10" max="16384" width="9" style="6"/>
  </cols>
  <sheetData>
    <row r="1" spans="1:16" ht="21" thickBot="1" x14ac:dyDescent="0.35">
      <c r="A1" s="4"/>
      <c r="B1" s="4"/>
      <c r="C1" s="4"/>
      <c r="D1" s="4"/>
      <c r="E1" s="5" t="s">
        <v>9</v>
      </c>
      <c r="F1" s="4"/>
      <c r="G1" s="4"/>
      <c r="H1" s="4"/>
      <c r="I1" s="4"/>
      <c r="L1" s="7"/>
      <c r="M1" s="8"/>
      <c r="N1" s="9" t="s">
        <v>10</v>
      </c>
      <c r="O1" s="8"/>
      <c r="P1" s="10"/>
    </row>
    <row r="2" spans="1:16" ht="25.5" customHeight="1" x14ac:dyDescent="0.25">
      <c r="A2" s="4"/>
      <c r="B2" s="4"/>
      <c r="C2" s="4"/>
      <c r="D2" s="4"/>
      <c r="E2" s="11" t="s">
        <v>11</v>
      </c>
      <c r="F2" s="4"/>
      <c r="G2" s="4"/>
      <c r="H2" s="4"/>
      <c r="I2" s="4"/>
      <c r="L2" s="121" t="s">
        <v>222</v>
      </c>
      <c r="M2" s="12"/>
      <c r="N2" s="12"/>
      <c r="O2" s="12"/>
      <c r="P2" s="13">
        <f>SUM('Форма 1-СЛМ'!F4:F8)</f>
        <v>72</v>
      </c>
    </row>
    <row r="3" spans="1:16" ht="15.75" x14ac:dyDescent="0.25">
      <c r="A3" s="14"/>
      <c r="B3" s="14"/>
      <c r="C3" s="14"/>
      <c r="D3" s="14"/>
      <c r="E3" s="15" t="s">
        <v>0</v>
      </c>
      <c r="F3" s="14"/>
      <c r="G3" s="14"/>
      <c r="H3" s="14"/>
      <c r="I3" s="14"/>
      <c r="L3" s="122" t="s">
        <v>208</v>
      </c>
      <c r="M3" s="16"/>
      <c r="N3" s="16"/>
      <c r="O3" s="16"/>
      <c r="P3" s="17">
        <f>'Форма 1-СЛМ'!F9+'Форма 1-СЛМ'!F18+'Форма 1-СЛМ'!F20+'Форма 1-СЛМ'!F21+'Форма 1-СЛМ'!F32</f>
        <v>72</v>
      </c>
    </row>
    <row r="4" spans="1:16" ht="21.75" customHeight="1" x14ac:dyDescent="0.3">
      <c r="A4" s="18" t="s">
        <v>57</v>
      </c>
      <c r="B4" s="12"/>
      <c r="C4" s="39" t="s">
        <v>233</v>
      </c>
      <c r="D4" s="12"/>
      <c r="E4" s="19"/>
      <c r="F4" s="12"/>
      <c r="G4" s="12"/>
      <c r="H4" s="12"/>
      <c r="I4" s="12"/>
      <c r="L4" s="123" t="s">
        <v>209</v>
      </c>
      <c r="M4" s="12"/>
      <c r="N4" s="12"/>
      <c r="O4" s="12"/>
      <c r="P4" s="13">
        <f>'Форма 1-СЛМ'!F11+'Форма 1-СЛМ'!F14+'Форма 1-СЛМ'!F15+'Форма 1-СЛМ'!F16</f>
        <v>28</v>
      </c>
    </row>
    <row r="5" spans="1:16" ht="21.75" customHeight="1" x14ac:dyDescent="0.3">
      <c r="A5" s="20" t="s">
        <v>12</v>
      </c>
      <c r="B5" s="21" t="s">
        <v>61</v>
      </c>
      <c r="C5" s="22">
        <v>2018</v>
      </c>
      <c r="D5" s="23" t="s">
        <v>5</v>
      </c>
      <c r="E5" s="12"/>
      <c r="F5" s="12"/>
      <c r="G5" s="12"/>
      <c r="H5" s="12"/>
      <c r="I5" s="12"/>
      <c r="L5" s="122" t="s">
        <v>232</v>
      </c>
      <c r="M5" s="16"/>
      <c r="N5" s="16"/>
      <c r="O5" s="16"/>
      <c r="P5" s="17">
        <f>'Форма 1-СЛМ'!F9</f>
        <v>28</v>
      </c>
    </row>
    <row r="6" spans="1:16" x14ac:dyDescent="0.2">
      <c r="A6" s="31"/>
      <c r="B6" s="31"/>
      <c r="C6" s="32"/>
      <c r="D6" s="31"/>
      <c r="E6" s="31"/>
      <c r="F6" s="16"/>
      <c r="G6" s="16"/>
      <c r="H6" s="16"/>
      <c r="I6" s="16"/>
      <c r="L6" s="119" t="s">
        <v>210</v>
      </c>
      <c r="M6" s="12"/>
      <c r="N6" s="12"/>
      <c r="O6" s="12"/>
      <c r="P6" s="13">
        <f>'Форма 1-СЛМ'!F10</f>
        <v>1</v>
      </c>
    </row>
    <row r="7" spans="1:16" x14ac:dyDescent="0.2">
      <c r="A7" s="24"/>
      <c r="B7" s="24"/>
      <c r="C7" s="28"/>
      <c r="D7" s="24"/>
      <c r="E7" s="12"/>
      <c r="F7" s="12"/>
      <c r="G7" s="12"/>
      <c r="H7" s="12"/>
      <c r="I7" s="12"/>
      <c r="L7" s="120" t="s">
        <v>122</v>
      </c>
      <c r="M7" s="16"/>
      <c r="N7" s="16"/>
      <c r="O7" s="16"/>
      <c r="P7" s="17">
        <f>'Форма 1-СЛМ'!F9</f>
        <v>28</v>
      </c>
    </row>
    <row r="8" spans="1:16" ht="15" x14ac:dyDescent="0.2">
      <c r="A8" s="27" t="s">
        <v>222</v>
      </c>
      <c r="B8" s="26"/>
      <c r="C8" s="29"/>
      <c r="D8" s="26"/>
      <c r="E8" s="30">
        <v>21</v>
      </c>
      <c r="F8" s="12"/>
      <c r="G8" s="12"/>
      <c r="H8" s="12"/>
      <c r="I8" s="12"/>
      <c r="L8" s="119" t="s">
        <v>211</v>
      </c>
      <c r="M8" s="12"/>
      <c r="N8" s="12"/>
      <c r="O8" s="12"/>
      <c r="P8" s="13">
        <f>'Форма 1-СЛМ'!F12+'Форма 1-СЛМ'!F13</f>
        <v>0</v>
      </c>
    </row>
    <row r="9" spans="1:16" ht="15" x14ac:dyDescent="0.2">
      <c r="A9" s="27" t="s">
        <v>208</v>
      </c>
      <c r="B9" s="26"/>
      <c r="C9" s="29"/>
      <c r="D9" s="26"/>
      <c r="E9" s="30">
        <v>72</v>
      </c>
      <c r="F9" s="12"/>
      <c r="G9" s="12"/>
      <c r="H9" s="12"/>
      <c r="I9" s="12"/>
      <c r="L9" s="120" t="s">
        <v>212</v>
      </c>
      <c r="M9" s="16"/>
      <c r="N9" s="16"/>
      <c r="O9" s="16"/>
      <c r="P9" s="17">
        <f>'Форма 1-СЛМ'!F11</f>
        <v>3</v>
      </c>
    </row>
    <row r="10" spans="1:16" ht="15.75" x14ac:dyDescent="0.25">
      <c r="A10" s="27"/>
      <c r="B10" s="26"/>
      <c r="C10" s="29"/>
      <c r="D10" s="26"/>
      <c r="E10" s="25"/>
      <c r="F10" s="12"/>
      <c r="G10" s="12"/>
      <c r="H10" s="12"/>
      <c r="I10" s="12"/>
      <c r="L10" s="119" t="s">
        <v>123</v>
      </c>
      <c r="M10" s="12"/>
      <c r="N10" s="12"/>
      <c r="O10" s="12"/>
      <c r="P10" s="13">
        <f>'Форма 1-СЛМ'!F17</f>
        <v>0</v>
      </c>
    </row>
    <row r="11" spans="1:16" ht="15" x14ac:dyDescent="0.2">
      <c r="A11" s="27"/>
      <c r="B11" s="26"/>
      <c r="C11" s="29" t="s">
        <v>235</v>
      </c>
      <c r="D11" s="26"/>
      <c r="E11" s="30"/>
      <c r="F11" s="12"/>
      <c r="G11" s="12"/>
      <c r="H11" s="12"/>
      <c r="I11" s="12"/>
      <c r="L11" s="120" t="s">
        <v>124</v>
      </c>
      <c r="M11" s="16"/>
      <c r="N11" s="16"/>
      <c r="O11" s="16"/>
      <c r="P11" s="17">
        <f>'Форма 1-СЛМ'!F16</f>
        <v>25</v>
      </c>
    </row>
    <row r="12" spans="1:16" ht="15" x14ac:dyDescent="0.2">
      <c r="A12" s="27"/>
      <c r="B12" s="26"/>
      <c r="C12" s="29"/>
      <c r="D12" s="26"/>
      <c r="E12" s="30"/>
      <c r="F12" s="12"/>
      <c r="G12" s="12"/>
      <c r="H12" s="12"/>
      <c r="I12" s="12"/>
      <c r="L12" s="119" t="s">
        <v>213</v>
      </c>
      <c r="M12" s="12"/>
      <c r="N12" s="12"/>
      <c r="O12" s="12"/>
      <c r="P12" s="13">
        <f>'Форма 1-СЛМ'!F19</f>
        <v>0</v>
      </c>
    </row>
    <row r="13" spans="1:16" ht="15" x14ac:dyDescent="0.2">
      <c r="A13" s="27"/>
      <c r="B13" s="26"/>
      <c r="C13" s="29"/>
      <c r="D13" s="26"/>
      <c r="E13" s="30"/>
      <c r="F13" s="12"/>
      <c r="G13" s="12"/>
      <c r="H13" s="12"/>
      <c r="I13" s="12"/>
      <c r="L13" s="120" t="s">
        <v>214</v>
      </c>
      <c r="M13" s="16"/>
      <c r="N13" s="16"/>
      <c r="O13" s="16"/>
      <c r="P13" s="17">
        <f>'Форма 1-СЛМ'!F18</f>
        <v>2</v>
      </c>
    </row>
    <row r="14" spans="1:16" ht="15" x14ac:dyDescent="0.2">
      <c r="A14" s="27"/>
      <c r="B14" s="26"/>
      <c r="C14" s="29"/>
      <c r="D14" s="26"/>
      <c r="E14" s="30"/>
      <c r="F14" s="12"/>
      <c r="G14" s="12"/>
      <c r="H14" s="12"/>
      <c r="I14" s="12"/>
      <c r="L14" s="119" t="s">
        <v>88</v>
      </c>
      <c r="M14" s="12"/>
      <c r="N14" s="12"/>
      <c r="O14" s="12"/>
      <c r="P14" s="13">
        <f>'Форма 1-СЛМ'!F23</f>
        <v>0</v>
      </c>
    </row>
    <row r="15" spans="1:16" ht="15" x14ac:dyDescent="0.2">
      <c r="A15" s="27"/>
      <c r="B15" s="26"/>
      <c r="C15" s="29"/>
      <c r="D15" s="26"/>
      <c r="E15" s="30"/>
      <c r="F15" s="12"/>
      <c r="G15" s="12"/>
      <c r="H15" s="12"/>
      <c r="I15" s="12"/>
      <c r="L15" s="120" t="s">
        <v>89</v>
      </c>
      <c r="M15" s="16"/>
      <c r="N15" s="16"/>
      <c r="O15" s="16"/>
      <c r="P15" s="17">
        <f>'Форма 1-СЛМ'!F22</f>
        <v>1</v>
      </c>
    </row>
    <row r="16" spans="1:16" ht="15" x14ac:dyDescent="0.2">
      <c r="A16" s="27"/>
      <c r="B16" s="26"/>
      <c r="C16" s="29"/>
      <c r="D16" s="26"/>
      <c r="E16" s="30"/>
      <c r="F16" s="12"/>
      <c r="G16" s="12"/>
      <c r="H16" s="12"/>
      <c r="I16" s="12"/>
      <c r="L16" s="119" t="s">
        <v>86</v>
      </c>
      <c r="M16" s="12"/>
      <c r="N16" s="12"/>
      <c r="O16" s="12"/>
      <c r="P16" s="13">
        <f>'Форма 1-СЛМ'!F25</f>
        <v>0</v>
      </c>
    </row>
    <row r="17" spans="1:16" ht="15" x14ac:dyDescent="0.2">
      <c r="A17" s="27"/>
      <c r="B17" s="26"/>
      <c r="C17" s="29"/>
      <c r="D17" s="26"/>
      <c r="E17" s="30"/>
      <c r="F17" s="12"/>
      <c r="G17" s="12"/>
      <c r="H17" s="12"/>
      <c r="I17" s="12"/>
      <c r="L17" s="120" t="s">
        <v>87</v>
      </c>
      <c r="M17" s="16"/>
      <c r="N17" s="16"/>
      <c r="O17" s="16"/>
      <c r="P17" s="17">
        <f>'Форма 1-СЛМ'!F24</f>
        <v>0</v>
      </c>
    </row>
    <row r="18" spans="1:16" ht="15" x14ac:dyDescent="0.2">
      <c r="A18" s="27"/>
      <c r="B18" s="26"/>
      <c r="C18" s="29"/>
      <c r="D18" s="26"/>
      <c r="E18" s="30"/>
      <c r="F18" s="12"/>
      <c r="G18" s="12"/>
      <c r="H18" s="12"/>
      <c r="I18" s="12"/>
      <c r="L18" s="119" t="s">
        <v>90</v>
      </c>
      <c r="M18" s="12"/>
      <c r="N18" s="12"/>
      <c r="O18" s="12"/>
      <c r="P18" s="13">
        <f>'Форма 1-СЛМ'!F27</f>
        <v>0</v>
      </c>
    </row>
    <row r="19" spans="1:16" ht="15" x14ac:dyDescent="0.2">
      <c r="A19" s="27"/>
      <c r="B19" s="26"/>
      <c r="C19" s="29"/>
      <c r="D19" s="26"/>
      <c r="E19" s="30"/>
      <c r="F19" s="12"/>
      <c r="G19" s="12"/>
      <c r="H19" s="12"/>
      <c r="I19" s="12"/>
      <c r="L19" s="120" t="s">
        <v>128</v>
      </c>
      <c r="M19" s="16"/>
      <c r="N19" s="16"/>
      <c r="O19" s="16"/>
      <c r="P19" s="17">
        <f>'Форма 1-СЛМ'!F26</f>
        <v>0</v>
      </c>
    </row>
    <row r="20" spans="1:16" ht="15" x14ac:dyDescent="0.2">
      <c r="A20" s="27"/>
      <c r="B20" s="26"/>
      <c r="C20" s="29"/>
      <c r="D20" s="26"/>
      <c r="E20" s="30"/>
      <c r="F20" s="12"/>
      <c r="G20" s="12"/>
      <c r="H20" s="12"/>
      <c r="I20" s="12"/>
      <c r="L20" s="119" t="s">
        <v>56</v>
      </c>
      <c r="M20" s="12"/>
      <c r="N20" s="12"/>
      <c r="O20" s="12"/>
      <c r="P20" s="13">
        <f>'Форма 1-СЛМ'!F29</f>
        <v>0</v>
      </c>
    </row>
    <row r="21" spans="1:16" ht="15" x14ac:dyDescent="0.2">
      <c r="A21" s="27"/>
      <c r="B21" s="26"/>
      <c r="C21" s="29"/>
      <c r="D21" s="26"/>
      <c r="E21" s="30"/>
      <c r="F21" s="12"/>
      <c r="G21" s="12"/>
      <c r="H21" s="12"/>
      <c r="I21" s="12"/>
      <c r="L21" s="120" t="s">
        <v>125</v>
      </c>
      <c r="M21" s="16"/>
      <c r="N21" s="16"/>
      <c r="O21" s="16"/>
      <c r="P21" s="17">
        <f>'Форма 1-СЛМ'!F28</f>
        <v>0</v>
      </c>
    </row>
    <row r="22" spans="1:16" ht="15" x14ac:dyDescent="0.2">
      <c r="A22" s="27"/>
      <c r="B22" s="26"/>
      <c r="C22" s="29"/>
      <c r="D22" s="26"/>
      <c r="E22" s="30"/>
      <c r="F22" s="12"/>
      <c r="G22" s="12"/>
      <c r="H22" s="12"/>
      <c r="I22" s="12"/>
      <c r="L22" s="119" t="s">
        <v>126</v>
      </c>
      <c r="M22" s="12"/>
      <c r="N22" s="12"/>
      <c r="O22" s="12"/>
      <c r="P22" s="13">
        <f>'Форма 1-СЛМ'!F31</f>
        <v>0</v>
      </c>
    </row>
    <row r="23" spans="1:16" ht="15" x14ac:dyDescent="0.2">
      <c r="A23" s="27"/>
      <c r="B23" s="26"/>
      <c r="C23" s="29"/>
      <c r="D23" s="26"/>
      <c r="E23" s="30"/>
      <c r="F23" s="12"/>
      <c r="G23" s="12"/>
      <c r="H23" s="12"/>
      <c r="I23" s="12"/>
      <c r="L23" s="120" t="s">
        <v>127</v>
      </c>
      <c r="M23" s="16"/>
      <c r="N23" s="16"/>
      <c r="O23" s="16"/>
      <c r="P23" s="17">
        <f>'Форма 1-СЛМ'!F30</f>
        <v>0</v>
      </c>
    </row>
    <row r="24" spans="1:16" ht="15" x14ac:dyDescent="0.2">
      <c r="A24" s="27"/>
      <c r="B24" s="26"/>
      <c r="C24" s="29"/>
      <c r="D24" s="26"/>
      <c r="E24" s="30"/>
      <c r="F24" s="12"/>
      <c r="G24" s="12"/>
      <c r="H24" s="12"/>
      <c r="I24" s="12"/>
      <c r="L24" s="119" t="s">
        <v>148</v>
      </c>
      <c r="M24" s="12"/>
      <c r="N24" s="12"/>
      <c r="O24" s="12"/>
      <c r="P24" s="13">
        <f>'Форма 1-СЛМ'!F33</f>
        <v>0</v>
      </c>
    </row>
    <row r="25" spans="1:16" ht="15" x14ac:dyDescent="0.2">
      <c r="A25" s="27"/>
      <c r="B25" s="26"/>
      <c r="C25" s="29"/>
      <c r="D25" s="26"/>
      <c r="E25" s="30"/>
      <c r="F25" s="12"/>
      <c r="G25" s="12"/>
      <c r="H25" s="12"/>
      <c r="I25" s="12"/>
      <c r="L25" s="120" t="s">
        <v>149</v>
      </c>
      <c r="M25" s="16"/>
      <c r="N25" s="16"/>
      <c r="O25" s="16"/>
      <c r="P25" s="17">
        <f>'Форма 1-СЛМ'!F32</f>
        <v>35</v>
      </c>
    </row>
    <row r="26" spans="1:16" ht="15" x14ac:dyDescent="0.2">
      <c r="A26" s="27"/>
      <c r="B26" s="26"/>
      <c r="C26" s="29"/>
      <c r="D26" s="26"/>
      <c r="E26" s="30"/>
      <c r="F26" s="12"/>
      <c r="G26" s="12"/>
      <c r="H26" s="12"/>
      <c r="I26" s="12"/>
      <c r="L26" s="119" t="s">
        <v>215</v>
      </c>
      <c r="M26" s="12"/>
      <c r="N26" s="12"/>
      <c r="O26" s="12"/>
      <c r="P26" s="13">
        <f>'Форма 1-СЛМ'!F35</f>
        <v>0</v>
      </c>
    </row>
    <row r="27" spans="1:16" ht="15" x14ac:dyDescent="0.2">
      <c r="A27" s="27"/>
      <c r="B27" s="26"/>
      <c r="C27" s="29"/>
      <c r="D27" s="26"/>
      <c r="E27" s="30"/>
      <c r="F27" s="12"/>
      <c r="G27" s="12"/>
      <c r="H27" s="12"/>
      <c r="I27" s="12"/>
      <c r="L27" s="120" t="s">
        <v>216</v>
      </c>
      <c r="M27" s="16"/>
      <c r="N27" s="16"/>
      <c r="O27" s="16"/>
      <c r="P27" s="17">
        <f>'Форма 1-СЛМ'!F34</f>
        <v>0</v>
      </c>
    </row>
    <row r="28" spans="1:16" ht="15" x14ac:dyDescent="0.2">
      <c r="A28" s="27"/>
      <c r="B28" s="26"/>
      <c r="C28" s="29"/>
      <c r="D28" s="26"/>
      <c r="E28" s="30"/>
      <c r="F28" s="12"/>
      <c r="G28" s="12"/>
      <c r="H28" s="12"/>
      <c r="I28" s="12"/>
      <c r="L28" s="149" t="s">
        <v>146</v>
      </c>
      <c r="M28" s="12"/>
      <c r="N28" s="12"/>
      <c r="O28" s="12"/>
      <c r="P28" s="13">
        <f>'Форма 1-СЛМ'!F38</f>
        <v>0</v>
      </c>
    </row>
    <row r="29" spans="1:16" ht="15" x14ac:dyDescent="0.2">
      <c r="A29" s="27"/>
      <c r="B29" s="26"/>
      <c r="C29" s="29"/>
      <c r="D29" s="26"/>
      <c r="E29" s="30"/>
      <c r="F29" s="12"/>
      <c r="G29" s="12"/>
      <c r="H29" s="12"/>
      <c r="I29" s="12"/>
      <c r="L29" s="150" t="s">
        <v>212</v>
      </c>
      <c r="M29" s="16"/>
      <c r="N29" s="16"/>
      <c r="O29" s="16"/>
      <c r="P29" s="17">
        <f>'Форма 1-СЛМ'!F11</f>
        <v>3</v>
      </c>
    </row>
    <row r="30" spans="1:16" ht="15" x14ac:dyDescent="0.2">
      <c r="A30" s="27"/>
      <c r="B30" s="26"/>
      <c r="C30" s="29"/>
      <c r="D30" s="26"/>
      <c r="E30" s="30"/>
      <c r="F30" s="12"/>
      <c r="G30" s="12"/>
      <c r="H30" s="12"/>
      <c r="I30" s="12"/>
      <c r="L30" s="149" t="s">
        <v>147</v>
      </c>
      <c r="M30" s="12"/>
      <c r="N30" s="12"/>
      <c r="O30" s="12"/>
      <c r="P30" s="13">
        <f>'Форма 1-СЛМ'!F39</f>
        <v>1</v>
      </c>
    </row>
    <row r="31" spans="1:16" ht="15" x14ac:dyDescent="0.2">
      <c r="A31" s="27"/>
      <c r="B31" s="26"/>
      <c r="C31" s="29"/>
      <c r="D31" s="26"/>
      <c r="E31" s="30"/>
      <c r="F31" s="12"/>
      <c r="G31" s="12"/>
      <c r="H31" s="12"/>
      <c r="I31" s="12"/>
      <c r="L31" s="150" t="s">
        <v>212</v>
      </c>
      <c r="M31" s="16"/>
      <c r="N31" s="16"/>
      <c r="O31" s="16"/>
      <c r="P31" s="17">
        <f>'Форма 1-СЛМ'!F11</f>
        <v>3</v>
      </c>
    </row>
    <row r="32" spans="1:16" ht="15" x14ac:dyDescent="0.2">
      <c r="A32" s="27"/>
      <c r="B32" s="26"/>
      <c r="C32" s="29"/>
      <c r="D32" s="26"/>
      <c r="E32" s="30"/>
      <c r="F32" s="12"/>
      <c r="G32" s="12"/>
      <c r="H32" s="12"/>
      <c r="I32" s="12"/>
      <c r="K32" s="148"/>
      <c r="L32" s="149" t="s">
        <v>217</v>
      </c>
      <c r="M32" s="12"/>
      <c r="N32" s="12"/>
      <c r="O32" s="12"/>
      <c r="P32" s="13">
        <f>'Форма 1-СЛМ'!F40</f>
        <v>1</v>
      </c>
    </row>
    <row r="33" spans="1:16" ht="15" x14ac:dyDescent="0.2">
      <c r="A33" s="27"/>
      <c r="B33" s="26"/>
      <c r="C33" s="29"/>
      <c r="D33" s="26"/>
      <c r="E33" s="30"/>
      <c r="F33" s="12"/>
      <c r="G33" s="12"/>
      <c r="H33" s="12"/>
      <c r="I33" s="12"/>
      <c r="K33" s="148"/>
      <c r="L33" s="150" t="s">
        <v>212</v>
      </c>
      <c r="M33" s="16"/>
      <c r="N33" s="16"/>
      <c r="O33" s="16"/>
      <c r="P33" s="17">
        <f>'Форма 1-СЛМ'!F11</f>
        <v>3</v>
      </c>
    </row>
    <row r="34" spans="1:16" ht="15" x14ac:dyDescent="0.2">
      <c r="A34" s="27"/>
      <c r="B34" s="26"/>
      <c r="C34" s="29"/>
      <c r="D34" s="26"/>
      <c r="E34" s="30"/>
      <c r="F34" s="12"/>
      <c r="G34" s="12"/>
      <c r="H34" s="12"/>
      <c r="I34" s="12"/>
      <c r="K34" s="148"/>
      <c r="L34" s="149" t="s">
        <v>218</v>
      </c>
      <c r="M34" s="12"/>
      <c r="N34" s="12"/>
      <c r="O34" s="12"/>
      <c r="P34" s="13">
        <f>'Форма 1-СЛМ'!F41</f>
        <v>0</v>
      </c>
    </row>
    <row r="35" spans="1:16" ht="15" x14ac:dyDescent="0.2">
      <c r="A35" s="27"/>
      <c r="B35" s="26"/>
      <c r="C35" s="29"/>
      <c r="D35" s="26"/>
      <c r="E35" s="30"/>
      <c r="F35" s="12"/>
      <c r="G35" s="12"/>
      <c r="H35" s="12"/>
      <c r="I35" s="12"/>
      <c r="K35" s="148"/>
      <c r="L35" s="150" t="s">
        <v>212</v>
      </c>
      <c r="M35" s="16"/>
      <c r="N35" s="16"/>
      <c r="O35" s="16"/>
      <c r="P35" s="17">
        <f>'Форма 1-СЛМ'!F11</f>
        <v>3</v>
      </c>
    </row>
    <row r="36" spans="1:16" ht="15" x14ac:dyDescent="0.2">
      <c r="A36" s="27"/>
      <c r="B36" s="26"/>
      <c r="C36" s="29"/>
      <c r="D36" s="26"/>
      <c r="E36" s="30"/>
      <c r="F36" s="12"/>
      <c r="G36" s="12"/>
      <c r="H36" s="12"/>
      <c r="I36" s="12"/>
      <c r="K36" s="148"/>
      <c r="L36" s="119"/>
      <c r="M36" s="12"/>
      <c r="N36" s="12"/>
      <c r="O36" s="12"/>
      <c r="P36" s="13"/>
    </row>
    <row r="37" spans="1:16" ht="15" x14ac:dyDescent="0.2">
      <c r="A37" s="27"/>
      <c r="B37" s="26"/>
      <c r="C37" s="29"/>
      <c r="D37" s="26"/>
      <c r="E37" s="30"/>
      <c r="F37" s="12"/>
      <c r="G37" s="12"/>
      <c r="H37" s="12"/>
      <c r="I37" s="12"/>
      <c r="K37" s="148"/>
      <c r="L37" s="120"/>
      <c r="M37" s="16"/>
      <c r="N37" s="16"/>
      <c r="O37" s="16"/>
      <c r="P37" s="17"/>
    </row>
    <row r="38" spans="1:16" ht="15" x14ac:dyDescent="0.2">
      <c r="A38" s="27"/>
      <c r="B38" s="26"/>
      <c r="C38" s="29"/>
      <c r="D38" s="26"/>
      <c r="E38" s="30"/>
      <c r="F38" s="12"/>
      <c r="G38" s="12"/>
      <c r="H38" s="12"/>
      <c r="I38" s="12"/>
    </row>
    <row r="39" spans="1:16" ht="15" x14ac:dyDescent="0.2">
      <c r="A39" s="27"/>
      <c r="B39" s="26"/>
      <c r="C39" s="29"/>
      <c r="D39" s="26"/>
      <c r="E39" s="30"/>
      <c r="F39" s="12"/>
      <c r="G39" s="12"/>
      <c r="H39" s="12"/>
      <c r="I39" s="12"/>
    </row>
    <row r="40" spans="1:16" ht="15" x14ac:dyDescent="0.2">
      <c r="A40" s="27"/>
      <c r="B40" s="26"/>
      <c r="C40" s="29"/>
      <c r="D40" s="26"/>
      <c r="E40" s="30"/>
      <c r="F40" s="12"/>
      <c r="G40" s="12"/>
      <c r="H40" s="12"/>
      <c r="I40" s="12"/>
    </row>
    <row r="41" spans="1:16" ht="15" x14ac:dyDescent="0.2">
      <c r="A41" s="27"/>
      <c r="B41" s="26"/>
      <c r="C41" s="29"/>
      <c r="D41" s="26"/>
      <c r="E41" s="30"/>
      <c r="F41" s="12"/>
      <c r="G41" s="12"/>
      <c r="H41" s="12"/>
      <c r="I41" s="12"/>
    </row>
    <row r="42" spans="1:16" ht="15" x14ac:dyDescent="0.2">
      <c r="A42" s="27"/>
      <c r="B42" s="26"/>
      <c r="C42" s="29"/>
      <c r="D42" s="26"/>
      <c r="E42" s="30"/>
      <c r="F42" s="26"/>
      <c r="G42" s="26"/>
      <c r="H42" s="26"/>
      <c r="I42" s="26"/>
    </row>
    <row r="43" spans="1:16" ht="15" x14ac:dyDescent="0.2">
      <c r="A43" s="27"/>
      <c r="B43" s="27"/>
      <c r="C43" s="29"/>
      <c r="D43" s="27"/>
      <c r="E43" s="30"/>
      <c r="F43" s="27"/>
      <c r="G43" s="27"/>
      <c r="H43" s="27"/>
      <c r="I43" s="27"/>
    </row>
    <row r="44" spans="1:16" ht="15" x14ac:dyDescent="0.2">
      <c r="A44" s="27"/>
      <c r="B44" s="27"/>
      <c r="C44" s="29"/>
      <c r="D44" s="27"/>
      <c r="E44" s="30"/>
      <c r="F44" s="27"/>
      <c r="G44" s="27"/>
      <c r="H44" s="27"/>
      <c r="I44" s="27"/>
    </row>
    <row r="45" spans="1:16" ht="15" x14ac:dyDescent="0.2">
      <c r="A45" s="27"/>
      <c r="B45" s="27"/>
      <c r="C45" s="29"/>
      <c r="D45" s="27"/>
      <c r="E45" s="30"/>
      <c r="F45" s="27"/>
      <c r="G45" s="27"/>
      <c r="H45" s="27"/>
      <c r="I45" s="27"/>
    </row>
    <row r="46" spans="1:16" ht="15" x14ac:dyDescent="0.2">
      <c r="A46" s="27"/>
      <c r="B46" s="27"/>
      <c r="C46" s="29"/>
      <c r="D46" s="27"/>
      <c r="E46" s="30"/>
      <c r="F46" s="27"/>
      <c r="G46" s="27"/>
      <c r="H46" s="27"/>
      <c r="I46" s="27"/>
    </row>
    <row r="47" spans="1:16" ht="15" x14ac:dyDescent="0.2">
      <c r="A47" s="27"/>
      <c r="B47" s="27"/>
      <c r="C47" s="29"/>
      <c r="D47" s="27"/>
      <c r="E47" s="30"/>
      <c r="F47" s="27"/>
      <c r="G47" s="27"/>
      <c r="H47" s="27"/>
      <c r="I47" s="27"/>
    </row>
    <row r="48" spans="1:16" ht="15" x14ac:dyDescent="0.2">
      <c r="A48" s="27"/>
      <c r="B48" s="27"/>
      <c r="C48" s="29"/>
      <c r="D48" s="27"/>
      <c r="E48" s="30"/>
      <c r="F48" s="27"/>
      <c r="G48" s="27"/>
      <c r="H48" s="27"/>
      <c r="I48" s="27"/>
    </row>
    <row r="49" spans="1:9" ht="15" x14ac:dyDescent="0.2">
      <c r="A49" s="27"/>
      <c r="B49" s="27"/>
      <c r="C49" s="29"/>
      <c r="D49" s="27"/>
      <c r="E49" s="30"/>
      <c r="F49" s="27"/>
      <c r="G49" s="27"/>
      <c r="H49" s="27"/>
      <c r="I49" s="27"/>
    </row>
    <row r="50" spans="1:9" ht="15" x14ac:dyDescent="0.2">
      <c r="A50" s="27"/>
      <c r="B50" s="27"/>
      <c r="C50" s="29"/>
      <c r="D50" s="27"/>
      <c r="E50" s="30"/>
      <c r="F50" s="27"/>
      <c r="G50" s="27"/>
      <c r="H50" s="27"/>
      <c r="I50" s="27"/>
    </row>
    <row r="51" spans="1:9" ht="15" x14ac:dyDescent="0.2">
      <c r="A51" s="27"/>
      <c r="B51" s="27"/>
      <c r="C51" s="29"/>
      <c r="D51" s="27"/>
      <c r="E51" s="30"/>
      <c r="F51" s="27"/>
      <c r="G51" s="27"/>
      <c r="H51" s="27"/>
      <c r="I51" s="27"/>
    </row>
    <row r="52" spans="1:9" ht="15" x14ac:dyDescent="0.2">
      <c r="A52" s="27"/>
      <c r="B52" s="27"/>
      <c r="C52" s="29"/>
      <c r="D52" s="27"/>
      <c r="E52" s="30"/>
      <c r="F52" s="27"/>
      <c r="G52" s="27"/>
      <c r="H52" s="27"/>
      <c r="I52" s="27"/>
    </row>
    <row r="53" spans="1:9" ht="15" x14ac:dyDescent="0.2">
      <c r="A53" s="27"/>
      <c r="B53" s="27"/>
      <c r="C53" s="29"/>
      <c r="D53" s="27"/>
      <c r="E53" s="30"/>
      <c r="F53" s="27"/>
      <c r="G53" s="27"/>
      <c r="H53" s="27"/>
      <c r="I53" s="27"/>
    </row>
    <row r="54" spans="1:9" ht="15" x14ac:dyDescent="0.2">
      <c r="A54" s="27"/>
      <c r="B54" s="27"/>
      <c r="C54" s="29"/>
      <c r="D54" s="27"/>
      <c r="E54" s="30"/>
      <c r="F54" s="27"/>
      <c r="G54" s="27"/>
      <c r="H54" s="27"/>
      <c r="I54" s="27"/>
    </row>
    <row r="55" spans="1:9" ht="15" x14ac:dyDescent="0.2">
      <c r="A55" s="27"/>
      <c r="B55" s="27"/>
      <c r="C55" s="29"/>
      <c r="D55" s="27"/>
      <c r="E55" s="30"/>
      <c r="F55" s="27"/>
      <c r="G55" s="27"/>
      <c r="H55" s="27"/>
      <c r="I55" s="27"/>
    </row>
    <row r="56" spans="1:9" ht="15" x14ac:dyDescent="0.2">
      <c r="A56" s="27"/>
      <c r="B56" s="27"/>
      <c r="C56" s="29"/>
      <c r="D56" s="27"/>
      <c r="E56" s="30"/>
      <c r="F56" s="27"/>
      <c r="G56" s="27"/>
      <c r="H56" s="27"/>
      <c r="I56" s="27"/>
    </row>
    <row r="57" spans="1:9" ht="15" x14ac:dyDescent="0.2">
      <c r="A57" s="27"/>
      <c r="B57" s="27"/>
      <c r="C57" s="29"/>
      <c r="D57" s="27"/>
      <c r="E57" s="30"/>
      <c r="F57" s="27"/>
      <c r="G57" s="27"/>
      <c r="H57" s="27"/>
      <c r="I57" s="27"/>
    </row>
    <row r="58" spans="1:9" ht="15" x14ac:dyDescent="0.2">
      <c r="A58" s="27"/>
      <c r="B58" s="27"/>
      <c r="C58" s="29"/>
      <c r="D58" s="27"/>
      <c r="E58" s="30"/>
      <c r="F58" s="27"/>
      <c r="G58" s="27"/>
      <c r="H58" s="27"/>
      <c r="I58" s="27"/>
    </row>
    <row r="59" spans="1:9" ht="15" x14ac:dyDescent="0.2">
      <c r="A59" s="27"/>
      <c r="B59" s="27"/>
      <c r="C59" s="29"/>
      <c r="D59" s="27"/>
      <c r="E59" s="30"/>
      <c r="F59" s="27"/>
      <c r="G59" s="27"/>
      <c r="H59" s="27"/>
      <c r="I59" s="27"/>
    </row>
    <row r="60" spans="1:9" ht="15" x14ac:dyDescent="0.2">
      <c r="A60" s="27"/>
      <c r="B60" s="27"/>
      <c r="C60" s="29"/>
      <c r="D60" s="27"/>
      <c r="E60" s="30"/>
      <c r="F60" s="27"/>
      <c r="G60" s="27"/>
      <c r="H60" s="27"/>
      <c r="I60" s="27"/>
    </row>
    <row r="61" spans="1:9" ht="15" x14ac:dyDescent="0.2">
      <c r="A61" s="27"/>
      <c r="B61" s="27"/>
      <c r="C61" s="29"/>
      <c r="D61" s="27"/>
      <c r="E61" s="30"/>
      <c r="F61" s="27"/>
      <c r="G61" s="27"/>
      <c r="H61" s="27"/>
      <c r="I61" s="27"/>
    </row>
    <row r="62" spans="1:9" ht="15" x14ac:dyDescent="0.2">
      <c r="A62" s="27"/>
      <c r="B62" s="27"/>
      <c r="C62" s="29"/>
      <c r="D62" s="27"/>
      <c r="E62" s="30"/>
      <c r="F62" s="27"/>
      <c r="G62" s="27"/>
      <c r="H62" s="27"/>
      <c r="I62" s="27"/>
    </row>
    <row r="63" spans="1:9" ht="15" x14ac:dyDescent="0.2">
      <c r="A63" s="27"/>
      <c r="B63" s="27"/>
      <c r="C63" s="29"/>
      <c r="D63" s="27"/>
      <c r="E63" s="30"/>
      <c r="F63" s="27"/>
      <c r="G63" s="27"/>
      <c r="H63" s="27"/>
      <c r="I63" s="27"/>
    </row>
    <row r="64" spans="1:9" ht="15" x14ac:dyDescent="0.2">
      <c r="A64" s="27"/>
      <c r="B64" s="27"/>
      <c r="C64" s="29"/>
      <c r="D64" s="27"/>
      <c r="E64" s="30"/>
      <c r="F64" s="27"/>
      <c r="G64" s="27"/>
      <c r="H64" s="27"/>
      <c r="I64" s="27"/>
    </row>
    <row r="65" spans="1:9" ht="15" x14ac:dyDescent="0.2">
      <c r="A65" s="27"/>
      <c r="B65" s="27"/>
      <c r="C65" s="29"/>
      <c r="D65" s="27"/>
      <c r="E65" s="30"/>
      <c r="F65" s="27"/>
      <c r="G65" s="27"/>
      <c r="H65" s="27"/>
      <c r="I65" s="27"/>
    </row>
    <row r="66" spans="1:9" ht="15" x14ac:dyDescent="0.2">
      <c r="A66" s="27"/>
      <c r="B66" s="27"/>
      <c r="C66" s="29"/>
      <c r="D66" s="27"/>
      <c r="E66" s="30"/>
      <c r="F66" s="27"/>
      <c r="G66" s="27"/>
      <c r="H66" s="27"/>
      <c r="I66" s="27"/>
    </row>
    <row r="67" spans="1:9" ht="15" x14ac:dyDescent="0.2">
      <c r="A67" s="27"/>
      <c r="B67" s="27"/>
      <c r="C67" s="29"/>
      <c r="D67" s="27"/>
      <c r="E67" s="30"/>
      <c r="F67" s="27"/>
      <c r="G67" s="27"/>
      <c r="H67" s="27"/>
      <c r="I67" s="27"/>
    </row>
    <row r="68" spans="1:9" ht="15" x14ac:dyDescent="0.2">
      <c r="A68" s="27"/>
      <c r="B68" s="27"/>
      <c r="C68" s="29"/>
      <c r="D68" s="27"/>
      <c r="E68" s="30"/>
      <c r="F68" s="27"/>
      <c r="G68" s="27"/>
      <c r="H68" s="27"/>
      <c r="I68" s="27"/>
    </row>
    <row r="69" spans="1:9" ht="15" x14ac:dyDescent="0.2">
      <c r="A69" s="27"/>
      <c r="B69" s="27"/>
      <c r="C69" s="29"/>
      <c r="D69" s="27"/>
      <c r="E69" s="30"/>
      <c r="F69" s="27"/>
      <c r="G69" s="27"/>
      <c r="H69" s="27"/>
      <c r="I69" s="27"/>
    </row>
    <row r="70" spans="1:9" ht="15" x14ac:dyDescent="0.2">
      <c r="A70" s="27"/>
      <c r="B70" s="27"/>
      <c r="C70" s="29"/>
      <c r="D70" s="27"/>
      <c r="E70" s="30"/>
      <c r="F70" s="27"/>
      <c r="G70" s="27"/>
      <c r="H70" s="27"/>
      <c r="I70" s="27"/>
    </row>
    <row r="71" spans="1:9" ht="15" x14ac:dyDescent="0.2">
      <c r="A71" s="27"/>
      <c r="B71" s="27"/>
      <c r="C71" s="29"/>
      <c r="D71" s="27"/>
      <c r="E71" s="30"/>
      <c r="F71" s="27"/>
      <c r="G71" s="27"/>
      <c r="H71" s="27"/>
      <c r="I71" s="27"/>
    </row>
    <row r="72" spans="1:9" ht="15" x14ac:dyDescent="0.2">
      <c r="A72" s="27"/>
      <c r="B72" s="27"/>
      <c r="C72" s="29"/>
      <c r="D72" s="27"/>
      <c r="E72" s="30"/>
      <c r="F72" s="27"/>
      <c r="G72" s="27"/>
      <c r="H72" s="27"/>
      <c r="I72" s="27"/>
    </row>
    <row r="73" spans="1:9" ht="15" x14ac:dyDescent="0.2">
      <c r="A73" s="27"/>
      <c r="B73" s="27"/>
      <c r="C73" s="29"/>
      <c r="D73" s="27"/>
      <c r="E73" s="30"/>
      <c r="F73" s="27"/>
      <c r="G73" s="27"/>
      <c r="H73" s="27"/>
      <c r="I73" s="27"/>
    </row>
    <row r="74" spans="1:9" ht="15" x14ac:dyDescent="0.2">
      <c r="A74" s="27"/>
      <c r="B74" s="27"/>
      <c r="C74" s="29"/>
      <c r="D74" s="27"/>
      <c r="E74" s="30"/>
      <c r="F74" s="27"/>
      <c r="G74" s="27"/>
      <c r="H74" s="27"/>
      <c r="I74" s="27"/>
    </row>
    <row r="75" spans="1:9" ht="15" x14ac:dyDescent="0.2">
      <c r="A75" s="27"/>
      <c r="B75" s="27"/>
      <c r="C75" s="29"/>
      <c r="D75" s="27"/>
      <c r="E75" s="30"/>
      <c r="F75" s="27"/>
      <c r="G75" s="27"/>
      <c r="H75" s="27"/>
      <c r="I75" s="27"/>
    </row>
    <row r="76" spans="1:9" ht="15" x14ac:dyDescent="0.2">
      <c r="A76" s="27"/>
      <c r="B76" s="27"/>
      <c r="C76" s="29"/>
      <c r="D76" s="27"/>
      <c r="E76" s="30"/>
      <c r="F76" s="27"/>
      <c r="G76" s="27"/>
      <c r="H76" s="27"/>
      <c r="I76" s="27"/>
    </row>
    <row r="77" spans="1:9" ht="15" x14ac:dyDescent="0.2">
      <c r="A77" s="27"/>
      <c r="B77" s="27"/>
      <c r="C77" s="29"/>
      <c r="D77" s="27"/>
      <c r="E77" s="30"/>
      <c r="F77" s="27"/>
      <c r="G77" s="27"/>
      <c r="H77" s="27"/>
      <c r="I77" s="27"/>
    </row>
    <row r="78" spans="1:9" ht="15" x14ac:dyDescent="0.2">
      <c r="A78" s="27"/>
      <c r="B78" s="27"/>
      <c r="C78" s="29"/>
      <c r="D78" s="27"/>
      <c r="E78" s="30"/>
      <c r="F78" s="27"/>
      <c r="G78" s="27"/>
      <c r="H78" s="27"/>
      <c r="I78" s="27"/>
    </row>
    <row r="79" spans="1:9" ht="15" x14ac:dyDescent="0.2">
      <c r="A79" s="27"/>
      <c r="B79" s="27"/>
      <c r="C79" s="29"/>
      <c r="D79" s="27"/>
      <c r="E79" s="30"/>
      <c r="F79" s="27"/>
      <c r="G79" s="27"/>
      <c r="H79" s="27"/>
      <c r="I79" s="27"/>
    </row>
    <row r="80" spans="1:9" ht="15" x14ac:dyDescent="0.2">
      <c r="A80" s="27"/>
      <c r="B80" s="27"/>
      <c r="C80" s="29"/>
      <c r="D80" s="27"/>
      <c r="E80" s="30"/>
      <c r="F80" s="27"/>
      <c r="G80" s="27"/>
      <c r="H80" s="27"/>
      <c r="I80" s="27"/>
    </row>
    <row r="81" spans="1:9" ht="15" x14ac:dyDescent="0.2">
      <c r="A81" s="27"/>
      <c r="B81" s="27"/>
      <c r="C81" s="29"/>
      <c r="D81" s="27"/>
      <c r="E81" s="30"/>
      <c r="F81" s="27"/>
      <c r="G81" s="27"/>
      <c r="H81" s="27"/>
      <c r="I81" s="27"/>
    </row>
    <row r="82" spans="1:9" ht="15" x14ac:dyDescent="0.2">
      <c r="A82" s="27"/>
      <c r="B82" s="27"/>
      <c r="C82" s="29"/>
      <c r="D82" s="27"/>
      <c r="E82" s="30"/>
      <c r="F82" s="27"/>
      <c r="G82" s="27"/>
      <c r="H82" s="27"/>
      <c r="I82" s="27"/>
    </row>
    <row r="83" spans="1:9" ht="15" x14ac:dyDescent="0.2">
      <c r="A83" s="27"/>
      <c r="B83" s="27"/>
      <c r="C83" s="29"/>
      <c r="D83" s="27"/>
      <c r="E83" s="30"/>
      <c r="F83" s="27"/>
      <c r="G83" s="27"/>
      <c r="H83" s="27"/>
      <c r="I83" s="27"/>
    </row>
    <row r="84" spans="1:9" ht="15" x14ac:dyDescent="0.2">
      <c r="A84" s="27"/>
      <c r="B84" s="27"/>
      <c r="C84" s="29"/>
      <c r="D84" s="27"/>
      <c r="E84" s="30"/>
      <c r="F84" s="27"/>
      <c r="G84" s="27"/>
      <c r="H84" s="27"/>
      <c r="I84" s="27"/>
    </row>
    <row r="85" spans="1:9" ht="15" x14ac:dyDescent="0.2">
      <c r="A85" s="27"/>
      <c r="B85" s="27"/>
      <c r="C85" s="29"/>
      <c r="D85" s="27"/>
      <c r="E85" s="30"/>
      <c r="F85" s="27"/>
      <c r="G85" s="27"/>
      <c r="H85" s="27"/>
      <c r="I85" s="27"/>
    </row>
    <row r="86" spans="1:9" ht="15" x14ac:dyDescent="0.2">
      <c r="A86" s="27"/>
      <c r="B86" s="27"/>
      <c r="C86" s="29"/>
      <c r="D86" s="27"/>
      <c r="E86" s="30"/>
      <c r="F86" s="27"/>
      <c r="G86" s="27"/>
      <c r="H86" s="27"/>
      <c r="I86" s="27"/>
    </row>
    <row r="87" spans="1:9" ht="15" x14ac:dyDescent="0.2">
      <c r="A87" s="27"/>
      <c r="B87" s="27"/>
      <c r="C87" s="29"/>
      <c r="D87" s="27"/>
      <c r="E87" s="30"/>
      <c r="F87" s="27"/>
      <c r="G87" s="27"/>
      <c r="H87" s="27"/>
      <c r="I87" s="27"/>
    </row>
    <row r="88" spans="1:9" ht="15" x14ac:dyDescent="0.2">
      <c r="A88" s="27"/>
      <c r="B88" s="27"/>
      <c r="C88" s="29"/>
      <c r="D88" s="27"/>
      <c r="E88" s="30"/>
      <c r="F88" s="27"/>
      <c r="G88" s="27"/>
      <c r="H88" s="27"/>
      <c r="I88" s="27"/>
    </row>
    <row r="89" spans="1:9" ht="15" x14ac:dyDescent="0.2">
      <c r="A89" s="27"/>
      <c r="B89" s="27"/>
      <c r="C89" s="29"/>
      <c r="D89" s="27"/>
      <c r="E89" s="30"/>
      <c r="F89" s="27"/>
      <c r="G89" s="27"/>
      <c r="H89" s="27"/>
      <c r="I89" s="27"/>
    </row>
    <row r="90" spans="1:9" ht="15" x14ac:dyDescent="0.2">
      <c r="A90" s="27"/>
      <c r="B90" s="27"/>
      <c r="C90" s="29"/>
      <c r="D90" s="27"/>
      <c r="E90" s="30"/>
      <c r="F90" s="27"/>
      <c r="G90" s="27"/>
      <c r="H90" s="27"/>
      <c r="I90" s="27"/>
    </row>
    <row r="91" spans="1:9" ht="15" x14ac:dyDescent="0.2">
      <c r="A91" s="27"/>
      <c r="B91" s="27"/>
      <c r="C91" s="29"/>
      <c r="D91" s="27"/>
      <c r="E91" s="30"/>
      <c r="F91" s="27"/>
      <c r="G91" s="27"/>
      <c r="H91" s="27"/>
      <c r="I91" s="27"/>
    </row>
    <row r="92" spans="1:9" ht="15" x14ac:dyDescent="0.2">
      <c r="A92" s="27"/>
      <c r="B92" s="27"/>
      <c r="C92" s="29"/>
      <c r="D92" s="27"/>
      <c r="E92" s="30"/>
      <c r="F92" s="27"/>
      <c r="G92" s="27"/>
      <c r="H92" s="27"/>
      <c r="I92" s="27"/>
    </row>
    <row r="93" spans="1:9" ht="15" x14ac:dyDescent="0.2">
      <c r="A93" s="27"/>
      <c r="B93" s="27"/>
      <c r="C93" s="29"/>
      <c r="D93" s="27"/>
      <c r="E93" s="30"/>
      <c r="F93" s="27"/>
      <c r="G93" s="27"/>
      <c r="H93" s="27"/>
      <c r="I93" s="27"/>
    </row>
    <row r="94" spans="1:9" ht="15" x14ac:dyDescent="0.2">
      <c r="A94" s="27"/>
      <c r="B94" s="27"/>
      <c r="C94" s="29"/>
      <c r="D94" s="27"/>
      <c r="E94" s="30"/>
      <c r="F94" s="27"/>
      <c r="G94" s="27"/>
      <c r="H94" s="27"/>
      <c r="I94" s="27"/>
    </row>
    <row r="95" spans="1:9" ht="15" x14ac:dyDescent="0.2">
      <c r="A95" s="27"/>
      <c r="B95" s="27"/>
      <c r="C95" s="29"/>
      <c r="D95" s="27"/>
      <c r="E95" s="30"/>
      <c r="F95" s="27"/>
      <c r="G95" s="27"/>
      <c r="H95" s="27"/>
      <c r="I95" s="27"/>
    </row>
    <row r="96" spans="1:9" ht="15" x14ac:dyDescent="0.2">
      <c r="A96" s="27"/>
      <c r="B96" s="27"/>
      <c r="C96" s="29"/>
      <c r="D96" s="27"/>
      <c r="E96" s="30"/>
      <c r="F96" s="27"/>
      <c r="G96" s="27"/>
      <c r="H96" s="27"/>
      <c r="I96" s="27"/>
    </row>
    <row r="97" spans="1:9" ht="15" x14ac:dyDescent="0.2">
      <c r="A97" s="27"/>
      <c r="B97" s="27"/>
      <c r="C97" s="29"/>
      <c r="D97" s="27"/>
      <c r="E97" s="30"/>
      <c r="F97" s="27"/>
      <c r="G97" s="27"/>
      <c r="H97" s="27"/>
      <c r="I97" s="27"/>
    </row>
    <row r="98" spans="1:9" ht="15" x14ac:dyDescent="0.2">
      <c r="A98" s="27"/>
      <c r="B98" s="27"/>
      <c r="C98" s="29"/>
      <c r="D98" s="27"/>
      <c r="E98" s="30"/>
      <c r="F98" s="27"/>
      <c r="G98" s="27"/>
      <c r="H98" s="27"/>
      <c r="I98" s="27"/>
    </row>
    <row r="99" spans="1:9" ht="15" x14ac:dyDescent="0.2">
      <c r="A99" s="27"/>
      <c r="B99" s="27"/>
      <c r="C99" s="29"/>
      <c r="D99" s="27"/>
      <c r="E99" s="30"/>
      <c r="F99" s="27"/>
      <c r="G99" s="27"/>
      <c r="H99" s="27"/>
      <c r="I99" s="27"/>
    </row>
  </sheetData>
  <phoneticPr fontId="0" type="noConversion"/>
  <printOptions gridLines="1" gridLinesSet="0"/>
  <pageMargins left="0.56999999999999995" right="0.31" top="0.72" bottom="0.57999999999999996" header="0.5" footer="0.32"/>
  <pageSetup paperSize="9" orientation="portrait" r:id="rId1"/>
  <headerFooter alignWithMargins="0">
    <oddFooter>&amp;CСтр.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4"/>
  <dimension ref="A1:Y364"/>
  <sheetViews>
    <sheetView showZeros="0" view="pageBreakPreview" topLeftCell="A34" zoomScale="55" zoomScaleNormal="70" zoomScaleSheetLayoutView="55" zoomScalePageLayoutView="40" workbookViewId="0">
      <selection activeCell="B58" sqref="B58:B62"/>
    </sheetView>
  </sheetViews>
  <sheetFormatPr defaultColWidth="9" defaultRowHeight="12.75" x14ac:dyDescent="0.2"/>
  <cols>
    <col min="1" max="1" width="4.5" style="186" customWidth="1"/>
    <col min="2" max="2" width="27.125" style="186" customWidth="1"/>
    <col min="3" max="13" width="9.5" style="186" customWidth="1"/>
    <col min="14" max="14" width="7.875" style="186" customWidth="1"/>
    <col min="15" max="17" width="9.5" style="186" customWidth="1"/>
    <col min="18" max="18" width="9.625" style="186" customWidth="1"/>
    <col min="19" max="16384" width="9" style="186"/>
  </cols>
  <sheetData>
    <row r="1" spans="1:25" ht="123.6" customHeight="1" x14ac:dyDescent="0.2">
      <c r="A1" s="402" t="s">
        <v>52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4"/>
    </row>
    <row r="2" spans="1:25" ht="110.45" customHeight="1" x14ac:dyDescent="0.2">
      <c r="A2" s="384"/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6"/>
    </row>
    <row r="3" spans="1:25" ht="73.5" customHeight="1" x14ac:dyDescent="0.2">
      <c r="A3" s="405" t="s">
        <v>171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6"/>
      <c r="Y3" s="407"/>
    </row>
    <row r="4" spans="1:25" ht="60" customHeight="1" x14ac:dyDescent="0.2">
      <c r="A4" s="384"/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6"/>
    </row>
    <row r="5" spans="1:25" ht="60" customHeight="1" x14ac:dyDescent="0.2">
      <c r="A5" s="408" t="s">
        <v>53</v>
      </c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409"/>
      <c r="S5" s="409"/>
      <c r="T5" s="409"/>
      <c r="U5" s="409"/>
      <c r="V5" s="409"/>
      <c r="W5" s="409"/>
      <c r="X5" s="409"/>
      <c r="Y5" s="410"/>
    </row>
    <row r="6" spans="1:25" ht="60" customHeight="1" x14ac:dyDescent="0.2">
      <c r="A6" s="384"/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6"/>
    </row>
    <row r="7" spans="1:25" ht="60" customHeight="1" x14ac:dyDescent="0.2">
      <c r="A7" s="396" t="s">
        <v>108</v>
      </c>
      <c r="B7" s="397"/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8"/>
    </row>
    <row r="8" spans="1:25" ht="100.15" customHeight="1" x14ac:dyDescent="0.2">
      <c r="A8" s="399"/>
      <c r="B8" s="400"/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1"/>
    </row>
    <row r="9" spans="1:25" ht="60" customHeight="1" x14ac:dyDescent="0.2">
      <c r="A9" s="384" t="s">
        <v>175</v>
      </c>
      <c r="B9" s="385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6"/>
    </row>
    <row r="10" spans="1:25" ht="43.5" customHeight="1" x14ac:dyDescent="0.2">
      <c r="A10" s="384"/>
      <c r="B10" s="385"/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6"/>
    </row>
    <row r="11" spans="1:25" ht="84" customHeight="1" x14ac:dyDescent="0.2">
      <c r="A11" s="384" t="s">
        <v>54</v>
      </c>
      <c r="B11" s="385"/>
      <c r="C11" s="385"/>
      <c r="D11" s="385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6"/>
    </row>
    <row r="12" spans="1:25" ht="60" customHeight="1" x14ac:dyDescent="0.2">
      <c r="A12" s="384" t="s">
        <v>138</v>
      </c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6"/>
    </row>
    <row r="13" spans="1:25" ht="49.5" customHeight="1" x14ac:dyDescent="0.2">
      <c r="A13" s="387"/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8"/>
      <c r="P13" s="388"/>
      <c r="Q13" s="388"/>
      <c r="R13" s="388"/>
      <c r="S13" s="388"/>
      <c r="T13" s="388"/>
      <c r="U13" s="388"/>
      <c r="V13" s="388"/>
      <c r="W13" s="388"/>
      <c r="X13" s="388"/>
      <c r="Y13" s="389"/>
    </row>
    <row r="14" spans="1:25" ht="226.9" customHeight="1" thickBot="1" x14ac:dyDescent="0.25">
      <c r="A14" s="390">
        <f>G19</f>
        <v>2017</v>
      </c>
      <c r="B14" s="391"/>
      <c r="C14" s="391"/>
      <c r="D14" s="391"/>
      <c r="E14" s="391"/>
      <c r="F14" s="391"/>
      <c r="G14" s="391"/>
      <c r="H14" s="391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2"/>
    </row>
    <row r="15" spans="1:25" ht="20.25" customHeight="1" x14ac:dyDescent="0.2">
      <c r="A15" s="187" t="s">
        <v>227</v>
      </c>
      <c r="B15" s="188"/>
      <c r="C15" s="188"/>
      <c r="D15" s="188"/>
      <c r="E15" s="188"/>
      <c r="F15" s="188"/>
      <c r="G15" s="188"/>
      <c r="H15" s="188"/>
      <c r="I15" s="188"/>
      <c r="J15" s="188"/>
    </row>
    <row r="16" spans="1:25" ht="3" customHeight="1" thickBot="1" x14ac:dyDescent="0.25">
      <c r="C16" s="189"/>
      <c r="D16" s="189"/>
      <c r="E16" s="189"/>
      <c r="F16" s="189"/>
      <c r="G16" s="189"/>
      <c r="H16" s="189"/>
      <c r="I16" s="189"/>
      <c r="J16" s="189"/>
    </row>
    <row r="17" spans="1:20" ht="32.450000000000003" customHeight="1" thickBot="1" x14ac:dyDescent="0.25">
      <c r="A17" s="354" t="s">
        <v>18</v>
      </c>
      <c r="B17" s="357" t="s">
        <v>46</v>
      </c>
      <c r="C17" s="377" t="s">
        <v>98</v>
      </c>
      <c r="D17" s="377"/>
      <c r="E17" s="377"/>
      <c r="F17" s="393" t="s">
        <v>67</v>
      </c>
      <c r="G17" s="394"/>
      <c r="H17" s="394"/>
      <c r="I17" s="394"/>
      <c r="J17" s="394"/>
      <c r="K17" s="394"/>
      <c r="L17" s="394"/>
      <c r="M17" s="394"/>
      <c r="N17" s="394"/>
      <c r="O17" s="394"/>
      <c r="P17" s="394"/>
      <c r="Q17" s="394"/>
      <c r="R17" s="394"/>
      <c r="S17" s="394"/>
      <c r="T17" s="395"/>
    </row>
    <row r="18" spans="1:20" ht="105.6" customHeight="1" thickBot="1" x14ac:dyDescent="0.25">
      <c r="A18" s="355"/>
      <c r="B18" s="357"/>
      <c r="C18" s="377"/>
      <c r="D18" s="377"/>
      <c r="E18" s="377"/>
      <c r="F18" s="364" t="s">
        <v>62</v>
      </c>
      <c r="G18" s="365"/>
      <c r="H18" s="366"/>
      <c r="I18" s="364" t="s">
        <v>177</v>
      </c>
      <c r="J18" s="365"/>
      <c r="K18" s="366"/>
      <c r="L18" s="364" t="s">
        <v>178</v>
      </c>
      <c r="M18" s="365"/>
      <c r="N18" s="366"/>
      <c r="O18" s="364" t="s">
        <v>179</v>
      </c>
      <c r="P18" s="365"/>
      <c r="Q18" s="366"/>
      <c r="R18" s="364" t="s">
        <v>180</v>
      </c>
      <c r="S18" s="365"/>
      <c r="T18" s="366"/>
    </row>
    <row r="19" spans="1:20" ht="16.5" thickBot="1" x14ac:dyDescent="0.25">
      <c r="A19" s="356"/>
      <c r="B19" s="357"/>
      <c r="C19" s="190">
        <v>2016</v>
      </c>
      <c r="D19" s="191">
        <v>2017</v>
      </c>
      <c r="E19" s="192" t="s">
        <v>14</v>
      </c>
      <c r="F19" s="190">
        <f>C19</f>
        <v>2016</v>
      </c>
      <c r="G19" s="191">
        <f>D19</f>
        <v>2017</v>
      </c>
      <c r="H19" s="192" t="s">
        <v>14</v>
      </c>
      <c r="I19" s="190">
        <f>F19</f>
        <v>2016</v>
      </c>
      <c r="J19" s="191">
        <f>G19</f>
        <v>2017</v>
      </c>
      <c r="K19" s="192" t="s">
        <v>14</v>
      </c>
      <c r="L19" s="190">
        <f>I19</f>
        <v>2016</v>
      </c>
      <c r="M19" s="191">
        <f>J19</f>
        <v>2017</v>
      </c>
      <c r="N19" s="192" t="s">
        <v>14</v>
      </c>
      <c r="O19" s="190">
        <f>L19</f>
        <v>2016</v>
      </c>
      <c r="P19" s="191">
        <f>M19</f>
        <v>2017</v>
      </c>
      <c r="Q19" s="192" t="s">
        <v>14</v>
      </c>
      <c r="R19" s="190">
        <f>O19</f>
        <v>2016</v>
      </c>
      <c r="S19" s="191">
        <f>P19</f>
        <v>2017</v>
      </c>
      <c r="T19" s="192" t="s">
        <v>14</v>
      </c>
    </row>
    <row r="20" spans="1:20" ht="18.75" x14ac:dyDescent="0.2">
      <c r="A20" s="193">
        <v>1</v>
      </c>
      <c r="B20" s="194" t="s">
        <v>158</v>
      </c>
      <c r="C20" s="195"/>
      <c r="D20" s="196">
        <v>50</v>
      </c>
      <c r="E20" s="197">
        <f t="shared" ref="E20:E55" si="0">IF(C20=0,0,IF(D20=0,"-100,0",IF(D20*100/C20&lt;200,ROUND(D20*100/C20-100,1),ROUND(D20/C20,1)&amp;" р")))</f>
        <v>0</v>
      </c>
      <c r="F20" s="195">
        <v>15</v>
      </c>
      <c r="G20" s="196">
        <v>31</v>
      </c>
      <c r="H20" s="197" t="str">
        <f t="shared" ref="H20:H64" si="1">IF(F20=0,0,IF(G20=0,"-100,0",IF(G20*100/F20&lt;200,ROUND(G20*100/F20-100,1),ROUND(G20/F20,1)&amp;" р")))</f>
        <v>2,1 р</v>
      </c>
      <c r="I20" s="195">
        <v>4</v>
      </c>
      <c r="J20" s="196">
        <v>19</v>
      </c>
      <c r="K20" s="197"/>
      <c r="L20" s="195"/>
      <c r="M20" s="196"/>
      <c r="N20" s="197">
        <f t="shared" ref="N20:N64" si="2">IF(L20=0,0,IF(M20=0,"-100,0",IF(M20*100/L20&lt;200,ROUND(M20*100/L20-100,1),ROUND(M20/L20,1)&amp;" р")))</f>
        <v>0</v>
      </c>
      <c r="O20" s="195"/>
      <c r="P20" s="196"/>
      <c r="Q20" s="197">
        <f t="shared" ref="Q20:Q64" si="3">IF(O20=0,0,IF(P20=0,"-100,0",IF(P20*100/O20&lt;200,ROUND(P20*100/O20-100,1),ROUND(P20/O20,1)&amp;" р")))</f>
        <v>0</v>
      </c>
      <c r="R20" s="195"/>
      <c r="S20" s="196"/>
      <c r="T20" s="197">
        <f t="shared" ref="T20:T64" si="4">IF(R20=0,0,IF(S20=0,"-100,0",IF(S20*100/R20&lt;200,ROUND(S20*100/R20-100,1),ROUND(S20/R20,1)&amp;" р")))</f>
        <v>0</v>
      </c>
    </row>
    <row r="21" spans="1:20" ht="18.75" x14ac:dyDescent="0.2">
      <c r="A21" s="198">
        <v>2</v>
      </c>
      <c r="B21" s="199" t="s">
        <v>19</v>
      </c>
      <c r="C21" s="200"/>
      <c r="D21" s="201">
        <v>138</v>
      </c>
      <c r="E21" s="197">
        <f t="shared" si="0"/>
        <v>0</v>
      </c>
      <c r="F21" s="200">
        <v>82</v>
      </c>
      <c r="G21" s="201">
        <v>94</v>
      </c>
      <c r="H21" s="197">
        <f t="shared" si="1"/>
        <v>14.6</v>
      </c>
      <c r="I21" s="200">
        <v>30</v>
      </c>
      <c r="J21" s="201">
        <v>43</v>
      </c>
      <c r="K21" s="197">
        <v>4</v>
      </c>
      <c r="L21" s="200">
        <v>2</v>
      </c>
      <c r="M21" s="201">
        <v>1</v>
      </c>
      <c r="N21" s="197">
        <f t="shared" si="2"/>
        <v>-50</v>
      </c>
      <c r="O21" s="200"/>
      <c r="P21" s="201"/>
      <c r="Q21" s="197">
        <f t="shared" si="3"/>
        <v>0</v>
      </c>
      <c r="R21" s="200"/>
      <c r="S21" s="201"/>
      <c r="T21" s="197">
        <f t="shared" si="4"/>
        <v>0</v>
      </c>
    </row>
    <row r="22" spans="1:20" ht="18.75" x14ac:dyDescent="0.2">
      <c r="A22" s="198">
        <v>3</v>
      </c>
      <c r="B22" s="199" t="s">
        <v>20</v>
      </c>
      <c r="C22" s="200"/>
      <c r="D22" s="201">
        <v>89</v>
      </c>
      <c r="E22" s="197">
        <f t="shared" si="0"/>
        <v>0</v>
      </c>
      <c r="F22" s="200">
        <v>57</v>
      </c>
      <c r="G22" s="201">
        <v>51</v>
      </c>
      <c r="H22" s="197">
        <f t="shared" si="1"/>
        <v>-10.5</v>
      </c>
      <c r="I22" s="200">
        <v>19</v>
      </c>
      <c r="J22" s="201">
        <v>31</v>
      </c>
      <c r="K22" s="197">
        <v>57</v>
      </c>
      <c r="L22" s="200">
        <v>5</v>
      </c>
      <c r="M22" s="201">
        <v>7</v>
      </c>
      <c r="N22" s="197">
        <f t="shared" si="2"/>
        <v>40</v>
      </c>
      <c r="O22" s="200"/>
      <c r="P22" s="201"/>
      <c r="Q22" s="197">
        <f t="shared" si="3"/>
        <v>0</v>
      </c>
      <c r="R22" s="200"/>
      <c r="S22" s="201"/>
      <c r="T22" s="197">
        <f t="shared" si="4"/>
        <v>0</v>
      </c>
    </row>
    <row r="23" spans="1:20" ht="18.75" x14ac:dyDescent="0.2">
      <c r="A23" s="198">
        <v>4</v>
      </c>
      <c r="B23" s="199" t="s">
        <v>21</v>
      </c>
      <c r="C23" s="200"/>
      <c r="D23" s="201">
        <v>393</v>
      </c>
      <c r="E23" s="197">
        <f t="shared" si="0"/>
        <v>0</v>
      </c>
      <c r="F23" s="200">
        <v>239</v>
      </c>
      <c r="G23" s="201">
        <v>228</v>
      </c>
      <c r="H23" s="197">
        <f t="shared" si="1"/>
        <v>-4.5999999999999996</v>
      </c>
      <c r="I23" s="200">
        <v>108</v>
      </c>
      <c r="J23" s="201">
        <v>151</v>
      </c>
      <c r="K23" s="197"/>
      <c r="L23" s="200">
        <v>17</v>
      </c>
      <c r="M23" s="201">
        <v>14</v>
      </c>
      <c r="N23" s="197">
        <f t="shared" si="2"/>
        <v>-17.600000000000001</v>
      </c>
      <c r="O23" s="200"/>
      <c r="P23" s="201"/>
      <c r="Q23" s="197">
        <f t="shared" si="3"/>
        <v>0</v>
      </c>
      <c r="R23" s="200"/>
      <c r="S23" s="201"/>
      <c r="T23" s="197">
        <f t="shared" si="4"/>
        <v>0</v>
      </c>
    </row>
    <row r="24" spans="1:20" ht="18.75" x14ac:dyDescent="0.2">
      <c r="A24" s="198">
        <v>5</v>
      </c>
      <c r="B24" s="199" t="s">
        <v>22</v>
      </c>
      <c r="C24" s="200"/>
      <c r="D24" s="201">
        <v>343</v>
      </c>
      <c r="E24" s="197">
        <f t="shared" si="0"/>
        <v>0</v>
      </c>
      <c r="F24" s="200">
        <v>166</v>
      </c>
      <c r="G24" s="201">
        <v>191</v>
      </c>
      <c r="H24" s="197">
        <f t="shared" si="1"/>
        <v>15.1</v>
      </c>
      <c r="I24" s="200">
        <v>70</v>
      </c>
      <c r="J24" s="201">
        <v>138</v>
      </c>
      <c r="K24" s="197"/>
      <c r="L24" s="200">
        <v>6</v>
      </c>
      <c r="M24" s="201">
        <v>14</v>
      </c>
      <c r="N24" s="197" t="str">
        <f t="shared" si="2"/>
        <v>2,3 р</v>
      </c>
      <c r="O24" s="200"/>
      <c r="P24" s="201"/>
      <c r="Q24" s="197">
        <f t="shared" si="3"/>
        <v>0</v>
      </c>
      <c r="R24" s="200"/>
      <c r="S24" s="201"/>
      <c r="T24" s="197">
        <f t="shared" si="4"/>
        <v>0</v>
      </c>
    </row>
    <row r="25" spans="1:20" ht="18.75" x14ac:dyDescent="0.2">
      <c r="A25" s="198">
        <v>6</v>
      </c>
      <c r="B25" s="199" t="s">
        <v>23</v>
      </c>
      <c r="C25" s="200"/>
      <c r="D25" s="201">
        <v>85</v>
      </c>
      <c r="E25" s="197">
        <f t="shared" si="0"/>
        <v>0</v>
      </c>
      <c r="F25" s="200">
        <v>47</v>
      </c>
      <c r="G25" s="201">
        <v>54</v>
      </c>
      <c r="H25" s="197">
        <f t="shared" si="1"/>
        <v>14.9</v>
      </c>
      <c r="I25" s="200">
        <v>20</v>
      </c>
      <c r="J25" s="201">
        <v>28</v>
      </c>
      <c r="K25" s="197"/>
      <c r="L25" s="200">
        <v>3</v>
      </c>
      <c r="M25" s="201">
        <v>3</v>
      </c>
      <c r="N25" s="197">
        <f t="shared" si="2"/>
        <v>0</v>
      </c>
      <c r="O25" s="200"/>
      <c r="P25" s="201"/>
      <c r="Q25" s="197">
        <f t="shared" si="3"/>
        <v>0</v>
      </c>
      <c r="R25" s="200"/>
      <c r="S25" s="201"/>
      <c r="T25" s="197">
        <f t="shared" si="4"/>
        <v>0</v>
      </c>
    </row>
    <row r="26" spans="1:20" ht="18.75" x14ac:dyDescent="0.2">
      <c r="A26" s="198">
        <v>7</v>
      </c>
      <c r="B26" s="199" t="s">
        <v>24</v>
      </c>
      <c r="C26" s="200"/>
      <c r="D26" s="201">
        <v>105</v>
      </c>
      <c r="E26" s="197">
        <f t="shared" si="0"/>
        <v>0</v>
      </c>
      <c r="F26" s="200">
        <v>52</v>
      </c>
      <c r="G26" s="201">
        <v>63</v>
      </c>
      <c r="H26" s="197">
        <f t="shared" si="1"/>
        <v>21.2</v>
      </c>
      <c r="I26" s="200">
        <v>31</v>
      </c>
      <c r="J26" s="201">
        <v>37</v>
      </c>
      <c r="K26" s="197">
        <v>1</v>
      </c>
      <c r="L26" s="200">
        <v>2</v>
      </c>
      <c r="M26" s="201">
        <v>5</v>
      </c>
      <c r="N26" s="197" t="str">
        <f t="shared" si="2"/>
        <v>2,5 р</v>
      </c>
      <c r="O26" s="200"/>
      <c r="P26" s="201"/>
      <c r="Q26" s="197">
        <f t="shared" si="3"/>
        <v>0</v>
      </c>
      <c r="R26" s="200"/>
      <c r="S26" s="201"/>
      <c r="T26" s="197">
        <f t="shared" si="4"/>
        <v>0</v>
      </c>
    </row>
    <row r="27" spans="1:20" ht="18.75" x14ac:dyDescent="0.2">
      <c r="A27" s="198">
        <v>8</v>
      </c>
      <c r="B27" s="199" t="s">
        <v>25</v>
      </c>
      <c r="C27" s="200"/>
      <c r="D27" s="201">
        <v>305</v>
      </c>
      <c r="E27" s="197">
        <f t="shared" si="0"/>
        <v>0</v>
      </c>
      <c r="F27" s="200">
        <v>109</v>
      </c>
      <c r="G27" s="201">
        <v>228</v>
      </c>
      <c r="H27" s="197" t="str">
        <f t="shared" si="1"/>
        <v>2,1 р</v>
      </c>
      <c r="I27" s="200">
        <v>37</v>
      </c>
      <c r="J27" s="201">
        <v>74</v>
      </c>
      <c r="K27" s="197"/>
      <c r="L27" s="200">
        <v>2</v>
      </c>
      <c r="M27" s="201">
        <v>3</v>
      </c>
      <c r="N27" s="197">
        <f t="shared" si="2"/>
        <v>50</v>
      </c>
      <c r="O27" s="200"/>
      <c r="P27" s="201"/>
      <c r="Q27" s="197">
        <f t="shared" si="3"/>
        <v>0</v>
      </c>
      <c r="R27" s="200"/>
      <c r="S27" s="201"/>
      <c r="T27" s="197">
        <f t="shared" si="4"/>
        <v>0</v>
      </c>
    </row>
    <row r="28" spans="1:20" ht="18.75" x14ac:dyDescent="0.2">
      <c r="A28" s="198">
        <v>9</v>
      </c>
      <c r="B28" s="199" t="s">
        <v>26</v>
      </c>
      <c r="C28" s="200"/>
      <c r="D28" s="201">
        <v>73</v>
      </c>
      <c r="E28" s="197">
        <f t="shared" si="0"/>
        <v>0</v>
      </c>
      <c r="F28" s="200">
        <v>40</v>
      </c>
      <c r="G28" s="201">
        <v>61</v>
      </c>
      <c r="H28" s="197">
        <f t="shared" si="1"/>
        <v>52.5</v>
      </c>
      <c r="I28" s="200">
        <v>10</v>
      </c>
      <c r="J28" s="201">
        <v>12</v>
      </c>
      <c r="K28" s="197"/>
      <c r="L28" s="200">
        <v>1</v>
      </c>
      <c r="M28" s="201"/>
      <c r="N28" s="197" t="str">
        <f t="shared" si="2"/>
        <v>-100,0</v>
      </c>
      <c r="O28" s="200"/>
      <c r="P28" s="201"/>
      <c r="Q28" s="197">
        <f t="shared" si="3"/>
        <v>0</v>
      </c>
      <c r="R28" s="200"/>
      <c r="S28" s="201"/>
      <c r="T28" s="197">
        <f t="shared" si="4"/>
        <v>0</v>
      </c>
    </row>
    <row r="29" spans="1:20" ht="18.75" x14ac:dyDescent="0.2">
      <c r="A29" s="198">
        <v>10</v>
      </c>
      <c r="B29" s="199" t="s">
        <v>27</v>
      </c>
      <c r="C29" s="200"/>
      <c r="D29" s="201">
        <v>384</v>
      </c>
      <c r="E29" s="197">
        <f t="shared" si="0"/>
        <v>0</v>
      </c>
      <c r="F29" s="200">
        <v>174</v>
      </c>
      <c r="G29" s="201">
        <v>318</v>
      </c>
      <c r="H29" s="197">
        <f t="shared" si="1"/>
        <v>82.8</v>
      </c>
      <c r="I29" s="200">
        <v>71</v>
      </c>
      <c r="J29" s="201">
        <v>64</v>
      </c>
      <c r="K29" s="197">
        <v>2</v>
      </c>
      <c r="L29" s="200">
        <v>11</v>
      </c>
      <c r="M29" s="201">
        <v>2</v>
      </c>
      <c r="N29" s="197">
        <f t="shared" si="2"/>
        <v>-81.8</v>
      </c>
      <c r="O29" s="200"/>
      <c r="P29" s="201"/>
      <c r="Q29" s="197">
        <f t="shared" si="3"/>
        <v>0</v>
      </c>
      <c r="R29" s="200"/>
      <c r="S29" s="201"/>
      <c r="T29" s="197">
        <f t="shared" si="4"/>
        <v>0</v>
      </c>
    </row>
    <row r="30" spans="1:20" ht="18.75" x14ac:dyDescent="0.2">
      <c r="A30" s="198">
        <v>11</v>
      </c>
      <c r="B30" s="199" t="s">
        <v>28</v>
      </c>
      <c r="C30" s="200"/>
      <c r="D30" s="201">
        <v>588</v>
      </c>
      <c r="E30" s="197">
        <f t="shared" si="0"/>
        <v>0</v>
      </c>
      <c r="F30" s="200">
        <v>485</v>
      </c>
      <c r="G30" s="201">
        <v>345</v>
      </c>
      <c r="H30" s="197">
        <f t="shared" si="1"/>
        <v>-28.9</v>
      </c>
      <c r="I30" s="200">
        <v>191</v>
      </c>
      <c r="J30" s="201">
        <v>183</v>
      </c>
      <c r="K30" s="197"/>
      <c r="L30" s="200">
        <v>3</v>
      </c>
      <c r="M30" s="201">
        <v>60</v>
      </c>
      <c r="N30" s="197" t="str">
        <f t="shared" si="2"/>
        <v>20 р</v>
      </c>
      <c r="O30" s="200"/>
      <c r="P30" s="201"/>
      <c r="Q30" s="197">
        <f t="shared" si="3"/>
        <v>0</v>
      </c>
      <c r="R30" s="200"/>
      <c r="S30" s="201"/>
      <c r="T30" s="197">
        <f t="shared" si="4"/>
        <v>0</v>
      </c>
    </row>
    <row r="31" spans="1:20" ht="18.75" x14ac:dyDescent="0.2">
      <c r="A31" s="198">
        <v>12</v>
      </c>
      <c r="B31" s="199" t="s">
        <v>29</v>
      </c>
      <c r="C31" s="200"/>
      <c r="D31" s="201">
        <v>100</v>
      </c>
      <c r="E31" s="197">
        <f t="shared" si="0"/>
        <v>0</v>
      </c>
      <c r="F31" s="200">
        <v>72</v>
      </c>
      <c r="G31" s="201">
        <v>76</v>
      </c>
      <c r="H31" s="197">
        <f t="shared" si="1"/>
        <v>5.6</v>
      </c>
      <c r="I31" s="200">
        <v>16</v>
      </c>
      <c r="J31" s="201">
        <v>21</v>
      </c>
      <c r="K31" s="197">
        <v>0</v>
      </c>
      <c r="L31" s="200">
        <v>2</v>
      </c>
      <c r="M31" s="201">
        <v>3</v>
      </c>
      <c r="N31" s="197">
        <f t="shared" si="2"/>
        <v>50</v>
      </c>
      <c r="O31" s="200"/>
      <c r="P31" s="201"/>
      <c r="Q31" s="197">
        <f t="shared" si="3"/>
        <v>0</v>
      </c>
      <c r="R31" s="200"/>
      <c r="S31" s="201"/>
      <c r="T31" s="197">
        <f t="shared" si="4"/>
        <v>0</v>
      </c>
    </row>
    <row r="32" spans="1:20" ht="18.75" x14ac:dyDescent="0.2">
      <c r="A32" s="198">
        <v>13</v>
      </c>
      <c r="B32" s="199" t="s">
        <v>30</v>
      </c>
      <c r="C32" s="200"/>
      <c r="D32" s="201">
        <v>121</v>
      </c>
      <c r="E32" s="197">
        <f t="shared" si="0"/>
        <v>0</v>
      </c>
      <c r="F32" s="200">
        <v>111</v>
      </c>
      <c r="G32" s="201">
        <v>79</v>
      </c>
      <c r="H32" s="197">
        <f t="shared" si="1"/>
        <v>-28.8</v>
      </c>
      <c r="I32" s="200">
        <v>16</v>
      </c>
      <c r="J32" s="201">
        <v>37</v>
      </c>
      <c r="K32" s="197"/>
      <c r="L32" s="200">
        <v>2</v>
      </c>
      <c r="M32" s="201">
        <v>5</v>
      </c>
      <c r="N32" s="197" t="str">
        <f t="shared" si="2"/>
        <v>2,5 р</v>
      </c>
      <c r="O32" s="200"/>
      <c r="P32" s="201"/>
      <c r="Q32" s="197">
        <f t="shared" si="3"/>
        <v>0</v>
      </c>
      <c r="R32" s="200"/>
      <c r="S32" s="201"/>
      <c r="T32" s="197">
        <f t="shared" si="4"/>
        <v>0</v>
      </c>
    </row>
    <row r="33" spans="1:20" ht="18.75" x14ac:dyDescent="0.2">
      <c r="A33" s="198">
        <v>14</v>
      </c>
      <c r="B33" s="199" t="s">
        <v>31</v>
      </c>
      <c r="C33" s="200"/>
      <c r="D33" s="201">
        <v>121</v>
      </c>
      <c r="E33" s="197">
        <f t="shared" si="0"/>
        <v>0</v>
      </c>
      <c r="F33" s="200">
        <v>42</v>
      </c>
      <c r="G33" s="201">
        <v>55</v>
      </c>
      <c r="H33" s="197">
        <f t="shared" si="1"/>
        <v>31</v>
      </c>
      <c r="I33" s="200">
        <v>34</v>
      </c>
      <c r="J33" s="201">
        <v>55</v>
      </c>
      <c r="K33" s="197"/>
      <c r="L33" s="200">
        <v>2</v>
      </c>
      <c r="M33" s="201">
        <v>11</v>
      </c>
      <c r="N33" s="197" t="str">
        <f t="shared" si="2"/>
        <v>5,5 р</v>
      </c>
      <c r="O33" s="200"/>
      <c r="P33" s="201"/>
      <c r="Q33" s="197">
        <f t="shared" si="3"/>
        <v>0</v>
      </c>
      <c r="R33" s="200"/>
      <c r="S33" s="201"/>
      <c r="T33" s="197">
        <f t="shared" si="4"/>
        <v>0</v>
      </c>
    </row>
    <row r="34" spans="1:20" ht="18.75" x14ac:dyDescent="0.2">
      <c r="A34" s="198">
        <v>15</v>
      </c>
      <c r="B34" s="199" t="s">
        <v>32</v>
      </c>
      <c r="C34" s="200"/>
      <c r="D34" s="201">
        <v>192</v>
      </c>
      <c r="E34" s="197">
        <f t="shared" si="0"/>
        <v>0</v>
      </c>
      <c r="F34" s="200">
        <v>123</v>
      </c>
      <c r="G34" s="201">
        <v>167</v>
      </c>
      <c r="H34" s="197">
        <f t="shared" si="1"/>
        <v>35.799999999999997</v>
      </c>
      <c r="I34" s="200">
        <v>43</v>
      </c>
      <c r="J34" s="201">
        <v>22</v>
      </c>
      <c r="K34" s="197"/>
      <c r="L34" s="200">
        <v>8</v>
      </c>
      <c r="M34" s="201">
        <v>3</v>
      </c>
      <c r="N34" s="197">
        <f t="shared" si="2"/>
        <v>-62.5</v>
      </c>
      <c r="O34" s="200"/>
      <c r="P34" s="201"/>
      <c r="Q34" s="197">
        <f t="shared" si="3"/>
        <v>0</v>
      </c>
      <c r="R34" s="200"/>
      <c r="S34" s="201"/>
      <c r="T34" s="197">
        <f t="shared" si="4"/>
        <v>0</v>
      </c>
    </row>
    <row r="35" spans="1:20" ht="18.75" x14ac:dyDescent="0.2">
      <c r="A35" s="198">
        <v>16</v>
      </c>
      <c r="B35" s="199" t="s">
        <v>33</v>
      </c>
      <c r="C35" s="200"/>
      <c r="D35" s="201">
        <v>419</v>
      </c>
      <c r="E35" s="197">
        <f t="shared" si="0"/>
        <v>0</v>
      </c>
      <c r="F35" s="200">
        <v>273</v>
      </c>
      <c r="G35" s="201">
        <v>271</v>
      </c>
      <c r="H35" s="197">
        <f t="shared" si="1"/>
        <v>-0.7</v>
      </c>
      <c r="I35" s="200">
        <v>83</v>
      </c>
      <c r="J35" s="201">
        <v>141</v>
      </c>
      <c r="K35" s="197">
        <v>3</v>
      </c>
      <c r="L35" s="200">
        <v>14</v>
      </c>
      <c r="M35" s="201">
        <v>7</v>
      </c>
      <c r="N35" s="197">
        <f t="shared" si="2"/>
        <v>-50</v>
      </c>
      <c r="O35" s="200"/>
      <c r="P35" s="201"/>
      <c r="Q35" s="197">
        <f t="shared" si="3"/>
        <v>0</v>
      </c>
      <c r="R35" s="200"/>
      <c r="S35" s="201"/>
      <c r="T35" s="197">
        <f t="shared" si="4"/>
        <v>0</v>
      </c>
    </row>
    <row r="36" spans="1:20" ht="18.75" x14ac:dyDescent="0.2">
      <c r="A36" s="198">
        <v>17</v>
      </c>
      <c r="B36" s="199" t="s">
        <v>34</v>
      </c>
      <c r="C36" s="200"/>
      <c r="D36" s="201">
        <v>114</v>
      </c>
      <c r="E36" s="197">
        <f t="shared" si="0"/>
        <v>0</v>
      </c>
      <c r="F36" s="200">
        <v>55</v>
      </c>
      <c r="G36" s="201">
        <v>69</v>
      </c>
      <c r="H36" s="197">
        <f t="shared" si="1"/>
        <v>25.5</v>
      </c>
      <c r="I36" s="200">
        <v>35</v>
      </c>
      <c r="J36" s="201">
        <v>37</v>
      </c>
      <c r="K36" s="197">
        <v>1</v>
      </c>
      <c r="L36" s="200">
        <v>9</v>
      </c>
      <c r="M36" s="201">
        <v>8</v>
      </c>
      <c r="N36" s="197">
        <f t="shared" si="2"/>
        <v>-11.1</v>
      </c>
      <c r="O36" s="200"/>
      <c r="P36" s="201"/>
      <c r="Q36" s="197">
        <f t="shared" si="3"/>
        <v>0</v>
      </c>
      <c r="R36" s="200"/>
      <c r="S36" s="201"/>
      <c r="T36" s="197">
        <f t="shared" si="4"/>
        <v>0</v>
      </c>
    </row>
    <row r="37" spans="1:20" ht="18.75" x14ac:dyDescent="0.2">
      <c r="A37" s="198">
        <v>18</v>
      </c>
      <c r="B37" s="199" t="s">
        <v>35</v>
      </c>
      <c r="C37" s="200"/>
      <c r="D37" s="201">
        <v>66</v>
      </c>
      <c r="E37" s="197">
        <f t="shared" si="0"/>
        <v>0</v>
      </c>
      <c r="F37" s="200">
        <v>41</v>
      </c>
      <c r="G37" s="201">
        <v>39</v>
      </c>
      <c r="H37" s="197">
        <f t="shared" si="1"/>
        <v>-4.9000000000000004</v>
      </c>
      <c r="I37" s="200">
        <v>26</v>
      </c>
      <c r="J37" s="201">
        <v>22</v>
      </c>
      <c r="K37" s="197"/>
      <c r="L37" s="200">
        <v>2</v>
      </c>
      <c r="M37" s="201">
        <v>5</v>
      </c>
      <c r="N37" s="197" t="str">
        <f t="shared" si="2"/>
        <v>2,5 р</v>
      </c>
      <c r="O37" s="200"/>
      <c r="P37" s="201"/>
      <c r="Q37" s="197">
        <f t="shared" si="3"/>
        <v>0</v>
      </c>
      <c r="R37" s="200"/>
      <c r="S37" s="201"/>
      <c r="T37" s="197">
        <f t="shared" si="4"/>
        <v>0</v>
      </c>
    </row>
    <row r="38" spans="1:20" ht="18.75" x14ac:dyDescent="0.2">
      <c r="A38" s="198">
        <v>19</v>
      </c>
      <c r="B38" s="199" t="s">
        <v>36</v>
      </c>
      <c r="C38" s="200"/>
      <c r="D38" s="201">
        <v>119</v>
      </c>
      <c r="E38" s="197">
        <f t="shared" si="0"/>
        <v>0</v>
      </c>
      <c r="F38" s="200">
        <v>68</v>
      </c>
      <c r="G38" s="201">
        <v>76</v>
      </c>
      <c r="H38" s="197">
        <f t="shared" si="1"/>
        <v>11.8</v>
      </c>
      <c r="I38" s="200">
        <v>23</v>
      </c>
      <c r="J38" s="201">
        <v>38</v>
      </c>
      <c r="K38" s="197"/>
      <c r="L38" s="200">
        <v>5</v>
      </c>
      <c r="M38" s="201">
        <v>5</v>
      </c>
      <c r="N38" s="197">
        <f t="shared" si="2"/>
        <v>0</v>
      </c>
      <c r="O38" s="200"/>
      <c r="P38" s="201"/>
      <c r="Q38" s="197">
        <f t="shared" si="3"/>
        <v>0</v>
      </c>
      <c r="R38" s="200"/>
      <c r="S38" s="201"/>
      <c r="T38" s="197">
        <f t="shared" si="4"/>
        <v>0</v>
      </c>
    </row>
    <row r="39" spans="1:20" ht="18.75" x14ac:dyDescent="0.2">
      <c r="A39" s="198">
        <v>20</v>
      </c>
      <c r="B39" s="199" t="s">
        <v>37</v>
      </c>
      <c r="C39" s="200"/>
      <c r="D39" s="201">
        <v>87</v>
      </c>
      <c r="E39" s="197">
        <f t="shared" si="0"/>
        <v>0</v>
      </c>
      <c r="F39" s="200">
        <v>39</v>
      </c>
      <c r="G39" s="201">
        <v>53</v>
      </c>
      <c r="H39" s="197">
        <f t="shared" si="1"/>
        <v>35.9</v>
      </c>
      <c r="I39" s="200">
        <v>10</v>
      </c>
      <c r="J39" s="201">
        <v>30</v>
      </c>
      <c r="K39" s="197">
        <v>1</v>
      </c>
      <c r="L39" s="200">
        <v>3</v>
      </c>
      <c r="M39" s="201">
        <v>4</v>
      </c>
      <c r="N39" s="197">
        <f t="shared" si="2"/>
        <v>33.299999999999997</v>
      </c>
      <c r="O39" s="200"/>
      <c r="P39" s="201"/>
      <c r="Q39" s="197">
        <f t="shared" si="3"/>
        <v>0</v>
      </c>
      <c r="R39" s="200"/>
      <c r="S39" s="201"/>
      <c r="T39" s="197">
        <f t="shared" si="4"/>
        <v>0</v>
      </c>
    </row>
    <row r="40" spans="1:20" ht="18.75" x14ac:dyDescent="0.2">
      <c r="A40" s="198">
        <v>21</v>
      </c>
      <c r="B40" s="199" t="s">
        <v>38</v>
      </c>
      <c r="C40" s="200"/>
      <c r="D40" s="201">
        <v>465</v>
      </c>
      <c r="E40" s="197">
        <f t="shared" si="0"/>
        <v>0</v>
      </c>
      <c r="F40" s="200">
        <v>264</v>
      </c>
      <c r="G40" s="201">
        <v>313</v>
      </c>
      <c r="H40" s="197">
        <f t="shared" si="1"/>
        <v>18.600000000000001</v>
      </c>
      <c r="I40" s="200">
        <v>201</v>
      </c>
      <c r="J40" s="201">
        <v>121</v>
      </c>
      <c r="K40" s="197">
        <v>2</v>
      </c>
      <c r="L40" s="200">
        <v>62</v>
      </c>
      <c r="M40" s="201">
        <v>31</v>
      </c>
      <c r="N40" s="197">
        <f t="shared" si="2"/>
        <v>-50</v>
      </c>
      <c r="O40" s="200"/>
      <c r="P40" s="201"/>
      <c r="Q40" s="197">
        <f t="shared" si="3"/>
        <v>0</v>
      </c>
      <c r="R40" s="200"/>
      <c r="S40" s="201"/>
      <c r="T40" s="197">
        <f t="shared" si="4"/>
        <v>0</v>
      </c>
    </row>
    <row r="41" spans="1:20" ht="18.75" x14ac:dyDescent="0.2">
      <c r="A41" s="198">
        <v>22</v>
      </c>
      <c r="B41" s="199" t="s">
        <v>39</v>
      </c>
      <c r="C41" s="200"/>
      <c r="D41" s="201">
        <v>108</v>
      </c>
      <c r="E41" s="197">
        <f t="shared" si="0"/>
        <v>0</v>
      </c>
      <c r="F41" s="200">
        <v>63</v>
      </c>
      <c r="G41" s="201">
        <v>71</v>
      </c>
      <c r="H41" s="197">
        <f t="shared" si="1"/>
        <v>12.7</v>
      </c>
      <c r="I41" s="200">
        <v>27</v>
      </c>
      <c r="J41" s="201">
        <v>31</v>
      </c>
      <c r="K41" s="197">
        <v>230</v>
      </c>
      <c r="L41" s="200">
        <v>6</v>
      </c>
      <c r="M41" s="201">
        <v>6</v>
      </c>
      <c r="N41" s="197">
        <f t="shared" si="2"/>
        <v>0</v>
      </c>
      <c r="O41" s="200"/>
      <c r="P41" s="201"/>
      <c r="Q41" s="197">
        <f t="shared" si="3"/>
        <v>0</v>
      </c>
      <c r="R41" s="200"/>
      <c r="S41" s="201"/>
      <c r="T41" s="197">
        <f t="shared" si="4"/>
        <v>0</v>
      </c>
    </row>
    <row r="42" spans="1:20" ht="18.75" x14ac:dyDescent="0.2">
      <c r="A42" s="198">
        <v>23</v>
      </c>
      <c r="B42" s="199" t="s">
        <v>40</v>
      </c>
      <c r="C42" s="200"/>
      <c r="D42" s="201">
        <v>86</v>
      </c>
      <c r="E42" s="197">
        <f t="shared" si="0"/>
        <v>0</v>
      </c>
      <c r="F42" s="200">
        <v>51</v>
      </c>
      <c r="G42" s="201">
        <v>65</v>
      </c>
      <c r="H42" s="197">
        <f t="shared" si="1"/>
        <v>27.5</v>
      </c>
      <c r="I42" s="200">
        <v>7</v>
      </c>
      <c r="J42" s="201">
        <v>17</v>
      </c>
      <c r="K42" s="197"/>
      <c r="L42" s="200">
        <v>1</v>
      </c>
      <c r="M42" s="201">
        <v>4</v>
      </c>
      <c r="N42" s="197" t="str">
        <f t="shared" si="2"/>
        <v>4 р</v>
      </c>
      <c r="O42" s="200"/>
      <c r="P42" s="201"/>
      <c r="Q42" s="197">
        <f t="shared" si="3"/>
        <v>0</v>
      </c>
      <c r="R42" s="200"/>
      <c r="S42" s="201"/>
      <c r="T42" s="197">
        <f t="shared" si="4"/>
        <v>0</v>
      </c>
    </row>
    <row r="43" spans="1:20" ht="18.75" x14ac:dyDescent="0.2">
      <c r="A43" s="198">
        <v>24</v>
      </c>
      <c r="B43" s="199" t="s">
        <v>41</v>
      </c>
      <c r="C43" s="200"/>
      <c r="D43" s="201">
        <v>117</v>
      </c>
      <c r="E43" s="197">
        <f t="shared" si="0"/>
        <v>0</v>
      </c>
      <c r="F43" s="200">
        <v>96</v>
      </c>
      <c r="G43" s="201">
        <v>82</v>
      </c>
      <c r="H43" s="197">
        <f t="shared" si="1"/>
        <v>-14.6</v>
      </c>
      <c r="I43" s="200">
        <v>24</v>
      </c>
      <c r="J43" s="201">
        <v>24</v>
      </c>
      <c r="K43" s="197">
        <v>22</v>
      </c>
      <c r="L43" s="200">
        <v>8</v>
      </c>
      <c r="M43" s="201">
        <v>11</v>
      </c>
      <c r="N43" s="197">
        <f t="shared" si="2"/>
        <v>37.5</v>
      </c>
      <c r="O43" s="200"/>
      <c r="P43" s="201"/>
      <c r="Q43" s="197">
        <f t="shared" si="3"/>
        <v>0</v>
      </c>
      <c r="R43" s="200"/>
      <c r="S43" s="201"/>
      <c r="T43" s="197">
        <f t="shared" si="4"/>
        <v>0</v>
      </c>
    </row>
    <row r="44" spans="1:20" ht="18.75" x14ac:dyDescent="0.2">
      <c r="A44" s="198">
        <v>25</v>
      </c>
      <c r="B44" s="199" t="s">
        <v>42</v>
      </c>
      <c r="C44" s="200"/>
      <c r="D44" s="201">
        <v>107</v>
      </c>
      <c r="E44" s="197">
        <f t="shared" si="0"/>
        <v>0</v>
      </c>
      <c r="F44" s="200">
        <v>50</v>
      </c>
      <c r="G44" s="201">
        <v>81</v>
      </c>
      <c r="H44" s="197">
        <f t="shared" si="1"/>
        <v>62</v>
      </c>
      <c r="I44" s="200">
        <v>25</v>
      </c>
      <c r="J44" s="201">
        <v>22</v>
      </c>
      <c r="K44" s="197"/>
      <c r="L44" s="200">
        <v>4</v>
      </c>
      <c r="M44" s="201">
        <v>4</v>
      </c>
      <c r="N44" s="197">
        <f t="shared" si="2"/>
        <v>0</v>
      </c>
      <c r="O44" s="200"/>
      <c r="P44" s="201"/>
      <c r="Q44" s="197">
        <f t="shared" si="3"/>
        <v>0</v>
      </c>
      <c r="R44" s="200"/>
      <c r="S44" s="201"/>
      <c r="T44" s="197">
        <f t="shared" si="4"/>
        <v>0</v>
      </c>
    </row>
    <row r="45" spans="1:20" ht="19.5" thickBot="1" x14ac:dyDescent="0.25">
      <c r="A45" s="198">
        <v>26</v>
      </c>
      <c r="B45" s="199" t="s">
        <v>43</v>
      </c>
      <c r="C45" s="200"/>
      <c r="D45" s="201">
        <v>138</v>
      </c>
      <c r="E45" s="197">
        <f t="shared" si="0"/>
        <v>0</v>
      </c>
      <c r="F45" s="200">
        <v>52</v>
      </c>
      <c r="G45" s="201">
        <v>89</v>
      </c>
      <c r="H45" s="197">
        <f t="shared" si="1"/>
        <v>71.2</v>
      </c>
      <c r="I45" s="200">
        <v>27</v>
      </c>
      <c r="J45" s="201">
        <v>36</v>
      </c>
      <c r="K45" s="197"/>
      <c r="L45" s="200">
        <v>5</v>
      </c>
      <c r="M45" s="201">
        <v>13</v>
      </c>
      <c r="N45" s="197" t="str">
        <f t="shared" si="2"/>
        <v>2,6 р</v>
      </c>
      <c r="O45" s="200"/>
      <c r="P45" s="201"/>
      <c r="Q45" s="197">
        <f t="shared" si="3"/>
        <v>0</v>
      </c>
      <c r="R45" s="200"/>
      <c r="S45" s="201"/>
      <c r="T45" s="197">
        <f t="shared" si="4"/>
        <v>0</v>
      </c>
    </row>
    <row r="46" spans="1:20" ht="20.25" thickBot="1" x14ac:dyDescent="0.25">
      <c r="A46" s="202">
        <v>27</v>
      </c>
      <c r="B46" s="203" t="s">
        <v>157</v>
      </c>
      <c r="C46" s="204"/>
      <c r="D46" s="205">
        <v>4913</v>
      </c>
      <c r="E46" s="206">
        <f t="shared" si="0"/>
        <v>0</v>
      </c>
      <c r="F46" s="204">
        <v>2866</v>
      </c>
      <c r="G46" s="205">
        <v>3250</v>
      </c>
      <c r="H46" s="206">
        <f t="shared" si="1"/>
        <v>13.4</v>
      </c>
      <c r="I46" s="204">
        <v>1188</v>
      </c>
      <c r="J46" s="205">
        <v>1434</v>
      </c>
      <c r="K46" s="206"/>
      <c r="L46" s="204">
        <v>185</v>
      </c>
      <c r="M46" s="205">
        <v>229</v>
      </c>
      <c r="N46" s="206">
        <f t="shared" si="2"/>
        <v>23.8</v>
      </c>
      <c r="O46" s="204">
        <v>0</v>
      </c>
      <c r="P46" s="205">
        <v>0</v>
      </c>
      <c r="Q46" s="206">
        <f t="shared" si="3"/>
        <v>0</v>
      </c>
      <c r="R46" s="204">
        <v>0</v>
      </c>
      <c r="S46" s="205">
        <v>0</v>
      </c>
      <c r="T46" s="206">
        <f t="shared" si="4"/>
        <v>0</v>
      </c>
    </row>
    <row r="47" spans="1:20" ht="20.25" thickBot="1" x14ac:dyDescent="0.25">
      <c r="A47" s="202">
        <v>28</v>
      </c>
      <c r="B47" s="203" t="s">
        <v>17</v>
      </c>
      <c r="C47" s="204"/>
      <c r="D47" s="205">
        <v>792</v>
      </c>
      <c r="E47" s="206">
        <f t="shared" si="0"/>
        <v>0</v>
      </c>
      <c r="F47" s="204">
        <v>347</v>
      </c>
      <c r="G47" s="205">
        <v>548</v>
      </c>
      <c r="H47" s="206">
        <f t="shared" si="1"/>
        <v>57.9</v>
      </c>
      <c r="I47" s="204">
        <v>104</v>
      </c>
      <c r="J47" s="205">
        <v>239</v>
      </c>
      <c r="K47" s="206"/>
      <c r="L47" s="204">
        <v>1</v>
      </c>
      <c r="M47" s="205">
        <v>5</v>
      </c>
      <c r="N47" s="206" t="str">
        <f t="shared" si="2"/>
        <v>5 р</v>
      </c>
      <c r="O47" s="204">
        <v>0</v>
      </c>
      <c r="P47" s="205">
        <v>0</v>
      </c>
      <c r="Q47" s="206">
        <f t="shared" si="3"/>
        <v>0</v>
      </c>
      <c r="R47" s="204">
        <v>0</v>
      </c>
      <c r="S47" s="205">
        <v>0</v>
      </c>
      <c r="T47" s="206">
        <f t="shared" si="4"/>
        <v>0</v>
      </c>
    </row>
    <row r="48" spans="1:20" ht="18.75" x14ac:dyDescent="0.2">
      <c r="A48" s="198">
        <v>29</v>
      </c>
      <c r="B48" s="207" t="s">
        <v>165</v>
      </c>
      <c r="C48" s="195"/>
      <c r="D48" s="196">
        <v>323</v>
      </c>
      <c r="E48" s="208">
        <f t="shared" si="0"/>
        <v>0</v>
      </c>
      <c r="F48" s="209">
        <v>294</v>
      </c>
      <c r="G48" s="196">
        <v>228</v>
      </c>
      <c r="H48" s="208">
        <f t="shared" si="1"/>
        <v>-22.4</v>
      </c>
      <c r="I48" s="209">
        <v>73</v>
      </c>
      <c r="J48" s="196">
        <v>91</v>
      </c>
      <c r="K48" s="208">
        <v>3</v>
      </c>
      <c r="L48" s="209">
        <v>1</v>
      </c>
      <c r="M48" s="196">
        <v>4</v>
      </c>
      <c r="N48" s="208" t="str">
        <f t="shared" si="2"/>
        <v>4 р</v>
      </c>
      <c r="O48" s="209"/>
      <c r="P48" s="196"/>
      <c r="Q48" s="208">
        <f t="shared" si="3"/>
        <v>0</v>
      </c>
      <c r="R48" s="209"/>
      <c r="S48" s="196"/>
      <c r="T48" s="208">
        <f t="shared" si="4"/>
        <v>0</v>
      </c>
    </row>
    <row r="49" spans="1:20" ht="18.75" x14ac:dyDescent="0.2">
      <c r="A49" s="198">
        <v>30</v>
      </c>
      <c r="B49" s="138" t="s">
        <v>166</v>
      </c>
      <c r="C49" s="200"/>
      <c r="D49" s="201">
        <v>51</v>
      </c>
      <c r="E49" s="197">
        <f t="shared" si="0"/>
        <v>0</v>
      </c>
      <c r="F49" s="210">
        <v>13</v>
      </c>
      <c r="G49" s="201">
        <v>17</v>
      </c>
      <c r="H49" s="197">
        <f t="shared" si="1"/>
        <v>30.8</v>
      </c>
      <c r="I49" s="210">
        <v>3</v>
      </c>
      <c r="J49" s="201">
        <v>34</v>
      </c>
      <c r="K49" s="197">
        <v>0</v>
      </c>
      <c r="L49" s="210"/>
      <c r="M49" s="201"/>
      <c r="N49" s="197">
        <f t="shared" si="2"/>
        <v>0</v>
      </c>
      <c r="O49" s="210"/>
      <c r="P49" s="201"/>
      <c r="Q49" s="197">
        <f t="shared" si="3"/>
        <v>0</v>
      </c>
      <c r="R49" s="210"/>
      <c r="S49" s="201"/>
      <c r="T49" s="197">
        <f t="shared" si="4"/>
        <v>0</v>
      </c>
    </row>
    <row r="50" spans="1:20" ht="18.75" x14ac:dyDescent="0.2">
      <c r="A50" s="198">
        <v>31</v>
      </c>
      <c r="B50" s="199" t="s">
        <v>167</v>
      </c>
      <c r="C50" s="200"/>
      <c r="D50" s="201">
        <v>0</v>
      </c>
      <c r="E50" s="197">
        <f t="shared" si="0"/>
        <v>0</v>
      </c>
      <c r="F50" s="210">
        <v>21</v>
      </c>
      <c r="G50" s="201"/>
      <c r="H50" s="197" t="str">
        <f t="shared" si="1"/>
        <v>-100,0</v>
      </c>
      <c r="I50" s="210">
        <v>20</v>
      </c>
      <c r="J50" s="201"/>
      <c r="K50" s="197">
        <v>8</v>
      </c>
      <c r="L50" s="210"/>
      <c r="M50" s="201"/>
      <c r="N50" s="197">
        <f t="shared" si="2"/>
        <v>0</v>
      </c>
      <c r="O50" s="210"/>
      <c r="P50" s="201"/>
      <c r="Q50" s="197">
        <f t="shared" si="3"/>
        <v>0</v>
      </c>
      <c r="R50" s="210"/>
      <c r="S50" s="201"/>
      <c r="T50" s="197">
        <f t="shared" si="4"/>
        <v>0</v>
      </c>
    </row>
    <row r="51" spans="1:20" ht="18.75" x14ac:dyDescent="0.2">
      <c r="A51" s="198">
        <v>32</v>
      </c>
      <c r="B51" s="199" t="s">
        <v>168</v>
      </c>
      <c r="C51" s="200"/>
      <c r="D51" s="201">
        <v>129</v>
      </c>
      <c r="E51" s="197">
        <f t="shared" si="0"/>
        <v>0</v>
      </c>
      <c r="F51" s="210"/>
      <c r="G51" s="201">
        <v>93</v>
      </c>
      <c r="H51" s="197">
        <f t="shared" si="1"/>
        <v>0</v>
      </c>
      <c r="I51" s="210"/>
      <c r="J51" s="201">
        <v>35</v>
      </c>
      <c r="K51" s="197">
        <v>24</v>
      </c>
      <c r="L51" s="210"/>
      <c r="M51" s="201">
        <v>1</v>
      </c>
      <c r="N51" s="197">
        <f t="shared" si="2"/>
        <v>0</v>
      </c>
      <c r="O51" s="210"/>
      <c r="P51" s="201"/>
      <c r="Q51" s="197">
        <f t="shared" si="3"/>
        <v>0</v>
      </c>
      <c r="R51" s="210"/>
      <c r="S51" s="201"/>
      <c r="T51" s="197">
        <f t="shared" si="4"/>
        <v>0</v>
      </c>
    </row>
    <row r="52" spans="1:20" ht="18.75" x14ac:dyDescent="0.2">
      <c r="A52" s="211">
        <v>33</v>
      </c>
      <c r="B52" s="199" t="s">
        <v>169</v>
      </c>
      <c r="C52" s="210"/>
      <c r="D52" s="201">
        <v>0</v>
      </c>
      <c r="E52" s="197">
        <f t="shared" si="0"/>
        <v>0</v>
      </c>
      <c r="F52" s="210">
        <v>19</v>
      </c>
      <c r="G52" s="201"/>
      <c r="H52" s="197" t="str">
        <f t="shared" si="1"/>
        <v>-100,0</v>
      </c>
      <c r="I52" s="210">
        <v>8</v>
      </c>
      <c r="J52" s="201"/>
      <c r="K52" s="197"/>
      <c r="L52" s="210"/>
      <c r="M52" s="201"/>
      <c r="N52" s="197">
        <f t="shared" si="2"/>
        <v>0</v>
      </c>
      <c r="O52" s="210"/>
      <c r="P52" s="201"/>
      <c r="Q52" s="197">
        <f t="shared" si="3"/>
        <v>0</v>
      </c>
      <c r="R52" s="210"/>
      <c r="S52" s="201"/>
      <c r="T52" s="197">
        <f t="shared" si="4"/>
        <v>0</v>
      </c>
    </row>
    <row r="53" spans="1:20" ht="18.75" x14ac:dyDescent="0.2">
      <c r="A53" s="211">
        <v>34</v>
      </c>
      <c r="B53" s="212" t="s">
        <v>170</v>
      </c>
      <c r="C53" s="200"/>
      <c r="D53" s="201">
        <v>33</v>
      </c>
      <c r="E53" s="213">
        <f>IF(C53=0,0,IF(D53=0,"-100,0",IF(D53*100/C53&lt;200,ROUND(D53*100/C53-100,1),ROUND(D53/C53,1)&amp;" р")))</f>
        <v>0</v>
      </c>
      <c r="F53" s="200"/>
      <c r="G53" s="201">
        <v>33</v>
      </c>
      <c r="H53" s="197">
        <f t="shared" si="1"/>
        <v>0</v>
      </c>
      <c r="I53" s="210"/>
      <c r="J53" s="201"/>
      <c r="K53" s="197"/>
      <c r="L53" s="200"/>
      <c r="M53" s="201"/>
      <c r="N53" s="197">
        <f t="shared" si="2"/>
        <v>0</v>
      </c>
      <c r="O53" s="210"/>
      <c r="P53" s="201"/>
      <c r="Q53" s="197">
        <f t="shared" si="3"/>
        <v>0</v>
      </c>
      <c r="R53" s="210"/>
      <c r="S53" s="201"/>
      <c r="T53" s="197">
        <f t="shared" si="4"/>
        <v>0</v>
      </c>
    </row>
    <row r="54" spans="1:20" ht="18.75" x14ac:dyDescent="0.2">
      <c r="A54" s="198">
        <v>35</v>
      </c>
      <c r="B54" s="199" t="s">
        <v>172</v>
      </c>
      <c r="C54" s="200"/>
      <c r="D54" s="201">
        <v>179</v>
      </c>
      <c r="E54" s="197">
        <f t="shared" si="0"/>
        <v>0</v>
      </c>
      <c r="F54" s="210"/>
      <c r="G54" s="201">
        <v>155</v>
      </c>
      <c r="H54" s="197">
        <f t="shared" si="1"/>
        <v>0</v>
      </c>
      <c r="I54" s="210"/>
      <c r="J54" s="201">
        <v>24</v>
      </c>
      <c r="K54" s="213"/>
      <c r="L54" s="200"/>
      <c r="M54" s="201"/>
      <c r="N54" s="197">
        <f t="shared" si="2"/>
        <v>0</v>
      </c>
      <c r="O54" s="210"/>
      <c r="P54" s="201"/>
      <c r="Q54" s="197">
        <f t="shared" si="3"/>
        <v>0</v>
      </c>
      <c r="R54" s="210"/>
      <c r="S54" s="201"/>
      <c r="T54" s="197">
        <f t="shared" si="4"/>
        <v>0</v>
      </c>
    </row>
    <row r="55" spans="1:20" ht="18.75" x14ac:dyDescent="0.2">
      <c r="A55" s="198">
        <v>36</v>
      </c>
      <c r="B55" s="214" t="s">
        <v>176</v>
      </c>
      <c r="C55" s="200"/>
      <c r="D55" s="201">
        <v>46</v>
      </c>
      <c r="E55" s="197">
        <f t="shared" si="0"/>
        <v>0</v>
      </c>
      <c r="F55" s="200"/>
      <c r="G55" s="201"/>
      <c r="H55" s="213">
        <f t="shared" si="1"/>
        <v>0</v>
      </c>
      <c r="I55" s="200"/>
      <c r="J55" s="201">
        <v>46</v>
      </c>
      <c r="K55" s="213"/>
      <c r="L55" s="200"/>
      <c r="M55" s="201"/>
      <c r="N55" s="197">
        <f t="shared" si="2"/>
        <v>0</v>
      </c>
      <c r="O55" s="210"/>
      <c r="P55" s="201"/>
      <c r="Q55" s="197">
        <f t="shared" si="3"/>
        <v>0</v>
      </c>
      <c r="R55" s="210"/>
      <c r="S55" s="201"/>
      <c r="T55" s="197">
        <f t="shared" si="4"/>
        <v>0</v>
      </c>
    </row>
    <row r="56" spans="1:20" ht="19.5" thickBot="1" x14ac:dyDescent="0.25">
      <c r="A56" s="211">
        <v>37</v>
      </c>
      <c r="B56" s="215" t="s">
        <v>173</v>
      </c>
      <c r="C56" s="216"/>
      <c r="D56" s="217">
        <v>31</v>
      </c>
      <c r="E56" s="218"/>
      <c r="F56" s="219"/>
      <c r="G56" s="217">
        <v>22</v>
      </c>
      <c r="H56" s="213">
        <f t="shared" si="1"/>
        <v>0</v>
      </c>
      <c r="I56" s="220"/>
      <c r="J56" s="217">
        <v>9</v>
      </c>
      <c r="K56" s="221"/>
      <c r="L56" s="219"/>
      <c r="M56" s="217"/>
      <c r="N56" s="221">
        <f t="shared" si="2"/>
        <v>0</v>
      </c>
      <c r="O56" s="219"/>
      <c r="P56" s="217"/>
      <c r="Q56" s="221">
        <f t="shared" si="3"/>
        <v>0</v>
      </c>
      <c r="R56" s="219"/>
      <c r="S56" s="217"/>
      <c r="T56" s="221">
        <f t="shared" si="4"/>
        <v>0</v>
      </c>
    </row>
    <row r="57" spans="1:20" ht="20.25" thickBot="1" x14ac:dyDescent="0.25">
      <c r="A57" s="222">
        <v>38</v>
      </c>
      <c r="B57" s="203" t="s">
        <v>159</v>
      </c>
      <c r="C57" s="223"/>
      <c r="D57" s="224">
        <v>5705</v>
      </c>
      <c r="E57" s="225">
        <f t="shared" ref="E57:E64" si="5">IF(C57=0,0,IF(D57=0,"-100,0",IF(D57*100/C57&lt;200,ROUND(D57*100/C57-100,1),ROUND(D57/C57,1)&amp;" р")))</f>
        <v>0</v>
      </c>
      <c r="F57" s="223">
        <v>3213</v>
      </c>
      <c r="G57" s="224">
        <v>3798</v>
      </c>
      <c r="H57" s="225">
        <f t="shared" si="1"/>
        <v>18.2</v>
      </c>
      <c r="I57" s="223">
        <v>1292</v>
      </c>
      <c r="J57" s="224">
        <v>1673</v>
      </c>
      <c r="K57" s="225"/>
      <c r="L57" s="223">
        <v>186</v>
      </c>
      <c r="M57" s="224">
        <v>234</v>
      </c>
      <c r="N57" s="225">
        <f t="shared" si="2"/>
        <v>25.8</v>
      </c>
      <c r="O57" s="223">
        <v>0</v>
      </c>
      <c r="P57" s="224">
        <v>0</v>
      </c>
      <c r="Q57" s="225">
        <f t="shared" si="3"/>
        <v>0</v>
      </c>
      <c r="R57" s="223">
        <v>0</v>
      </c>
      <c r="S57" s="224">
        <v>0</v>
      </c>
      <c r="T57" s="225">
        <f t="shared" si="4"/>
        <v>0</v>
      </c>
    </row>
    <row r="58" spans="1:20" ht="18.75" x14ac:dyDescent="0.2">
      <c r="A58" s="193">
        <v>39</v>
      </c>
      <c r="B58" s="194" t="s">
        <v>139</v>
      </c>
      <c r="C58" s="195"/>
      <c r="D58" s="196">
        <v>184</v>
      </c>
      <c r="E58" s="208">
        <f t="shared" si="5"/>
        <v>0</v>
      </c>
      <c r="F58" s="195">
        <v>56</v>
      </c>
      <c r="G58" s="226">
        <v>94</v>
      </c>
      <c r="H58" s="227">
        <f t="shared" si="1"/>
        <v>67.900000000000006</v>
      </c>
      <c r="I58" s="195">
        <v>47</v>
      </c>
      <c r="J58" s="196">
        <v>90</v>
      </c>
      <c r="K58" s="208"/>
      <c r="L58" s="195"/>
      <c r="M58" s="196"/>
      <c r="N58" s="208">
        <f t="shared" si="2"/>
        <v>0</v>
      </c>
      <c r="O58" s="195"/>
      <c r="P58" s="196"/>
      <c r="Q58" s="208">
        <f t="shared" si="3"/>
        <v>0</v>
      </c>
      <c r="R58" s="195"/>
      <c r="S58" s="196"/>
      <c r="T58" s="208">
        <f t="shared" si="4"/>
        <v>0</v>
      </c>
    </row>
    <row r="59" spans="1:20" ht="18.75" x14ac:dyDescent="0.2">
      <c r="A59" s="211">
        <v>40</v>
      </c>
      <c r="B59" s="199" t="s">
        <v>45</v>
      </c>
      <c r="C59" s="200"/>
      <c r="D59" s="201">
        <v>570</v>
      </c>
      <c r="E59" s="197">
        <f t="shared" si="5"/>
        <v>0</v>
      </c>
      <c r="F59" s="200">
        <v>335</v>
      </c>
      <c r="G59" s="201">
        <v>387</v>
      </c>
      <c r="H59" s="197">
        <f t="shared" si="1"/>
        <v>15.5</v>
      </c>
      <c r="I59" s="200">
        <v>368</v>
      </c>
      <c r="J59" s="201">
        <v>179</v>
      </c>
      <c r="K59" s="197">
        <v>1272</v>
      </c>
      <c r="L59" s="200">
        <v>7</v>
      </c>
      <c r="M59" s="201">
        <v>4</v>
      </c>
      <c r="N59" s="197">
        <f t="shared" si="2"/>
        <v>-42.9</v>
      </c>
      <c r="O59" s="200"/>
      <c r="P59" s="201"/>
      <c r="Q59" s="197">
        <f t="shared" si="3"/>
        <v>0</v>
      </c>
      <c r="R59" s="200"/>
      <c r="S59" s="201"/>
      <c r="T59" s="197">
        <f t="shared" si="4"/>
        <v>0</v>
      </c>
    </row>
    <row r="60" spans="1:20" ht="18.75" x14ac:dyDescent="0.2">
      <c r="A60" s="198">
        <v>41</v>
      </c>
      <c r="B60" s="199" t="s">
        <v>44</v>
      </c>
      <c r="C60" s="200"/>
      <c r="D60" s="201">
        <v>627</v>
      </c>
      <c r="E60" s="197">
        <f t="shared" si="5"/>
        <v>0</v>
      </c>
      <c r="F60" s="200">
        <v>306</v>
      </c>
      <c r="G60" s="201">
        <v>284</v>
      </c>
      <c r="H60" s="197">
        <f t="shared" si="1"/>
        <v>-7.2</v>
      </c>
      <c r="I60" s="200">
        <v>265</v>
      </c>
      <c r="J60" s="201">
        <v>340</v>
      </c>
      <c r="K60" s="197"/>
      <c r="L60" s="200">
        <v>13</v>
      </c>
      <c r="M60" s="201">
        <v>3</v>
      </c>
      <c r="N60" s="197">
        <f t="shared" si="2"/>
        <v>-76.900000000000006</v>
      </c>
      <c r="O60" s="200"/>
      <c r="P60" s="201"/>
      <c r="Q60" s="197">
        <f t="shared" si="3"/>
        <v>0</v>
      </c>
      <c r="R60" s="200"/>
      <c r="S60" s="201"/>
      <c r="T60" s="197">
        <f t="shared" si="4"/>
        <v>0</v>
      </c>
    </row>
    <row r="61" spans="1:20" ht="18.75" x14ac:dyDescent="0.2">
      <c r="A61" s="198">
        <v>42</v>
      </c>
      <c r="B61" s="199" t="s">
        <v>55</v>
      </c>
      <c r="C61" s="200"/>
      <c r="D61" s="201">
        <v>637</v>
      </c>
      <c r="E61" s="197">
        <f t="shared" si="5"/>
        <v>0</v>
      </c>
      <c r="F61" s="200">
        <v>425</v>
      </c>
      <c r="G61" s="201">
        <v>407</v>
      </c>
      <c r="H61" s="197">
        <f t="shared" si="1"/>
        <v>-4.2</v>
      </c>
      <c r="I61" s="200">
        <v>274</v>
      </c>
      <c r="J61" s="201">
        <v>226</v>
      </c>
      <c r="K61" s="197"/>
      <c r="L61" s="200">
        <v>3</v>
      </c>
      <c r="M61" s="201">
        <v>4</v>
      </c>
      <c r="N61" s="197">
        <f t="shared" si="2"/>
        <v>33.299999999999997</v>
      </c>
      <c r="O61" s="200"/>
      <c r="P61" s="201"/>
      <c r="Q61" s="197">
        <f t="shared" si="3"/>
        <v>0</v>
      </c>
      <c r="R61" s="200"/>
      <c r="S61" s="201"/>
      <c r="T61" s="197">
        <f t="shared" si="4"/>
        <v>0</v>
      </c>
    </row>
    <row r="62" spans="1:20" ht="19.5" thickBot="1" x14ac:dyDescent="0.25">
      <c r="A62" s="211">
        <v>43</v>
      </c>
      <c r="B62" s="228" t="s">
        <v>163</v>
      </c>
      <c r="C62" s="229"/>
      <c r="D62" s="230">
        <v>701</v>
      </c>
      <c r="E62" s="231">
        <f t="shared" si="5"/>
        <v>0</v>
      </c>
      <c r="F62" s="229">
        <v>742</v>
      </c>
      <c r="G62" s="230">
        <v>439</v>
      </c>
      <c r="H62" s="231">
        <f t="shared" si="1"/>
        <v>-40.799999999999997</v>
      </c>
      <c r="I62" s="229">
        <v>219</v>
      </c>
      <c r="J62" s="230">
        <v>257</v>
      </c>
      <c r="K62" s="231">
        <v>5</v>
      </c>
      <c r="L62" s="229">
        <v>3</v>
      </c>
      <c r="M62" s="230">
        <v>5</v>
      </c>
      <c r="N62" s="231">
        <f t="shared" si="2"/>
        <v>66.7</v>
      </c>
      <c r="O62" s="229"/>
      <c r="P62" s="230"/>
      <c r="Q62" s="231">
        <f t="shared" si="3"/>
        <v>0</v>
      </c>
      <c r="R62" s="229"/>
      <c r="S62" s="230"/>
      <c r="T62" s="231">
        <f t="shared" si="4"/>
        <v>0</v>
      </c>
    </row>
    <row r="63" spans="1:20" ht="20.25" thickBot="1" x14ac:dyDescent="0.25">
      <c r="A63" s="222">
        <v>44</v>
      </c>
      <c r="B63" s="203" t="s">
        <v>160</v>
      </c>
      <c r="C63" s="204"/>
      <c r="D63" s="205">
        <v>2719</v>
      </c>
      <c r="E63" s="206">
        <f t="shared" si="5"/>
        <v>0</v>
      </c>
      <c r="F63" s="204">
        <v>1864</v>
      </c>
      <c r="G63" s="205">
        <v>1611</v>
      </c>
      <c r="H63" s="206">
        <f t="shared" si="1"/>
        <v>-13.6</v>
      </c>
      <c r="I63" s="204">
        <v>1173</v>
      </c>
      <c r="J63" s="205">
        <v>1092</v>
      </c>
      <c r="K63" s="206"/>
      <c r="L63" s="204">
        <v>26</v>
      </c>
      <c r="M63" s="205">
        <v>16</v>
      </c>
      <c r="N63" s="206">
        <f t="shared" si="2"/>
        <v>-38.5</v>
      </c>
      <c r="O63" s="204">
        <v>0</v>
      </c>
      <c r="P63" s="205">
        <v>0</v>
      </c>
      <c r="Q63" s="206">
        <f t="shared" si="3"/>
        <v>0</v>
      </c>
      <c r="R63" s="204">
        <v>0</v>
      </c>
      <c r="S63" s="205">
        <v>0</v>
      </c>
      <c r="T63" s="206">
        <f t="shared" si="4"/>
        <v>0</v>
      </c>
    </row>
    <row r="64" spans="1:20" ht="20.25" thickBot="1" x14ac:dyDescent="0.25">
      <c r="A64" s="232">
        <v>45</v>
      </c>
      <c r="B64" s="233" t="s">
        <v>161</v>
      </c>
      <c r="C64" s="234"/>
      <c r="D64" s="235">
        <v>8424</v>
      </c>
      <c r="E64" s="206">
        <f t="shared" si="5"/>
        <v>0</v>
      </c>
      <c r="F64" s="234">
        <v>5077</v>
      </c>
      <c r="G64" s="235">
        <v>5409</v>
      </c>
      <c r="H64" s="206">
        <f t="shared" si="1"/>
        <v>6.5</v>
      </c>
      <c r="I64" s="234">
        <v>2465</v>
      </c>
      <c r="J64" s="235">
        <v>2765</v>
      </c>
      <c r="K64" s="206">
        <v>8</v>
      </c>
      <c r="L64" s="234">
        <v>212</v>
      </c>
      <c r="M64" s="235">
        <v>250</v>
      </c>
      <c r="N64" s="206">
        <f t="shared" si="2"/>
        <v>17.899999999999999</v>
      </c>
      <c r="O64" s="234">
        <v>0</v>
      </c>
      <c r="P64" s="235">
        <v>0</v>
      </c>
      <c r="Q64" s="206">
        <f t="shared" si="3"/>
        <v>0</v>
      </c>
      <c r="R64" s="234">
        <v>0</v>
      </c>
      <c r="S64" s="235">
        <v>0</v>
      </c>
      <c r="T64" s="206">
        <f t="shared" si="4"/>
        <v>0</v>
      </c>
    </row>
    <row r="65" spans="1:25" ht="20.25" customHeight="1" x14ac:dyDescent="0.2">
      <c r="A65" s="378" t="s">
        <v>228</v>
      </c>
      <c r="B65" s="378"/>
      <c r="C65" s="378"/>
      <c r="D65" s="378"/>
      <c r="E65" s="378"/>
      <c r="F65" s="378"/>
      <c r="G65" s="378"/>
      <c r="H65" s="378"/>
      <c r="I65" s="378"/>
      <c r="J65" s="378"/>
      <c r="K65" s="378"/>
      <c r="L65" s="378"/>
      <c r="M65" s="378"/>
      <c r="N65" s="378"/>
      <c r="O65" s="378"/>
      <c r="P65" s="378"/>
      <c r="Q65" s="378"/>
      <c r="R65" s="378"/>
      <c r="S65" s="378"/>
      <c r="T65" s="378"/>
      <c r="U65" s="378"/>
      <c r="V65" s="378"/>
      <c r="W65" s="378"/>
      <c r="X65" s="378"/>
      <c r="Y65" s="378"/>
    </row>
    <row r="66" spans="1:25" ht="3.6" customHeight="1" thickBot="1" x14ac:dyDescent="0.25">
      <c r="A66" s="236"/>
      <c r="B66" s="236"/>
      <c r="C66" s="236"/>
      <c r="D66" s="236"/>
      <c r="E66" s="236"/>
      <c r="F66" s="236"/>
      <c r="G66" s="236"/>
      <c r="H66" s="236"/>
      <c r="I66" s="236"/>
      <c r="J66" s="236"/>
      <c r="K66" s="236"/>
      <c r="L66" s="236"/>
      <c r="M66" s="236"/>
      <c r="N66" s="236"/>
      <c r="O66" s="236"/>
      <c r="P66" s="236"/>
      <c r="Q66" s="236"/>
      <c r="R66" s="236"/>
      <c r="S66" s="236"/>
      <c r="T66" s="236"/>
      <c r="U66" s="236"/>
      <c r="V66" s="236"/>
      <c r="W66" s="236"/>
      <c r="X66" s="236"/>
      <c r="Y66" s="236"/>
    </row>
    <row r="67" spans="1:25" ht="21" customHeight="1" thickBot="1" x14ac:dyDescent="0.25">
      <c r="A67" s="354" t="s">
        <v>18</v>
      </c>
      <c r="B67" s="357" t="s">
        <v>46</v>
      </c>
      <c r="C67" s="377" t="s">
        <v>64</v>
      </c>
      <c r="D67" s="377"/>
      <c r="E67" s="377"/>
      <c r="F67" s="360" t="s">
        <v>13</v>
      </c>
      <c r="G67" s="360"/>
      <c r="H67" s="377" t="s">
        <v>109</v>
      </c>
      <c r="I67" s="377"/>
      <c r="J67" s="377"/>
      <c r="K67" s="360" t="s">
        <v>13</v>
      </c>
      <c r="L67" s="360"/>
      <c r="M67" s="377" t="s">
        <v>97</v>
      </c>
      <c r="N67" s="377"/>
      <c r="O67" s="377"/>
      <c r="P67" s="360" t="s">
        <v>13</v>
      </c>
      <c r="Q67" s="360"/>
      <c r="R67" s="379" t="s">
        <v>110</v>
      </c>
      <c r="S67" s="380"/>
      <c r="T67" s="380"/>
      <c r="U67" s="380"/>
      <c r="V67" s="380"/>
      <c r="W67" s="380"/>
      <c r="X67" s="380"/>
      <c r="Y67" s="381"/>
    </row>
    <row r="68" spans="1:25" ht="56.45" customHeight="1" thickBot="1" x14ac:dyDescent="0.25">
      <c r="A68" s="355"/>
      <c r="B68" s="357"/>
      <c r="C68" s="377"/>
      <c r="D68" s="377"/>
      <c r="E68" s="377"/>
      <c r="F68" s="360"/>
      <c r="G68" s="360"/>
      <c r="H68" s="377"/>
      <c r="I68" s="377"/>
      <c r="J68" s="377"/>
      <c r="K68" s="360"/>
      <c r="L68" s="360"/>
      <c r="M68" s="377"/>
      <c r="N68" s="377"/>
      <c r="O68" s="377"/>
      <c r="P68" s="360"/>
      <c r="Q68" s="360"/>
      <c r="R68" s="382" t="s">
        <v>118</v>
      </c>
      <c r="S68" s="382"/>
      <c r="T68" s="383" t="s">
        <v>13</v>
      </c>
      <c r="U68" s="383"/>
      <c r="V68" s="382" t="s">
        <v>119</v>
      </c>
      <c r="W68" s="382"/>
      <c r="X68" s="383" t="s">
        <v>13</v>
      </c>
      <c r="Y68" s="383"/>
    </row>
    <row r="69" spans="1:25" ht="20.45" customHeight="1" thickBot="1" x14ac:dyDescent="0.25">
      <c r="A69" s="356"/>
      <c r="B69" s="357"/>
      <c r="C69" s="190">
        <v>2016</v>
      </c>
      <c r="D69" s="191">
        <v>2017</v>
      </c>
      <c r="E69" s="192" t="s">
        <v>14</v>
      </c>
      <c r="F69" s="190">
        <f>C69</f>
        <v>2016</v>
      </c>
      <c r="G69" s="237">
        <f>D69</f>
        <v>2017</v>
      </c>
      <c r="H69" s="190">
        <f>F69</f>
        <v>2016</v>
      </c>
      <c r="I69" s="191">
        <f>G69</f>
        <v>2017</v>
      </c>
      <c r="J69" s="192" t="s">
        <v>14</v>
      </c>
      <c r="K69" s="190">
        <f>H69</f>
        <v>2016</v>
      </c>
      <c r="L69" s="237">
        <f>I69</f>
        <v>2017</v>
      </c>
      <c r="M69" s="190">
        <v>2016</v>
      </c>
      <c r="N69" s="191">
        <v>2017</v>
      </c>
      <c r="O69" s="192" t="s">
        <v>14</v>
      </c>
      <c r="P69" s="190">
        <f>M69</f>
        <v>2016</v>
      </c>
      <c r="Q69" s="237">
        <f>N69</f>
        <v>2017</v>
      </c>
      <c r="R69" s="190">
        <f t="shared" ref="R69:Y69" si="6">P69</f>
        <v>2016</v>
      </c>
      <c r="S69" s="191">
        <f t="shared" si="6"/>
        <v>2017</v>
      </c>
      <c r="T69" s="190">
        <f t="shared" si="6"/>
        <v>2016</v>
      </c>
      <c r="U69" s="237">
        <f t="shared" si="6"/>
        <v>2017</v>
      </c>
      <c r="V69" s="190">
        <f t="shared" si="6"/>
        <v>2016</v>
      </c>
      <c r="W69" s="191">
        <f t="shared" si="6"/>
        <v>2017</v>
      </c>
      <c r="X69" s="190">
        <f t="shared" si="6"/>
        <v>2016</v>
      </c>
      <c r="Y69" s="237">
        <f t="shared" si="6"/>
        <v>2017</v>
      </c>
    </row>
    <row r="70" spans="1:25" ht="19.5" thickBot="1" x14ac:dyDescent="0.25">
      <c r="A70" s="193">
        <v>1</v>
      </c>
      <c r="B70" s="194" t="s">
        <v>158</v>
      </c>
      <c r="C70" s="195">
        <v>1</v>
      </c>
      <c r="D70" s="196">
        <v>6</v>
      </c>
      <c r="E70" s="197" t="str">
        <f t="shared" ref="E70:E114" si="7">IF(C70=0,0,IF(D70=0,"-100,0",IF(D70*100/C70&lt;200,ROUND(D70*100/C70-100,1),ROUND(D70/C70,1)&amp;" р")))</f>
        <v>6 р</v>
      </c>
      <c r="F70" s="238">
        <f t="shared" ref="F70:F114" si="8">IF(C20=0,0,C70*100/C20)</f>
        <v>0</v>
      </c>
      <c r="G70" s="238">
        <f t="shared" ref="G70:G114" si="9">IF(D20=0,0,D70*100/D20)</f>
        <v>12</v>
      </c>
      <c r="H70" s="195"/>
      <c r="I70" s="196">
        <v>3</v>
      </c>
      <c r="J70" s="197">
        <f t="shared" ref="J70:J114" si="10">IF(H70=0,0,IF(I70=0,"-100,0",IF(I70*100/H70&lt;200,ROUND(I70*100/H70-100,1),ROUND(I70/H70,1)&amp;" р")))</f>
        <v>0</v>
      </c>
      <c r="K70" s="239">
        <f t="shared" ref="K70:K114" si="11">IF(C70=0,0,H70*100/C70)</f>
        <v>0</v>
      </c>
      <c r="L70" s="240">
        <v>1</v>
      </c>
      <c r="M70" s="195"/>
      <c r="N70" s="196">
        <v>3</v>
      </c>
      <c r="O70" s="197">
        <f t="shared" ref="O70:O114" si="12">IF(M70=0,0,IF(N70=0,"-100,0",IF(N70*100/M70&lt;200,ROUND(N70*100/M70-100,1),ROUND(N70/M70,1)&amp;" р")))</f>
        <v>0</v>
      </c>
      <c r="P70" s="238">
        <f>IF(C70=0,0,M70*100/C70)</f>
        <v>0</v>
      </c>
      <c r="Q70" s="238">
        <f>IF(D70=0,0,N70*100/D70)</f>
        <v>50</v>
      </c>
      <c r="R70" s="241"/>
      <c r="S70" s="242"/>
      <c r="T70" s="238">
        <f>IF(M70=0,0,R70*100/M70)</f>
        <v>0</v>
      </c>
      <c r="U70" s="243">
        <f>IF(N70=0,0,S70*100/N70)</f>
        <v>0</v>
      </c>
      <c r="V70" s="241"/>
      <c r="W70" s="242"/>
      <c r="X70" s="238">
        <f>IF(M70=0,0,V70*100/M70)</f>
        <v>0</v>
      </c>
      <c r="Y70" s="243">
        <f>IF(N70=0,0,W70*100/N70)</f>
        <v>0</v>
      </c>
    </row>
    <row r="71" spans="1:25" ht="19.5" thickBot="1" x14ac:dyDescent="0.25">
      <c r="A71" s="198">
        <v>2</v>
      </c>
      <c r="B71" s="199" t="s">
        <v>19</v>
      </c>
      <c r="C71" s="200">
        <v>15</v>
      </c>
      <c r="D71" s="201">
        <v>11</v>
      </c>
      <c r="E71" s="197">
        <f t="shared" si="7"/>
        <v>-26.7</v>
      </c>
      <c r="F71" s="238">
        <f t="shared" si="8"/>
        <v>0</v>
      </c>
      <c r="G71" s="238">
        <f t="shared" si="9"/>
        <v>7.9710144927536231</v>
      </c>
      <c r="H71" s="200">
        <v>4</v>
      </c>
      <c r="I71" s="201">
        <v>3</v>
      </c>
      <c r="J71" s="197">
        <f t="shared" si="10"/>
        <v>-25</v>
      </c>
      <c r="K71" s="244">
        <f t="shared" si="11"/>
        <v>26.666666666666668</v>
      </c>
      <c r="L71" s="245">
        <v>51</v>
      </c>
      <c r="M71" s="200">
        <v>4</v>
      </c>
      <c r="N71" s="201">
        <v>4</v>
      </c>
      <c r="O71" s="197">
        <f t="shared" si="12"/>
        <v>0</v>
      </c>
      <c r="P71" s="238">
        <f t="shared" ref="P71:Q114" si="13">IF(C71=0,0,M71*100/C71)</f>
        <v>26.666666666666668</v>
      </c>
      <c r="Q71" s="238">
        <f t="shared" si="13"/>
        <v>36.363636363636367</v>
      </c>
      <c r="R71" s="246"/>
      <c r="S71" s="247"/>
      <c r="T71" s="244">
        <f t="shared" ref="T71:U114" si="14">IF(M71=0,0,R71*100/M71)</f>
        <v>0</v>
      </c>
      <c r="U71" s="245">
        <f t="shared" si="14"/>
        <v>0</v>
      </c>
      <c r="V71" s="246"/>
      <c r="W71" s="247"/>
      <c r="X71" s="244">
        <f t="shared" ref="X71:Y114" si="15">IF(M71=0,0,V71*100/M71)</f>
        <v>0</v>
      </c>
      <c r="Y71" s="245">
        <f t="shared" si="15"/>
        <v>0</v>
      </c>
    </row>
    <row r="72" spans="1:25" ht="19.5" thickBot="1" x14ac:dyDescent="0.25">
      <c r="A72" s="198">
        <v>3</v>
      </c>
      <c r="B72" s="199" t="s">
        <v>20</v>
      </c>
      <c r="C72" s="200">
        <v>7</v>
      </c>
      <c r="D72" s="201">
        <v>8</v>
      </c>
      <c r="E72" s="197">
        <f t="shared" si="7"/>
        <v>14.3</v>
      </c>
      <c r="F72" s="238">
        <f t="shared" si="8"/>
        <v>0</v>
      </c>
      <c r="G72" s="238">
        <f t="shared" si="9"/>
        <v>8.9887640449438209</v>
      </c>
      <c r="H72" s="200"/>
      <c r="I72" s="201"/>
      <c r="J72" s="197">
        <f t="shared" si="10"/>
        <v>0</v>
      </c>
      <c r="K72" s="244">
        <f t="shared" si="11"/>
        <v>0</v>
      </c>
      <c r="L72" s="245"/>
      <c r="M72" s="200">
        <v>2</v>
      </c>
      <c r="N72" s="201">
        <v>3</v>
      </c>
      <c r="O72" s="197">
        <f t="shared" si="12"/>
        <v>50</v>
      </c>
      <c r="P72" s="238">
        <f t="shared" si="13"/>
        <v>28.571428571428573</v>
      </c>
      <c r="Q72" s="238">
        <f t="shared" si="13"/>
        <v>37.5</v>
      </c>
      <c r="R72" s="246"/>
      <c r="S72" s="247"/>
      <c r="T72" s="244">
        <f t="shared" si="14"/>
        <v>0</v>
      </c>
      <c r="U72" s="245">
        <f t="shared" si="14"/>
        <v>0</v>
      </c>
      <c r="V72" s="246"/>
      <c r="W72" s="247">
        <v>1</v>
      </c>
      <c r="X72" s="244">
        <f t="shared" si="15"/>
        <v>0</v>
      </c>
      <c r="Y72" s="245">
        <f t="shared" si="15"/>
        <v>33.333333333333336</v>
      </c>
    </row>
    <row r="73" spans="1:25" ht="19.5" thickBot="1" x14ac:dyDescent="0.25">
      <c r="A73" s="198">
        <v>4</v>
      </c>
      <c r="B73" s="199" t="s">
        <v>21</v>
      </c>
      <c r="C73" s="200">
        <v>58</v>
      </c>
      <c r="D73" s="201">
        <v>29</v>
      </c>
      <c r="E73" s="197">
        <f t="shared" si="7"/>
        <v>-50</v>
      </c>
      <c r="F73" s="238">
        <f t="shared" si="8"/>
        <v>0</v>
      </c>
      <c r="G73" s="238">
        <f t="shared" si="9"/>
        <v>7.3791348600508906</v>
      </c>
      <c r="H73" s="200">
        <v>3</v>
      </c>
      <c r="I73" s="201"/>
      <c r="J73" s="197" t="str">
        <f t="shared" si="10"/>
        <v>-100,0</v>
      </c>
      <c r="K73" s="244">
        <f t="shared" si="11"/>
        <v>5.1724137931034484</v>
      </c>
      <c r="L73" s="245">
        <v>201</v>
      </c>
      <c r="M73" s="200">
        <v>6</v>
      </c>
      <c r="N73" s="201">
        <v>10</v>
      </c>
      <c r="O73" s="197">
        <f t="shared" si="12"/>
        <v>66.7</v>
      </c>
      <c r="P73" s="238">
        <f t="shared" si="13"/>
        <v>10.344827586206897</v>
      </c>
      <c r="Q73" s="238">
        <f t="shared" si="13"/>
        <v>34.482758620689658</v>
      </c>
      <c r="R73" s="246"/>
      <c r="S73" s="247">
        <v>1</v>
      </c>
      <c r="T73" s="244">
        <f t="shared" si="14"/>
        <v>0</v>
      </c>
      <c r="U73" s="245">
        <f t="shared" si="14"/>
        <v>10</v>
      </c>
      <c r="V73" s="246"/>
      <c r="W73" s="247"/>
      <c r="X73" s="244">
        <f t="shared" si="15"/>
        <v>0</v>
      </c>
      <c r="Y73" s="245">
        <f t="shared" si="15"/>
        <v>0</v>
      </c>
    </row>
    <row r="74" spans="1:25" ht="19.5" thickBot="1" x14ac:dyDescent="0.25">
      <c r="A74" s="198">
        <v>5</v>
      </c>
      <c r="B74" s="199" t="s">
        <v>22</v>
      </c>
      <c r="C74" s="200">
        <v>48</v>
      </c>
      <c r="D74" s="201">
        <v>51</v>
      </c>
      <c r="E74" s="197">
        <f t="shared" si="7"/>
        <v>6.3</v>
      </c>
      <c r="F74" s="238">
        <f t="shared" si="8"/>
        <v>0</v>
      </c>
      <c r="G74" s="238">
        <f t="shared" si="9"/>
        <v>14.868804664723031</v>
      </c>
      <c r="H74" s="200">
        <v>1</v>
      </c>
      <c r="I74" s="201"/>
      <c r="J74" s="197" t="str">
        <f t="shared" si="10"/>
        <v>-100,0</v>
      </c>
      <c r="K74" s="244">
        <f t="shared" si="11"/>
        <v>2.0833333333333335</v>
      </c>
      <c r="L74" s="245"/>
      <c r="M74" s="200">
        <v>7</v>
      </c>
      <c r="N74" s="201">
        <v>9</v>
      </c>
      <c r="O74" s="197">
        <f t="shared" si="12"/>
        <v>28.6</v>
      </c>
      <c r="P74" s="238">
        <f t="shared" si="13"/>
        <v>14.583333333333334</v>
      </c>
      <c r="Q74" s="238">
        <f t="shared" si="13"/>
        <v>17.647058823529413</v>
      </c>
      <c r="R74" s="246"/>
      <c r="S74" s="247"/>
      <c r="T74" s="244">
        <f t="shared" si="14"/>
        <v>0</v>
      </c>
      <c r="U74" s="245">
        <f t="shared" si="14"/>
        <v>0</v>
      </c>
      <c r="V74" s="246">
        <v>4</v>
      </c>
      <c r="W74" s="247">
        <v>3</v>
      </c>
      <c r="X74" s="244">
        <f t="shared" si="15"/>
        <v>57.142857142857146</v>
      </c>
      <c r="Y74" s="245">
        <f t="shared" si="15"/>
        <v>33.333333333333336</v>
      </c>
    </row>
    <row r="75" spans="1:25" ht="19.5" thickBot="1" x14ac:dyDescent="0.25">
      <c r="A75" s="198">
        <v>6</v>
      </c>
      <c r="B75" s="199" t="s">
        <v>23</v>
      </c>
      <c r="C75" s="200">
        <v>14</v>
      </c>
      <c r="D75" s="201">
        <v>13</v>
      </c>
      <c r="E75" s="197">
        <f t="shared" si="7"/>
        <v>-7.1</v>
      </c>
      <c r="F75" s="238">
        <f t="shared" si="8"/>
        <v>0</v>
      </c>
      <c r="G75" s="238">
        <f t="shared" si="9"/>
        <v>15.294117647058824</v>
      </c>
      <c r="H75" s="200">
        <v>0</v>
      </c>
      <c r="I75" s="201">
        <v>2</v>
      </c>
      <c r="J75" s="197">
        <f t="shared" si="10"/>
        <v>0</v>
      </c>
      <c r="K75" s="244">
        <f t="shared" si="11"/>
        <v>0</v>
      </c>
      <c r="L75" s="245"/>
      <c r="M75" s="200">
        <v>1</v>
      </c>
      <c r="N75" s="201">
        <v>4</v>
      </c>
      <c r="O75" s="197" t="str">
        <f t="shared" si="12"/>
        <v>4 р</v>
      </c>
      <c r="P75" s="238">
        <f t="shared" si="13"/>
        <v>7.1428571428571432</v>
      </c>
      <c r="Q75" s="238">
        <f t="shared" si="13"/>
        <v>30.76923076923077</v>
      </c>
      <c r="R75" s="246"/>
      <c r="S75" s="247"/>
      <c r="T75" s="244">
        <f t="shared" si="14"/>
        <v>0</v>
      </c>
      <c r="U75" s="245">
        <f t="shared" si="14"/>
        <v>0</v>
      </c>
      <c r="V75" s="246"/>
      <c r="W75" s="247"/>
      <c r="X75" s="244">
        <f t="shared" si="15"/>
        <v>0</v>
      </c>
      <c r="Y75" s="245">
        <f t="shared" si="15"/>
        <v>0</v>
      </c>
    </row>
    <row r="76" spans="1:25" ht="19.5" thickBot="1" x14ac:dyDescent="0.25">
      <c r="A76" s="198">
        <v>7</v>
      </c>
      <c r="B76" s="199" t="s">
        <v>24</v>
      </c>
      <c r="C76" s="200">
        <v>14</v>
      </c>
      <c r="D76" s="201">
        <v>9</v>
      </c>
      <c r="E76" s="197">
        <f t="shared" si="7"/>
        <v>-35.700000000000003</v>
      </c>
      <c r="F76" s="238">
        <f t="shared" si="8"/>
        <v>0</v>
      </c>
      <c r="G76" s="238">
        <f t="shared" si="9"/>
        <v>8.5714285714285712</v>
      </c>
      <c r="H76" s="200">
        <v>1</v>
      </c>
      <c r="I76" s="201"/>
      <c r="J76" s="197" t="str">
        <f t="shared" si="10"/>
        <v>-100,0</v>
      </c>
      <c r="K76" s="244">
        <f t="shared" si="11"/>
        <v>7.1428571428571432</v>
      </c>
      <c r="L76" s="245"/>
      <c r="M76" s="200">
        <v>5</v>
      </c>
      <c r="N76" s="201">
        <v>3</v>
      </c>
      <c r="O76" s="197">
        <f t="shared" si="12"/>
        <v>-40</v>
      </c>
      <c r="P76" s="238">
        <f t="shared" si="13"/>
        <v>35.714285714285715</v>
      </c>
      <c r="Q76" s="238">
        <f t="shared" si="13"/>
        <v>33.333333333333336</v>
      </c>
      <c r="R76" s="246"/>
      <c r="S76" s="247"/>
      <c r="T76" s="244">
        <f t="shared" si="14"/>
        <v>0</v>
      </c>
      <c r="U76" s="245">
        <f t="shared" si="14"/>
        <v>0</v>
      </c>
      <c r="V76" s="246">
        <v>2</v>
      </c>
      <c r="W76" s="247">
        <v>1</v>
      </c>
      <c r="X76" s="244">
        <f t="shared" si="15"/>
        <v>40</v>
      </c>
      <c r="Y76" s="245">
        <f t="shared" si="15"/>
        <v>33.333333333333336</v>
      </c>
    </row>
    <row r="77" spans="1:25" ht="19.5" thickBot="1" x14ac:dyDescent="0.25">
      <c r="A77" s="198">
        <v>8</v>
      </c>
      <c r="B77" s="199" t="s">
        <v>25</v>
      </c>
      <c r="C77" s="200">
        <v>6</v>
      </c>
      <c r="D77" s="201">
        <v>23</v>
      </c>
      <c r="E77" s="197" t="str">
        <f t="shared" si="7"/>
        <v>3,8 р</v>
      </c>
      <c r="F77" s="238">
        <f t="shared" si="8"/>
        <v>0</v>
      </c>
      <c r="G77" s="238">
        <f t="shared" si="9"/>
        <v>7.5409836065573774</v>
      </c>
      <c r="H77" s="200">
        <v>3</v>
      </c>
      <c r="I77" s="201">
        <v>2</v>
      </c>
      <c r="J77" s="197">
        <f t="shared" si="10"/>
        <v>-33.299999999999997</v>
      </c>
      <c r="K77" s="244">
        <f t="shared" si="11"/>
        <v>50</v>
      </c>
      <c r="L77" s="245">
        <v>1</v>
      </c>
      <c r="M77" s="200">
        <v>4</v>
      </c>
      <c r="N77" s="201">
        <v>4</v>
      </c>
      <c r="O77" s="197">
        <f t="shared" si="12"/>
        <v>0</v>
      </c>
      <c r="P77" s="238">
        <f t="shared" si="13"/>
        <v>66.666666666666671</v>
      </c>
      <c r="Q77" s="238">
        <f t="shared" si="13"/>
        <v>17.391304347826086</v>
      </c>
      <c r="R77" s="246">
        <v>1</v>
      </c>
      <c r="S77" s="247"/>
      <c r="T77" s="244">
        <f t="shared" si="14"/>
        <v>25</v>
      </c>
      <c r="U77" s="245">
        <f t="shared" si="14"/>
        <v>0</v>
      </c>
      <c r="V77" s="246">
        <v>1</v>
      </c>
      <c r="W77" s="247"/>
      <c r="X77" s="244">
        <f t="shared" si="15"/>
        <v>25</v>
      </c>
      <c r="Y77" s="245">
        <f t="shared" si="15"/>
        <v>0</v>
      </c>
    </row>
    <row r="78" spans="1:25" ht="19.5" thickBot="1" x14ac:dyDescent="0.25">
      <c r="A78" s="198">
        <v>9</v>
      </c>
      <c r="B78" s="199" t="s">
        <v>26</v>
      </c>
      <c r="C78" s="200">
        <v>5</v>
      </c>
      <c r="D78" s="201">
        <v>5</v>
      </c>
      <c r="E78" s="197">
        <f t="shared" si="7"/>
        <v>0</v>
      </c>
      <c r="F78" s="238">
        <f t="shared" si="8"/>
        <v>0</v>
      </c>
      <c r="G78" s="238">
        <f t="shared" si="9"/>
        <v>6.8493150684931505</v>
      </c>
      <c r="H78" s="200"/>
      <c r="I78" s="201">
        <v>1</v>
      </c>
      <c r="J78" s="197">
        <f t="shared" si="10"/>
        <v>0</v>
      </c>
      <c r="K78" s="244">
        <f t="shared" si="11"/>
        <v>0</v>
      </c>
      <c r="L78" s="245"/>
      <c r="M78" s="200">
        <v>1</v>
      </c>
      <c r="N78" s="201">
        <v>4</v>
      </c>
      <c r="O78" s="197" t="str">
        <f t="shared" si="12"/>
        <v>4 р</v>
      </c>
      <c r="P78" s="238">
        <f t="shared" si="13"/>
        <v>20</v>
      </c>
      <c r="Q78" s="238">
        <f t="shared" si="13"/>
        <v>80</v>
      </c>
      <c r="R78" s="246"/>
      <c r="S78" s="247"/>
      <c r="T78" s="244">
        <f t="shared" si="14"/>
        <v>0</v>
      </c>
      <c r="U78" s="245">
        <f t="shared" si="14"/>
        <v>0</v>
      </c>
      <c r="V78" s="246"/>
      <c r="W78" s="247">
        <v>1</v>
      </c>
      <c r="X78" s="244">
        <f t="shared" si="15"/>
        <v>0</v>
      </c>
      <c r="Y78" s="245">
        <f t="shared" si="15"/>
        <v>25</v>
      </c>
    </row>
    <row r="79" spans="1:25" ht="19.5" thickBot="1" x14ac:dyDescent="0.25">
      <c r="A79" s="198">
        <v>10</v>
      </c>
      <c r="B79" s="199" t="s">
        <v>27</v>
      </c>
      <c r="C79" s="200">
        <v>14</v>
      </c>
      <c r="D79" s="201">
        <v>14</v>
      </c>
      <c r="E79" s="197">
        <f t="shared" si="7"/>
        <v>0</v>
      </c>
      <c r="F79" s="238">
        <f t="shared" si="8"/>
        <v>0</v>
      </c>
      <c r="G79" s="238">
        <f t="shared" si="9"/>
        <v>3.6458333333333335</v>
      </c>
      <c r="H79" s="200">
        <v>1</v>
      </c>
      <c r="I79" s="201"/>
      <c r="J79" s="197" t="str">
        <f t="shared" si="10"/>
        <v>-100,0</v>
      </c>
      <c r="K79" s="244">
        <f t="shared" si="11"/>
        <v>7.1428571428571432</v>
      </c>
      <c r="L79" s="245"/>
      <c r="M79" s="200">
        <v>6</v>
      </c>
      <c r="N79" s="201">
        <v>1</v>
      </c>
      <c r="O79" s="197">
        <f t="shared" si="12"/>
        <v>-83.3</v>
      </c>
      <c r="P79" s="238">
        <f t="shared" si="13"/>
        <v>42.857142857142854</v>
      </c>
      <c r="Q79" s="238">
        <f t="shared" si="13"/>
        <v>7.1428571428571432</v>
      </c>
      <c r="R79" s="246"/>
      <c r="S79" s="247">
        <v>1</v>
      </c>
      <c r="T79" s="244">
        <f t="shared" si="14"/>
        <v>0</v>
      </c>
      <c r="U79" s="245">
        <f t="shared" si="14"/>
        <v>100</v>
      </c>
      <c r="V79" s="246">
        <v>4</v>
      </c>
      <c r="W79" s="247"/>
      <c r="X79" s="244">
        <f t="shared" si="15"/>
        <v>66.666666666666671</v>
      </c>
      <c r="Y79" s="245">
        <f t="shared" si="15"/>
        <v>0</v>
      </c>
    </row>
    <row r="80" spans="1:25" ht="19.5" thickBot="1" x14ac:dyDescent="0.25">
      <c r="A80" s="198">
        <v>11</v>
      </c>
      <c r="B80" s="199" t="s">
        <v>28</v>
      </c>
      <c r="C80" s="200">
        <v>97</v>
      </c>
      <c r="D80" s="201">
        <v>93</v>
      </c>
      <c r="E80" s="197">
        <f t="shared" si="7"/>
        <v>-4.0999999999999996</v>
      </c>
      <c r="F80" s="238">
        <f t="shared" si="8"/>
        <v>0</v>
      </c>
      <c r="G80" s="238">
        <f t="shared" si="9"/>
        <v>15.816326530612244</v>
      </c>
      <c r="H80" s="200"/>
      <c r="I80" s="201"/>
      <c r="J80" s="197">
        <f t="shared" si="10"/>
        <v>0</v>
      </c>
      <c r="K80" s="244">
        <f t="shared" si="11"/>
        <v>0</v>
      </c>
      <c r="L80" s="245">
        <v>3</v>
      </c>
      <c r="M80" s="200">
        <v>3</v>
      </c>
      <c r="N80" s="201">
        <v>7</v>
      </c>
      <c r="O80" s="197" t="str">
        <f t="shared" si="12"/>
        <v>2,3 р</v>
      </c>
      <c r="P80" s="238">
        <f t="shared" si="13"/>
        <v>3.0927835051546393</v>
      </c>
      <c r="Q80" s="238">
        <f t="shared" si="13"/>
        <v>7.5268817204301079</v>
      </c>
      <c r="R80" s="246">
        <v>0</v>
      </c>
      <c r="S80" s="247"/>
      <c r="T80" s="244">
        <f t="shared" si="14"/>
        <v>0</v>
      </c>
      <c r="U80" s="245">
        <f t="shared" si="14"/>
        <v>0</v>
      </c>
      <c r="V80" s="246">
        <v>1</v>
      </c>
      <c r="W80" s="247"/>
      <c r="X80" s="244">
        <f t="shared" si="15"/>
        <v>33.333333333333336</v>
      </c>
      <c r="Y80" s="245">
        <f t="shared" si="15"/>
        <v>0</v>
      </c>
    </row>
    <row r="81" spans="1:25" ht="19.5" thickBot="1" x14ac:dyDescent="0.25">
      <c r="A81" s="198">
        <v>12</v>
      </c>
      <c r="B81" s="199" t="s">
        <v>29</v>
      </c>
      <c r="C81" s="200">
        <v>13</v>
      </c>
      <c r="D81" s="201">
        <v>14</v>
      </c>
      <c r="E81" s="197">
        <f t="shared" si="7"/>
        <v>7.7</v>
      </c>
      <c r="F81" s="238">
        <f t="shared" si="8"/>
        <v>0</v>
      </c>
      <c r="G81" s="238">
        <f t="shared" si="9"/>
        <v>14</v>
      </c>
      <c r="H81" s="200">
        <v>1</v>
      </c>
      <c r="I81" s="201">
        <v>2</v>
      </c>
      <c r="J81" s="197" t="str">
        <f t="shared" si="10"/>
        <v>2 р</v>
      </c>
      <c r="K81" s="244">
        <f t="shared" si="11"/>
        <v>7.6923076923076925</v>
      </c>
      <c r="L81" s="245">
        <v>538</v>
      </c>
      <c r="M81" s="200">
        <v>1</v>
      </c>
      <c r="N81" s="201">
        <v>3</v>
      </c>
      <c r="O81" s="197" t="str">
        <f t="shared" si="12"/>
        <v>3 р</v>
      </c>
      <c r="P81" s="238">
        <f t="shared" si="13"/>
        <v>7.6923076923076925</v>
      </c>
      <c r="Q81" s="238">
        <f t="shared" si="13"/>
        <v>21.428571428571427</v>
      </c>
      <c r="R81" s="246"/>
      <c r="S81" s="247"/>
      <c r="T81" s="244">
        <f t="shared" si="14"/>
        <v>0</v>
      </c>
      <c r="U81" s="245">
        <f t="shared" si="14"/>
        <v>0</v>
      </c>
      <c r="V81" s="246"/>
      <c r="W81" s="247"/>
      <c r="X81" s="244">
        <f t="shared" si="15"/>
        <v>0</v>
      </c>
      <c r="Y81" s="245">
        <f t="shared" si="15"/>
        <v>0</v>
      </c>
    </row>
    <row r="82" spans="1:25" ht="19.5" thickBot="1" x14ac:dyDescent="0.25">
      <c r="A82" s="198">
        <v>13</v>
      </c>
      <c r="B82" s="199" t="s">
        <v>30</v>
      </c>
      <c r="C82" s="200">
        <v>5</v>
      </c>
      <c r="D82" s="201">
        <v>21</v>
      </c>
      <c r="E82" s="197" t="str">
        <f t="shared" si="7"/>
        <v>4,2 р</v>
      </c>
      <c r="F82" s="238">
        <f t="shared" si="8"/>
        <v>0</v>
      </c>
      <c r="G82" s="238">
        <f t="shared" si="9"/>
        <v>17.355371900826448</v>
      </c>
      <c r="H82" s="200">
        <v>1</v>
      </c>
      <c r="I82" s="201"/>
      <c r="J82" s="197" t="str">
        <f t="shared" si="10"/>
        <v>-100,0</v>
      </c>
      <c r="K82" s="244">
        <f t="shared" si="11"/>
        <v>20</v>
      </c>
      <c r="L82" s="245"/>
      <c r="M82" s="200">
        <v>3</v>
      </c>
      <c r="N82" s="201">
        <v>9</v>
      </c>
      <c r="O82" s="197" t="str">
        <f t="shared" si="12"/>
        <v>3 р</v>
      </c>
      <c r="P82" s="238">
        <f t="shared" si="13"/>
        <v>60</v>
      </c>
      <c r="Q82" s="238">
        <f t="shared" si="13"/>
        <v>42.857142857142854</v>
      </c>
      <c r="R82" s="246"/>
      <c r="S82" s="247"/>
      <c r="T82" s="244">
        <f t="shared" si="14"/>
        <v>0</v>
      </c>
      <c r="U82" s="245">
        <f t="shared" si="14"/>
        <v>0</v>
      </c>
      <c r="V82" s="246"/>
      <c r="W82" s="247"/>
      <c r="X82" s="244">
        <f t="shared" si="15"/>
        <v>0</v>
      </c>
      <c r="Y82" s="245">
        <f t="shared" si="15"/>
        <v>0</v>
      </c>
    </row>
    <row r="83" spans="1:25" ht="19.5" thickBot="1" x14ac:dyDescent="0.25">
      <c r="A83" s="198">
        <v>14</v>
      </c>
      <c r="B83" s="199" t="s">
        <v>31</v>
      </c>
      <c r="C83" s="200">
        <v>10</v>
      </c>
      <c r="D83" s="201">
        <v>19</v>
      </c>
      <c r="E83" s="197">
        <f t="shared" si="7"/>
        <v>90</v>
      </c>
      <c r="F83" s="238">
        <f t="shared" si="8"/>
        <v>0</v>
      </c>
      <c r="G83" s="238">
        <f t="shared" si="9"/>
        <v>15.702479338842975</v>
      </c>
      <c r="H83" s="200"/>
      <c r="I83" s="201">
        <v>1</v>
      </c>
      <c r="J83" s="197">
        <f t="shared" si="10"/>
        <v>0</v>
      </c>
      <c r="K83" s="244">
        <f t="shared" si="11"/>
        <v>0</v>
      </c>
      <c r="L83" s="245"/>
      <c r="M83" s="200">
        <v>2</v>
      </c>
      <c r="N83" s="201">
        <v>5</v>
      </c>
      <c r="O83" s="197" t="str">
        <f t="shared" si="12"/>
        <v>2,5 р</v>
      </c>
      <c r="P83" s="238">
        <f t="shared" si="13"/>
        <v>20</v>
      </c>
      <c r="Q83" s="238">
        <f t="shared" si="13"/>
        <v>26.315789473684209</v>
      </c>
      <c r="R83" s="246"/>
      <c r="S83" s="247"/>
      <c r="T83" s="244">
        <f t="shared" si="14"/>
        <v>0</v>
      </c>
      <c r="U83" s="245">
        <f t="shared" si="14"/>
        <v>0</v>
      </c>
      <c r="V83" s="246"/>
      <c r="W83" s="247">
        <v>1</v>
      </c>
      <c r="X83" s="244">
        <f t="shared" si="15"/>
        <v>0</v>
      </c>
      <c r="Y83" s="245">
        <f t="shared" si="15"/>
        <v>20</v>
      </c>
    </row>
    <row r="84" spans="1:25" ht="19.5" thickBot="1" x14ac:dyDescent="0.25">
      <c r="A84" s="198">
        <v>15</v>
      </c>
      <c r="B84" s="199" t="s">
        <v>32</v>
      </c>
      <c r="C84" s="200">
        <v>8</v>
      </c>
      <c r="D84" s="201">
        <v>17</v>
      </c>
      <c r="E84" s="197" t="str">
        <f t="shared" si="7"/>
        <v>2,1 р</v>
      </c>
      <c r="F84" s="238">
        <f t="shared" si="8"/>
        <v>0</v>
      </c>
      <c r="G84" s="238">
        <f t="shared" si="9"/>
        <v>8.8541666666666661</v>
      </c>
      <c r="H84" s="200">
        <v>1</v>
      </c>
      <c r="I84" s="201"/>
      <c r="J84" s="197" t="str">
        <f t="shared" si="10"/>
        <v>-100,0</v>
      </c>
      <c r="K84" s="244">
        <f t="shared" si="11"/>
        <v>12.5</v>
      </c>
      <c r="L84" s="245"/>
      <c r="M84" s="200">
        <v>1</v>
      </c>
      <c r="N84" s="201">
        <v>2</v>
      </c>
      <c r="O84" s="197" t="str">
        <f t="shared" si="12"/>
        <v>2 р</v>
      </c>
      <c r="P84" s="238">
        <f t="shared" si="13"/>
        <v>12.5</v>
      </c>
      <c r="Q84" s="238">
        <f t="shared" si="13"/>
        <v>11.764705882352942</v>
      </c>
      <c r="R84" s="246"/>
      <c r="S84" s="247"/>
      <c r="T84" s="244">
        <f t="shared" si="14"/>
        <v>0</v>
      </c>
      <c r="U84" s="245">
        <f t="shared" si="14"/>
        <v>0</v>
      </c>
      <c r="V84" s="246"/>
      <c r="W84" s="247">
        <v>2</v>
      </c>
      <c r="X84" s="244">
        <f t="shared" si="15"/>
        <v>0</v>
      </c>
      <c r="Y84" s="245">
        <f t="shared" si="15"/>
        <v>100</v>
      </c>
    </row>
    <row r="85" spans="1:25" ht="19.5" thickBot="1" x14ac:dyDescent="0.25">
      <c r="A85" s="198">
        <v>16</v>
      </c>
      <c r="B85" s="199" t="s">
        <v>33</v>
      </c>
      <c r="C85" s="200">
        <v>24</v>
      </c>
      <c r="D85" s="201">
        <v>43</v>
      </c>
      <c r="E85" s="197">
        <f t="shared" si="7"/>
        <v>79.2</v>
      </c>
      <c r="F85" s="238">
        <f t="shared" si="8"/>
        <v>0</v>
      </c>
      <c r="G85" s="238">
        <f t="shared" si="9"/>
        <v>10.262529832935561</v>
      </c>
      <c r="H85" s="200">
        <v>1</v>
      </c>
      <c r="I85" s="201">
        <v>2</v>
      </c>
      <c r="J85" s="197" t="str">
        <f t="shared" si="10"/>
        <v>2 р</v>
      </c>
      <c r="K85" s="244">
        <f t="shared" si="11"/>
        <v>4.166666666666667</v>
      </c>
      <c r="L85" s="245"/>
      <c r="M85" s="200">
        <v>1</v>
      </c>
      <c r="N85" s="201">
        <v>6</v>
      </c>
      <c r="O85" s="197" t="str">
        <f t="shared" si="12"/>
        <v>6 р</v>
      </c>
      <c r="P85" s="238">
        <f t="shared" si="13"/>
        <v>4.166666666666667</v>
      </c>
      <c r="Q85" s="238">
        <f t="shared" si="13"/>
        <v>13.953488372093023</v>
      </c>
      <c r="R85" s="246"/>
      <c r="S85" s="247"/>
      <c r="T85" s="244">
        <f t="shared" si="14"/>
        <v>0</v>
      </c>
      <c r="U85" s="245">
        <f t="shared" si="14"/>
        <v>0</v>
      </c>
      <c r="V85" s="246"/>
      <c r="W85" s="247"/>
      <c r="X85" s="244">
        <f t="shared" si="15"/>
        <v>0</v>
      </c>
      <c r="Y85" s="245">
        <f t="shared" si="15"/>
        <v>0</v>
      </c>
    </row>
    <row r="86" spans="1:25" ht="19.5" thickBot="1" x14ac:dyDescent="0.25">
      <c r="A86" s="198">
        <v>17</v>
      </c>
      <c r="B86" s="199" t="s">
        <v>34</v>
      </c>
      <c r="C86" s="200">
        <v>11</v>
      </c>
      <c r="D86" s="201">
        <v>16</v>
      </c>
      <c r="E86" s="197">
        <f t="shared" si="7"/>
        <v>45.5</v>
      </c>
      <c r="F86" s="238">
        <f t="shared" si="8"/>
        <v>0</v>
      </c>
      <c r="G86" s="238">
        <f t="shared" si="9"/>
        <v>14.035087719298245</v>
      </c>
      <c r="H86" s="200">
        <v>1</v>
      </c>
      <c r="I86" s="201">
        <v>1</v>
      </c>
      <c r="J86" s="197">
        <f t="shared" si="10"/>
        <v>0</v>
      </c>
      <c r="K86" s="244">
        <f t="shared" si="11"/>
        <v>9.0909090909090917</v>
      </c>
      <c r="L86" s="245"/>
      <c r="M86" s="200">
        <v>3</v>
      </c>
      <c r="N86" s="201">
        <v>6</v>
      </c>
      <c r="O86" s="197" t="str">
        <f t="shared" si="12"/>
        <v>2 р</v>
      </c>
      <c r="P86" s="238">
        <f t="shared" si="13"/>
        <v>27.272727272727273</v>
      </c>
      <c r="Q86" s="238">
        <f t="shared" si="13"/>
        <v>37.5</v>
      </c>
      <c r="R86" s="246"/>
      <c r="S86" s="247"/>
      <c r="T86" s="244">
        <f t="shared" si="14"/>
        <v>0</v>
      </c>
      <c r="U86" s="245">
        <f t="shared" si="14"/>
        <v>0</v>
      </c>
      <c r="V86" s="246">
        <v>1</v>
      </c>
      <c r="W86" s="247">
        <v>1</v>
      </c>
      <c r="X86" s="244">
        <f t="shared" si="15"/>
        <v>33.333333333333336</v>
      </c>
      <c r="Y86" s="245">
        <f t="shared" si="15"/>
        <v>16.666666666666668</v>
      </c>
    </row>
    <row r="87" spans="1:25" ht="19.5" thickBot="1" x14ac:dyDescent="0.25">
      <c r="A87" s="198">
        <v>18</v>
      </c>
      <c r="B87" s="199" t="s">
        <v>35</v>
      </c>
      <c r="C87" s="200">
        <v>8</v>
      </c>
      <c r="D87" s="201">
        <v>17</v>
      </c>
      <c r="E87" s="197" t="str">
        <f t="shared" si="7"/>
        <v>2,1 р</v>
      </c>
      <c r="F87" s="238">
        <f t="shared" si="8"/>
        <v>0</v>
      </c>
      <c r="G87" s="238">
        <f t="shared" si="9"/>
        <v>25.757575757575758</v>
      </c>
      <c r="H87" s="200">
        <v>1</v>
      </c>
      <c r="I87" s="201"/>
      <c r="J87" s="197" t="str">
        <f t="shared" si="10"/>
        <v>-100,0</v>
      </c>
      <c r="K87" s="244">
        <f t="shared" si="11"/>
        <v>12.5</v>
      </c>
      <c r="L87" s="245">
        <v>2</v>
      </c>
      <c r="M87" s="200">
        <v>4</v>
      </c>
      <c r="N87" s="201">
        <v>4</v>
      </c>
      <c r="O87" s="197">
        <f t="shared" si="12"/>
        <v>0</v>
      </c>
      <c r="P87" s="238">
        <f t="shared" si="13"/>
        <v>50</v>
      </c>
      <c r="Q87" s="238">
        <f t="shared" si="13"/>
        <v>23.529411764705884</v>
      </c>
      <c r="R87" s="246"/>
      <c r="S87" s="247"/>
      <c r="T87" s="244">
        <f t="shared" si="14"/>
        <v>0</v>
      </c>
      <c r="U87" s="245">
        <f t="shared" si="14"/>
        <v>0</v>
      </c>
      <c r="V87" s="246">
        <v>2</v>
      </c>
      <c r="W87" s="247">
        <v>1</v>
      </c>
      <c r="X87" s="244">
        <f t="shared" si="15"/>
        <v>50</v>
      </c>
      <c r="Y87" s="245">
        <f t="shared" si="15"/>
        <v>25</v>
      </c>
    </row>
    <row r="88" spans="1:25" ht="19.5" thickBot="1" x14ac:dyDescent="0.25">
      <c r="A88" s="198">
        <v>19</v>
      </c>
      <c r="B88" s="199" t="s">
        <v>36</v>
      </c>
      <c r="C88" s="200">
        <v>9</v>
      </c>
      <c r="D88" s="201">
        <v>13</v>
      </c>
      <c r="E88" s="197">
        <f t="shared" si="7"/>
        <v>44.4</v>
      </c>
      <c r="F88" s="238">
        <f t="shared" si="8"/>
        <v>0</v>
      </c>
      <c r="G88" s="238">
        <f t="shared" si="9"/>
        <v>10.92436974789916</v>
      </c>
      <c r="H88" s="200"/>
      <c r="I88" s="201">
        <v>2</v>
      </c>
      <c r="J88" s="197">
        <f t="shared" si="10"/>
        <v>0</v>
      </c>
      <c r="K88" s="244">
        <f t="shared" si="11"/>
        <v>0</v>
      </c>
      <c r="L88" s="245"/>
      <c r="M88" s="200">
        <v>3</v>
      </c>
      <c r="N88" s="201">
        <v>6</v>
      </c>
      <c r="O88" s="197" t="str">
        <f t="shared" si="12"/>
        <v>2 р</v>
      </c>
      <c r="P88" s="238">
        <f t="shared" si="13"/>
        <v>33.333333333333336</v>
      </c>
      <c r="Q88" s="238">
        <f t="shared" si="13"/>
        <v>46.153846153846153</v>
      </c>
      <c r="R88" s="246">
        <v>1</v>
      </c>
      <c r="S88" s="247"/>
      <c r="T88" s="244">
        <f t="shared" si="14"/>
        <v>33.333333333333336</v>
      </c>
      <c r="U88" s="245">
        <f t="shared" si="14"/>
        <v>0</v>
      </c>
      <c r="V88" s="246">
        <v>1</v>
      </c>
      <c r="W88" s="247"/>
      <c r="X88" s="244">
        <f t="shared" si="15"/>
        <v>33.333333333333336</v>
      </c>
      <c r="Y88" s="245">
        <f t="shared" si="15"/>
        <v>0</v>
      </c>
    </row>
    <row r="89" spans="1:25" ht="19.5" thickBot="1" x14ac:dyDescent="0.25">
      <c r="A89" s="198">
        <v>20</v>
      </c>
      <c r="B89" s="199" t="s">
        <v>37</v>
      </c>
      <c r="C89" s="200">
        <v>10</v>
      </c>
      <c r="D89" s="201">
        <v>8</v>
      </c>
      <c r="E89" s="197">
        <f t="shared" si="7"/>
        <v>-20</v>
      </c>
      <c r="F89" s="238">
        <f t="shared" si="8"/>
        <v>0</v>
      </c>
      <c r="G89" s="238">
        <f t="shared" si="9"/>
        <v>9.1954022988505741</v>
      </c>
      <c r="H89" s="200">
        <v>1</v>
      </c>
      <c r="I89" s="201"/>
      <c r="J89" s="197" t="str">
        <f t="shared" si="10"/>
        <v>-100,0</v>
      </c>
      <c r="K89" s="244">
        <f t="shared" si="11"/>
        <v>10</v>
      </c>
      <c r="L89" s="245">
        <v>20</v>
      </c>
      <c r="M89" s="200">
        <v>1</v>
      </c>
      <c r="N89" s="201">
        <v>2</v>
      </c>
      <c r="O89" s="197" t="str">
        <f t="shared" si="12"/>
        <v>2 р</v>
      </c>
      <c r="P89" s="238">
        <f t="shared" si="13"/>
        <v>10</v>
      </c>
      <c r="Q89" s="238">
        <f t="shared" si="13"/>
        <v>25</v>
      </c>
      <c r="R89" s="246"/>
      <c r="S89" s="247"/>
      <c r="T89" s="244">
        <f t="shared" si="14"/>
        <v>0</v>
      </c>
      <c r="U89" s="245">
        <f t="shared" si="14"/>
        <v>0</v>
      </c>
      <c r="V89" s="246"/>
      <c r="W89" s="247"/>
      <c r="X89" s="244">
        <f t="shared" si="15"/>
        <v>0</v>
      </c>
      <c r="Y89" s="245">
        <f t="shared" si="15"/>
        <v>0</v>
      </c>
    </row>
    <row r="90" spans="1:25" ht="19.5" thickBot="1" x14ac:dyDescent="0.25">
      <c r="A90" s="198">
        <v>21</v>
      </c>
      <c r="B90" s="199" t="s">
        <v>38</v>
      </c>
      <c r="C90" s="200">
        <v>95</v>
      </c>
      <c r="D90" s="201">
        <v>25</v>
      </c>
      <c r="E90" s="197">
        <f t="shared" si="7"/>
        <v>-73.7</v>
      </c>
      <c r="F90" s="238">
        <f t="shared" si="8"/>
        <v>0</v>
      </c>
      <c r="G90" s="238">
        <f t="shared" si="9"/>
        <v>5.376344086021505</v>
      </c>
      <c r="H90" s="200">
        <v>1</v>
      </c>
      <c r="I90" s="201"/>
      <c r="J90" s="197" t="str">
        <f t="shared" si="10"/>
        <v>-100,0</v>
      </c>
      <c r="K90" s="244">
        <f t="shared" si="11"/>
        <v>1.0526315789473684</v>
      </c>
      <c r="L90" s="245"/>
      <c r="M90" s="200">
        <v>2</v>
      </c>
      <c r="N90" s="201">
        <v>10</v>
      </c>
      <c r="O90" s="197" t="str">
        <f t="shared" si="12"/>
        <v>5 р</v>
      </c>
      <c r="P90" s="238">
        <f t="shared" si="13"/>
        <v>2.1052631578947367</v>
      </c>
      <c r="Q90" s="238">
        <f t="shared" si="13"/>
        <v>40</v>
      </c>
      <c r="R90" s="246"/>
      <c r="S90" s="247"/>
      <c r="T90" s="244">
        <f t="shared" si="14"/>
        <v>0</v>
      </c>
      <c r="U90" s="245">
        <f t="shared" si="14"/>
        <v>0</v>
      </c>
      <c r="V90" s="246">
        <v>1</v>
      </c>
      <c r="W90" s="247">
        <v>2</v>
      </c>
      <c r="X90" s="244">
        <f t="shared" si="15"/>
        <v>50</v>
      </c>
      <c r="Y90" s="245">
        <f t="shared" si="15"/>
        <v>20</v>
      </c>
    </row>
    <row r="91" spans="1:25" ht="19.5" thickBot="1" x14ac:dyDescent="0.25">
      <c r="A91" s="198">
        <v>22</v>
      </c>
      <c r="B91" s="199" t="s">
        <v>39</v>
      </c>
      <c r="C91" s="200">
        <v>20</v>
      </c>
      <c r="D91" s="201">
        <v>13</v>
      </c>
      <c r="E91" s="197">
        <f t="shared" si="7"/>
        <v>-35</v>
      </c>
      <c r="F91" s="238">
        <f t="shared" si="8"/>
        <v>0</v>
      </c>
      <c r="G91" s="238">
        <f t="shared" si="9"/>
        <v>12.037037037037036</v>
      </c>
      <c r="H91" s="200"/>
      <c r="I91" s="201"/>
      <c r="J91" s="197">
        <f t="shared" si="10"/>
        <v>0</v>
      </c>
      <c r="K91" s="244">
        <f t="shared" si="11"/>
        <v>0</v>
      </c>
      <c r="L91" s="245"/>
      <c r="M91" s="200">
        <v>1</v>
      </c>
      <c r="N91" s="201"/>
      <c r="O91" s="197" t="str">
        <f t="shared" si="12"/>
        <v>-100,0</v>
      </c>
      <c r="P91" s="238">
        <f t="shared" si="13"/>
        <v>5</v>
      </c>
      <c r="Q91" s="238">
        <f t="shared" si="13"/>
        <v>0</v>
      </c>
      <c r="R91" s="246"/>
      <c r="S91" s="247"/>
      <c r="T91" s="244">
        <f t="shared" si="14"/>
        <v>0</v>
      </c>
      <c r="U91" s="245">
        <f t="shared" si="14"/>
        <v>0</v>
      </c>
      <c r="V91" s="246"/>
      <c r="W91" s="247"/>
      <c r="X91" s="244">
        <f t="shared" si="15"/>
        <v>0</v>
      </c>
      <c r="Y91" s="245">
        <f t="shared" si="15"/>
        <v>0</v>
      </c>
    </row>
    <row r="92" spans="1:25" ht="19.5" thickBot="1" x14ac:dyDescent="0.25">
      <c r="A92" s="198">
        <v>23</v>
      </c>
      <c r="B92" s="199" t="s">
        <v>40</v>
      </c>
      <c r="C92" s="200">
        <v>11</v>
      </c>
      <c r="D92" s="201">
        <v>2</v>
      </c>
      <c r="E92" s="197">
        <f t="shared" si="7"/>
        <v>-81.8</v>
      </c>
      <c r="F92" s="238">
        <f t="shared" si="8"/>
        <v>0</v>
      </c>
      <c r="G92" s="238">
        <f t="shared" si="9"/>
        <v>2.3255813953488373</v>
      </c>
      <c r="H92" s="200">
        <v>3</v>
      </c>
      <c r="I92" s="201"/>
      <c r="J92" s="197" t="str">
        <f t="shared" si="10"/>
        <v>-100,0</v>
      </c>
      <c r="K92" s="244">
        <f t="shared" si="11"/>
        <v>27.272727272727273</v>
      </c>
      <c r="L92" s="245">
        <v>1</v>
      </c>
      <c r="M92" s="200">
        <v>5</v>
      </c>
      <c r="N92" s="201">
        <v>2</v>
      </c>
      <c r="O92" s="197">
        <f t="shared" si="12"/>
        <v>-60</v>
      </c>
      <c r="P92" s="238">
        <f t="shared" si="13"/>
        <v>45.454545454545453</v>
      </c>
      <c r="Q92" s="238">
        <f t="shared" si="13"/>
        <v>100</v>
      </c>
      <c r="R92" s="246"/>
      <c r="S92" s="247"/>
      <c r="T92" s="244">
        <f t="shared" si="14"/>
        <v>0</v>
      </c>
      <c r="U92" s="245">
        <f t="shared" si="14"/>
        <v>0</v>
      </c>
      <c r="V92" s="246"/>
      <c r="W92" s="247"/>
      <c r="X92" s="244">
        <f t="shared" si="15"/>
        <v>0</v>
      </c>
      <c r="Y92" s="245">
        <f t="shared" si="15"/>
        <v>0</v>
      </c>
    </row>
    <row r="93" spans="1:25" ht="19.5" thickBot="1" x14ac:dyDescent="0.25">
      <c r="A93" s="198">
        <v>24</v>
      </c>
      <c r="B93" s="199" t="s">
        <v>41</v>
      </c>
      <c r="C93" s="200">
        <v>25</v>
      </c>
      <c r="D93" s="201">
        <v>13</v>
      </c>
      <c r="E93" s="197">
        <f t="shared" si="7"/>
        <v>-48</v>
      </c>
      <c r="F93" s="238">
        <f t="shared" si="8"/>
        <v>0</v>
      </c>
      <c r="G93" s="238">
        <f t="shared" si="9"/>
        <v>11.111111111111111</v>
      </c>
      <c r="H93" s="200"/>
      <c r="I93" s="201">
        <v>1</v>
      </c>
      <c r="J93" s="197">
        <f t="shared" si="10"/>
        <v>0</v>
      </c>
      <c r="K93" s="244">
        <f t="shared" si="11"/>
        <v>0</v>
      </c>
      <c r="L93" s="245"/>
      <c r="M93" s="200">
        <v>5</v>
      </c>
      <c r="N93" s="201">
        <v>3</v>
      </c>
      <c r="O93" s="197">
        <f t="shared" si="12"/>
        <v>-40</v>
      </c>
      <c r="P93" s="238">
        <f t="shared" si="13"/>
        <v>20</v>
      </c>
      <c r="Q93" s="238">
        <f t="shared" si="13"/>
        <v>23.076923076923077</v>
      </c>
      <c r="R93" s="246"/>
      <c r="S93" s="247"/>
      <c r="T93" s="244">
        <f t="shared" si="14"/>
        <v>0</v>
      </c>
      <c r="U93" s="245">
        <f t="shared" si="14"/>
        <v>0</v>
      </c>
      <c r="V93" s="246"/>
      <c r="W93" s="247"/>
      <c r="X93" s="244">
        <f t="shared" si="15"/>
        <v>0</v>
      </c>
      <c r="Y93" s="245">
        <f t="shared" si="15"/>
        <v>0</v>
      </c>
    </row>
    <row r="94" spans="1:25" ht="19.5" thickBot="1" x14ac:dyDescent="0.25">
      <c r="A94" s="198">
        <v>25</v>
      </c>
      <c r="B94" s="199" t="s">
        <v>42</v>
      </c>
      <c r="C94" s="200">
        <v>7</v>
      </c>
      <c r="D94" s="201">
        <v>10</v>
      </c>
      <c r="E94" s="197">
        <f t="shared" si="7"/>
        <v>42.9</v>
      </c>
      <c r="F94" s="238">
        <f t="shared" si="8"/>
        <v>0</v>
      </c>
      <c r="G94" s="238">
        <f t="shared" si="9"/>
        <v>9.3457943925233646</v>
      </c>
      <c r="H94" s="200">
        <v>1</v>
      </c>
      <c r="I94" s="201">
        <v>2</v>
      </c>
      <c r="J94" s="197" t="str">
        <f t="shared" si="10"/>
        <v>2 р</v>
      </c>
      <c r="K94" s="244">
        <f t="shared" si="11"/>
        <v>14.285714285714286</v>
      </c>
      <c r="L94" s="245">
        <v>13</v>
      </c>
      <c r="M94" s="200">
        <v>3</v>
      </c>
      <c r="N94" s="201">
        <v>6</v>
      </c>
      <c r="O94" s="197" t="str">
        <f t="shared" si="12"/>
        <v>2 р</v>
      </c>
      <c r="P94" s="238">
        <f t="shared" si="13"/>
        <v>42.857142857142854</v>
      </c>
      <c r="Q94" s="238">
        <f t="shared" si="13"/>
        <v>60</v>
      </c>
      <c r="R94" s="246"/>
      <c r="S94" s="247"/>
      <c r="T94" s="244">
        <f t="shared" si="14"/>
        <v>0</v>
      </c>
      <c r="U94" s="245">
        <f t="shared" si="14"/>
        <v>0</v>
      </c>
      <c r="V94" s="246"/>
      <c r="W94" s="247">
        <v>3</v>
      </c>
      <c r="X94" s="244">
        <f t="shared" si="15"/>
        <v>0</v>
      </c>
      <c r="Y94" s="245">
        <f t="shared" si="15"/>
        <v>50</v>
      </c>
    </row>
    <row r="95" spans="1:25" ht="19.5" thickBot="1" x14ac:dyDescent="0.25">
      <c r="A95" s="198">
        <v>26</v>
      </c>
      <c r="B95" s="199" t="s">
        <v>43</v>
      </c>
      <c r="C95" s="200">
        <v>10</v>
      </c>
      <c r="D95" s="201">
        <v>19</v>
      </c>
      <c r="E95" s="197">
        <f t="shared" si="7"/>
        <v>90</v>
      </c>
      <c r="F95" s="238">
        <f t="shared" si="8"/>
        <v>0</v>
      </c>
      <c r="G95" s="238">
        <f t="shared" si="9"/>
        <v>13.768115942028986</v>
      </c>
      <c r="H95" s="200"/>
      <c r="I95" s="201">
        <v>1</v>
      </c>
      <c r="J95" s="197">
        <f t="shared" si="10"/>
        <v>0</v>
      </c>
      <c r="K95" s="244">
        <f t="shared" si="11"/>
        <v>0</v>
      </c>
      <c r="L95" s="245">
        <v>50</v>
      </c>
      <c r="M95" s="200">
        <v>3</v>
      </c>
      <c r="N95" s="201">
        <v>1</v>
      </c>
      <c r="O95" s="197">
        <f t="shared" si="12"/>
        <v>-66.7</v>
      </c>
      <c r="P95" s="238">
        <f t="shared" si="13"/>
        <v>30</v>
      </c>
      <c r="Q95" s="238">
        <f t="shared" si="13"/>
        <v>5.2631578947368425</v>
      </c>
      <c r="R95" s="248"/>
      <c r="S95" s="249"/>
      <c r="T95" s="244">
        <f t="shared" si="14"/>
        <v>0</v>
      </c>
      <c r="U95" s="245">
        <f t="shared" si="14"/>
        <v>0</v>
      </c>
      <c r="V95" s="248"/>
      <c r="W95" s="249"/>
      <c r="X95" s="244">
        <f t="shared" si="15"/>
        <v>0</v>
      </c>
      <c r="Y95" s="245">
        <f t="shared" si="15"/>
        <v>0</v>
      </c>
    </row>
    <row r="96" spans="1:25" ht="20.25" thickBot="1" x14ac:dyDescent="0.25">
      <c r="A96" s="202">
        <v>27</v>
      </c>
      <c r="B96" s="203" t="s">
        <v>157</v>
      </c>
      <c r="C96" s="204">
        <v>545</v>
      </c>
      <c r="D96" s="205">
        <v>512</v>
      </c>
      <c r="E96" s="206">
        <f t="shared" si="7"/>
        <v>-6.1</v>
      </c>
      <c r="F96" s="238">
        <f t="shared" si="8"/>
        <v>0</v>
      </c>
      <c r="G96" s="238">
        <f t="shared" si="9"/>
        <v>10.421331162222675</v>
      </c>
      <c r="H96" s="204">
        <v>25</v>
      </c>
      <c r="I96" s="205">
        <v>23</v>
      </c>
      <c r="J96" s="206">
        <f t="shared" si="10"/>
        <v>-8</v>
      </c>
      <c r="K96" s="250">
        <f t="shared" si="11"/>
        <v>4.5871559633027523</v>
      </c>
      <c r="L96" s="251"/>
      <c r="M96" s="204">
        <v>77</v>
      </c>
      <c r="N96" s="205">
        <v>117</v>
      </c>
      <c r="O96" s="206">
        <f t="shared" si="12"/>
        <v>51.9</v>
      </c>
      <c r="P96" s="238">
        <f t="shared" si="13"/>
        <v>14.128440366972477</v>
      </c>
      <c r="Q96" s="238">
        <f t="shared" si="13"/>
        <v>22.8515625</v>
      </c>
      <c r="R96" s="252">
        <v>2</v>
      </c>
      <c r="S96" s="253">
        <v>2</v>
      </c>
      <c r="T96" s="250">
        <f t="shared" si="14"/>
        <v>2.5974025974025974</v>
      </c>
      <c r="U96" s="251">
        <f t="shared" si="14"/>
        <v>1.7094017094017093</v>
      </c>
      <c r="V96" s="252">
        <v>17</v>
      </c>
      <c r="W96" s="253">
        <v>16</v>
      </c>
      <c r="X96" s="250">
        <f t="shared" si="15"/>
        <v>22.077922077922079</v>
      </c>
      <c r="Y96" s="251">
        <f t="shared" si="15"/>
        <v>13.675213675213675</v>
      </c>
    </row>
    <row r="97" spans="1:25" ht="20.25" thickBot="1" x14ac:dyDescent="0.25">
      <c r="A97" s="202">
        <v>28</v>
      </c>
      <c r="B97" s="203" t="s">
        <v>17</v>
      </c>
      <c r="C97" s="204">
        <v>11</v>
      </c>
      <c r="D97" s="205">
        <v>39</v>
      </c>
      <c r="E97" s="206" t="str">
        <f t="shared" si="7"/>
        <v>3,5 р</v>
      </c>
      <c r="F97" s="238">
        <f t="shared" si="8"/>
        <v>0</v>
      </c>
      <c r="G97" s="238">
        <f t="shared" si="9"/>
        <v>4.9242424242424239</v>
      </c>
      <c r="H97" s="204">
        <v>7</v>
      </c>
      <c r="I97" s="205">
        <v>29</v>
      </c>
      <c r="J97" s="206" t="str">
        <f t="shared" si="10"/>
        <v>4,1 р</v>
      </c>
      <c r="K97" s="250">
        <f t="shared" si="11"/>
        <v>63.636363636363633</v>
      </c>
      <c r="L97" s="251"/>
      <c r="M97" s="204">
        <v>9</v>
      </c>
      <c r="N97" s="205">
        <v>33</v>
      </c>
      <c r="O97" s="206" t="str">
        <f t="shared" si="12"/>
        <v>3,7 р</v>
      </c>
      <c r="P97" s="238">
        <f t="shared" si="13"/>
        <v>81.818181818181813</v>
      </c>
      <c r="Q97" s="238">
        <f t="shared" si="13"/>
        <v>84.615384615384613</v>
      </c>
      <c r="R97" s="252">
        <v>0</v>
      </c>
      <c r="S97" s="253">
        <v>1</v>
      </c>
      <c r="T97" s="250">
        <f t="shared" si="14"/>
        <v>0</v>
      </c>
      <c r="U97" s="251">
        <f t="shared" si="14"/>
        <v>3.0303030303030303</v>
      </c>
      <c r="V97" s="252">
        <v>0</v>
      </c>
      <c r="W97" s="253">
        <v>2</v>
      </c>
      <c r="X97" s="250">
        <f t="shared" si="15"/>
        <v>0</v>
      </c>
      <c r="Y97" s="251">
        <f t="shared" si="15"/>
        <v>6.0606060606060606</v>
      </c>
    </row>
    <row r="98" spans="1:25" ht="19.5" thickBot="1" x14ac:dyDescent="0.25">
      <c r="A98" s="198">
        <v>29</v>
      </c>
      <c r="B98" s="207" t="s">
        <v>165</v>
      </c>
      <c r="C98" s="209">
        <v>4</v>
      </c>
      <c r="D98" s="196">
        <v>9</v>
      </c>
      <c r="E98" s="254" t="str">
        <f t="shared" si="7"/>
        <v>2,3 р</v>
      </c>
      <c r="F98" s="238">
        <f t="shared" si="8"/>
        <v>0</v>
      </c>
      <c r="G98" s="238">
        <f t="shared" si="9"/>
        <v>2.7863777089783284</v>
      </c>
      <c r="H98" s="209">
        <v>2</v>
      </c>
      <c r="I98" s="196">
        <v>2</v>
      </c>
      <c r="J98" s="254">
        <f t="shared" si="10"/>
        <v>0</v>
      </c>
      <c r="K98" s="238">
        <f t="shared" si="11"/>
        <v>50</v>
      </c>
      <c r="L98" s="243">
        <v>3</v>
      </c>
      <c r="M98" s="209">
        <v>4</v>
      </c>
      <c r="N98" s="196">
        <v>5</v>
      </c>
      <c r="O98" s="254">
        <f t="shared" si="12"/>
        <v>25</v>
      </c>
      <c r="P98" s="238">
        <f t="shared" si="13"/>
        <v>100</v>
      </c>
      <c r="Q98" s="255">
        <f t="shared" si="13"/>
        <v>55.555555555555557</v>
      </c>
      <c r="R98" s="241"/>
      <c r="S98" s="256"/>
      <c r="T98" s="238">
        <f t="shared" si="14"/>
        <v>0</v>
      </c>
      <c r="U98" s="243">
        <f t="shared" si="14"/>
        <v>0</v>
      </c>
      <c r="V98" s="257"/>
      <c r="W98" s="256">
        <v>2</v>
      </c>
      <c r="X98" s="238">
        <f t="shared" si="15"/>
        <v>0</v>
      </c>
      <c r="Y98" s="243">
        <f t="shared" si="15"/>
        <v>40</v>
      </c>
    </row>
    <row r="99" spans="1:25" ht="19.5" thickBot="1" x14ac:dyDescent="0.25">
      <c r="A99" s="198">
        <v>30</v>
      </c>
      <c r="B99" s="138" t="s">
        <v>166</v>
      </c>
      <c r="C99" s="210"/>
      <c r="D99" s="201">
        <v>22</v>
      </c>
      <c r="E99" s="213">
        <f t="shared" si="7"/>
        <v>0</v>
      </c>
      <c r="F99" s="238">
        <f t="shared" si="8"/>
        <v>0</v>
      </c>
      <c r="G99" s="238">
        <f t="shared" si="9"/>
        <v>43.137254901960787</v>
      </c>
      <c r="H99" s="210"/>
      <c r="I99" s="201">
        <v>22</v>
      </c>
      <c r="J99" s="213">
        <f t="shared" si="10"/>
        <v>0</v>
      </c>
      <c r="K99" s="244">
        <f t="shared" si="11"/>
        <v>0</v>
      </c>
      <c r="L99" s="245">
        <v>7</v>
      </c>
      <c r="M99" s="210"/>
      <c r="N99" s="201">
        <v>22</v>
      </c>
      <c r="O99" s="213">
        <f t="shared" si="12"/>
        <v>0</v>
      </c>
      <c r="P99" s="238">
        <f t="shared" si="13"/>
        <v>0</v>
      </c>
      <c r="Q99" s="258">
        <f t="shared" si="13"/>
        <v>100</v>
      </c>
      <c r="R99" s="259"/>
      <c r="S99" s="260"/>
      <c r="T99" s="244">
        <f t="shared" si="14"/>
        <v>0</v>
      </c>
      <c r="U99" s="245">
        <f t="shared" si="14"/>
        <v>0</v>
      </c>
      <c r="V99" s="259"/>
      <c r="W99" s="260"/>
      <c r="X99" s="244">
        <f t="shared" si="15"/>
        <v>0</v>
      </c>
      <c r="Y99" s="245">
        <f t="shared" si="15"/>
        <v>0</v>
      </c>
    </row>
    <row r="100" spans="1:25" ht="19.5" thickBot="1" x14ac:dyDescent="0.25">
      <c r="A100" s="198">
        <v>31</v>
      </c>
      <c r="B100" s="199" t="s">
        <v>167</v>
      </c>
      <c r="C100" s="210">
        <v>4</v>
      </c>
      <c r="D100" s="201"/>
      <c r="E100" s="213" t="str">
        <f t="shared" si="7"/>
        <v>-100,0</v>
      </c>
      <c r="F100" s="238">
        <f t="shared" si="8"/>
        <v>0</v>
      </c>
      <c r="G100" s="238">
        <f t="shared" si="9"/>
        <v>0</v>
      </c>
      <c r="H100" s="210">
        <v>3</v>
      </c>
      <c r="I100" s="201"/>
      <c r="J100" s="213" t="str">
        <f t="shared" si="10"/>
        <v>-100,0</v>
      </c>
      <c r="K100" s="244">
        <f t="shared" si="11"/>
        <v>75</v>
      </c>
      <c r="L100" s="245"/>
      <c r="M100" s="210">
        <v>3</v>
      </c>
      <c r="N100" s="201"/>
      <c r="O100" s="213" t="str">
        <f t="shared" si="12"/>
        <v>-100,0</v>
      </c>
      <c r="P100" s="238">
        <f t="shared" si="13"/>
        <v>75</v>
      </c>
      <c r="Q100" s="258">
        <f t="shared" si="13"/>
        <v>0</v>
      </c>
      <c r="R100" s="259"/>
      <c r="S100" s="260"/>
      <c r="T100" s="244">
        <f t="shared" si="14"/>
        <v>0</v>
      </c>
      <c r="U100" s="245">
        <f t="shared" si="14"/>
        <v>0</v>
      </c>
      <c r="V100" s="259"/>
      <c r="W100" s="260"/>
      <c r="X100" s="244">
        <f t="shared" si="15"/>
        <v>0</v>
      </c>
      <c r="Y100" s="245">
        <f t="shared" si="15"/>
        <v>0</v>
      </c>
    </row>
    <row r="101" spans="1:25" ht="19.5" thickBot="1" x14ac:dyDescent="0.25">
      <c r="A101" s="198">
        <v>32</v>
      </c>
      <c r="B101" s="199" t="s">
        <v>168</v>
      </c>
      <c r="C101" s="210"/>
      <c r="D101" s="201">
        <v>2</v>
      </c>
      <c r="E101" s="213">
        <f t="shared" si="7"/>
        <v>0</v>
      </c>
      <c r="F101" s="238">
        <f t="shared" si="8"/>
        <v>0</v>
      </c>
      <c r="G101" s="238">
        <f t="shared" si="9"/>
        <v>1.5503875968992249</v>
      </c>
      <c r="H101" s="210"/>
      <c r="I101" s="201"/>
      <c r="J101" s="213">
        <f t="shared" si="10"/>
        <v>0</v>
      </c>
      <c r="K101" s="244">
        <f t="shared" si="11"/>
        <v>0</v>
      </c>
      <c r="L101" s="245"/>
      <c r="M101" s="210"/>
      <c r="N101" s="201">
        <v>1</v>
      </c>
      <c r="O101" s="213">
        <f t="shared" si="12"/>
        <v>0</v>
      </c>
      <c r="P101" s="238">
        <f t="shared" si="13"/>
        <v>0</v>
      </c>
      <c r="Q101" s="258">
        <f t="shared" si="13"/>
        <v>50</v>
      </c>
      <c r="R101" s="259"/>
      <c r="S101" s="260"/>
      <c r="T101" s="244">
        <f t="shared" si="14"/>
        <v>0</v>
      </c>
      <c r="U101" s="245">
        <f t="shared" si="14"/>
        <v>0</v>
      </c>
      <c r="V101" s="259"/>
      <c r="W101" s="260"/>
      <c r="X101" s="244">
        <f t="shared" si="15"/>
        <v>0</v>
      </c>
      <c r="Y101" s="245">
        <f t="shared" si="15"/>
        <v>0</v>
      </c>
    </row>
    <row r="102" spans="1:25" ht="19.5" thickBot="1" x14ac:dyDescent="0.25">
      <c r="A102" s="211">
        <v>33</v>
      </c>
      <c r="B102" s="199" t="s">
        <v>169</v>
      </c>
      <c r="C102" s="210">
        <v>3</v>
      </c>
      <c r="D102" s="201"/>
      <c r="E102" s="197" t="str">
        <f t="shared" si="7"/>
        <v>-100,0</v>
      </c>
      <c r="F102" s="238">
        <f t="shared" si="8"/>
        <v>0</v>
      </c>
      <c r="G102" s="238">
        <f t="shared" si="9"/>
        <v>0</v>
      </c>
      <c r="H102" s="200">
        <v>2</v>
      </c>
      <c r="I102" s="201"/>
      <c r="J102" s="197" t="str">
        <f t="shared" si="10"/>
        <v>-100,0</v>
      </c>
      <c r="K102" s="261">
        <f t="shared" si="11"/>
        <v>66.666666666666671</v>
      </c>
      <c r="L102" s="245"/>
      <c r="M102" s="200">
        <v>2</v>
      </c>
      <c r="N102" s="201"/>
      <c r="O102" s="197" t="str">
        <f t="shared" si="12"/>
        <v>-100,0</v>
      </c>
      <c r="P102" s="238">
        <f t="shared" si="13"/>
        <v>66.666666666666671</v>
      </c>
      <c r="Q102" s="258">
        <f t="shared" si="13"/>
        <v>0</v>
      </c>
      <c r="R102" s="259"/>
      <c r="S102" s="260"/>
      <c r="T102" s="244">
        <f t="shared" si="14"/>
        <v>0</v>
      </c>
      <c r="U102" s="262">
        <f t="shared" si="14"/>
        <v>0</v>
      </c>
      <c r="V102" s="246"/>
      <c r="W102" s="247"/>
      <c r="X102" s="261">
        <f t="shared" si="15"/>
        <v>0</v>
      </c>
      <c r="Y102" s="245">
        <f t="shared" si="15"/>
        <v>0</v>
      </c>
    </row>
    <row r="103" spans="1:25" ht="19.5" thickBot="1" x14ac:dyDescent="0.25">
      <c r="A103" s="211">
        <v>34</v>
      </c>
      <c r="B103" s="212" t="s">
        <v>170</v>
      </c>
      <c r="C103" s="200"/>
      <c r="D103" s="201"/>
      <c r="E103" s="213">
        <f t="shared" si="7"/>
        <v>0</v>
      </c>
      <c r="F103" s="238">
        <f t="shared" si="8"/>
        <v>0</v>
      </c>
      <c r="G103" s="238">
        <f t="shared" si="9"/>
        <v>0</v>
      </c>
      <c r="H103" s="200"/>
      <c r="I103" s="201"/>
      <c r="J103" s="197">
        <f t="shared" si="10"/>
        <v>0</v>
      </c>
      <c r="K103" s="261">
        <f t="shared" si="11"/>
        <v>0</v>
      </c>
      <c r="L103" s="245"/>
      <c r="M103" s="210"/>
      <c r="N103" s="201"/>
      <c r="O103" s="197">
        <f t="shared" si="12"/>
        <v>0</v>
      </c>
      <c r="P103" s="238">
        <f t="shared" si="13"/>
        <v>0</v>
      </c>
      <c r="Q103" s="258">
        <f t="shared" si="13"/>
        <v>0</v>
      </c>
      <c r="R103" s="259"/>
      <c r="S103" s="260"/>
      <c r="T103" s="244">
        <f t="shared" si="14"/>
        <v>0</v>
      </c>
      <c r="U103" s="262">
        <f t="shared" si="14"/>
        <v>0</v>
      </c>
      <c r="V103" s="246"/>
      <c r="W103" s="260"/>
      <c r="X103" s="244">
        <f t="shared" si="15"/>
        <v>0</v>
      </c>
      <c r="Y103" s="245">
        <f t="shared" si="15"/>
        <v>0</v>
      </c>
    </row>
    <row r="104" spans="1:25" ht="19.5" thickBot="1" x14ac:dyDescent="0.25">
      <c r="A104" s="198">
        <v>35</v>
      </c>
      <c r="B104" s="199" t="s">
        <v>172</v>
      </c>
      <c r="C104" s="210"/>
      <c r="D104" s="201">
        <v>4</v>
      </c>
      <c r="E104" s="213">
        <f t="shared" si="7"/>
        <v>0</v>
      </c>
      <c r="F104" s="238">
        <f t="shared" si="8"/>
        <v>0</v>
      </c>
      <c r="G104" s="238">
        <f t="shared" si="9"/>
        <v>2.2346368715083798</v>
      </c>
      <c r="H104" s="210"/>
      <c r="I104" s="201">
        <v>3</v>
      </c>
      <c r="J104" s="213">
        <f t="shared" si="10"/>
        <v>0</v>
      </c>
      <c r="K104" s="244">
        <f t="shared" si="11"/>
        <v>0</v>
      </c>
      <c r="L104" s="245"/>
      <c r="M104" s="210"/>
      <c r="N104" s="201">
        <v>3</v>
      </c>
      <c r="O104" s="213">
        <f t="shared" si="12"/>
        <v>0</v>
      </c>
      <c r="P104" s="238">
        <f t="shared" si="13"/>
        <v>0</v>
      </c>
      <c r="Q104" s="258">
        <f t="shared" si="13"/>
        <v>75</v>
      </c>
      <c r="R104" s="259"/>
      <c r="S104" s="260">
        <v>1</v>
      </c>
      <c r="T104" s="244">
        <f t="shared" si="14"/>
        <v>0</v>
      </c>
      <c r="U104" s="245">
        <f t="shared" si="14"/>
        <v>33.333333333333336</v>
      </c>
      <c r="V104" s="259"/>
      <c r="W104" s="260"/>
      <c r="X104" s="244">
        <f t="shared" si="15"/>
        <v>0</v>
      </c>
      <c r="Y104" s="245">
        <f t="shared" si="15"/>
        <v>0</v>
      </c>
    </row>
    <row r="105" spans="1:25" ht="19.5" thickBot="1" x14ac:dyDescent="0.25">
      <c r="A105" s="198">
        <v>36</v>
      </c>
      <c r="B105" s="214" t="s">
        <v>176</v>
      </c>
      <c r="C105" s="200"/>
      <c r="D105" s="201">
        <v>1</v>
      </c>
      <c r="E105" s="213">
        <f t="shared" si="7"/>
        <v>0</v>
      </c>
      <c r="F105" s="238">
        <f t="shared" si="8"/>
        <v>0</v>
      </c>
      <c r="G105" s="238">
        <f t="shared" si="9"/>
        <v>2.1739130434782608</v>
      </c>
      <c r="H105" s="200"/>
      <c r="I105" s="201">
        <v>1</v>
      </c>
      <c r="J105" s="213">
        <f t="shared" si="10"/>
        <v>0</v>
      </c>
      <c r="K105" s="244">
        <f t="shared" si="11"/>
        <v>0</v>
      </c>
      <c r="L105" s="245"/>
      <c r="M105" s="200"/>
      <c r="N105" s="217">
        <v>1</v>
      </c>
      <c r="O105" s="213">
        <f t="shared" si="12"/>
        <v>0</v>
      </c>
      <c r="P105" s="238">
        <f t="shared" si="13"/>
        <v>0</v>
      </c>
      <c r="Q105" s="258">
        <f t="shared" si="13"/>
        <v>100</v>
      </c>
      <c r="R105" s="259"/>
      <c r="S105" s="247"/>
      <c r="T105" s="244">
        <f t="shared" si="14"/>
        <v>0</v>
      </c>
      <c r="U105" s="245">
        <f>IF(N105=0,0,S105*100/N105)</f>
        <v>0</v>
      </c>
      <c r="V105" s="259"/>
      <c r="W105" s="260"/>
      <c r="X105" s="244">
        <f t="shared" si="15"/>
        <v>0</v>
      </c>
      <c r="Y105" s="245">
        <f t="shared" si="15"/>
        <v>0</v>
      </c>
    </row>
    <row r="106" spans="1:25" ht="19.5" thickBot="1" x14ac:dyDescent="0.25">
      <c r="A106" s="211">
        <v>37</v>
      </c>
      <c r="B106" s="215" t="s">
        <v>173</v>
      </c>
      <c r="C106" s="219"/>
      <c r="D106" s="217">
        <v>1</v>
      </c>
      <c r="E106" s="213">
        <f t="shared" si="7"/>
        <v>0</v>
      </c>
      <c r="F106" s="238">
        <f t="shared" si="8"/>
        <v>0</v>
      </c>
      <c r="G106" s="238">
        <f t="shared" si="9"/>
        <v>3.225806451612903</v>
      </c>
      <c r="H106" s="219"/>
      <c r="I106" s="217">
        <v>1</v>
      </c>
      <c r="J106" s="213">
        <f t="shared" si="10"/>
        <v>0</v>
      </c>
      <c r="K106" s="244">
        <f t="shared" si="11"/>
        <v>0</v>
      </c>
      <c r="L106" s="245"/>
      <c r="M106" s="263"/>
      <c r="N106" s="264">
        <v>1</v>
      </c>
      <c r="O106" s="213">
        <f t="shared" si="12"/>
        <v>0</v>
      </c>
      <c r="P106" s="238">
        <f t="shared" si="13"/>
        <v>0</v>
      </c>
      <c r="Q106" s="258">
        <f t="shared" si="13"/>
        <v>100</v>
      </c>
      <c r="R106" s="265"/>
      <c r="S106" s="266"/>
      <c r="T106" s="244">
        <f t="shared" si="14"/>
        <v>0</v>
      </c>
      <c r="U106" s="245">
        <f>IF(N106=0,0,S106*100/N106)</f>
        <v>0</v>
      </c>
      <c r="V106" s="265"/>
      <c r="W106" s="266"/>
      <c r="X106" s="244">
        <f t="shared" si="15"/>
        <v>0</v>
      </c>
      <c r="Y106" s="245">
        <f t="shared" si="15"/>
        <v>0</v>
      </c>
    </row>
    <row r="107" spans="1:25" ht="20.25" thickBot="1" x14ac:dyDescent="0.25">
      <c r="A107" s="222">
        <v>38</v>
      </c>
      <c r="B107" s="203" t="s">
        <v>159</v>
      </c>
      <c r="C107" s="223">
        <v>556</v>
      </c>
      <c r="D107" s="224">
        <v>551</v>
      </c>
      <c r="E107" s="225">
        <f t="shared" si="7"/>
        <v>-0.9</v>
      </c>
      <c r="F107" s="238">
        <f t="shared" si="8"/>
        <v>0</v>
      </c>
      <c r="G107" s="238">
        <f t="shared" si="9"/>
        <v>9.6581945661700264</v>
      </c>
      <c r="H107" s="223">
        <v>32</v>
      </c>
      <c r="I107" s="224">
        <v>52</v>
      </c>
      <c r="J107" s="225">
        <f t="shared" si="10"/>
        <v>62.5</v>
      </c>
      <c r="K107" s="267">
        <f t="shared" si="11"/>
        <v>5.7553956834532372</v>
      </c>
      <c r="L107" s="268"/>
      <c r="M107" s="204">
        <v>86</v>
      </c>
      <c r="N107" s="205">
        <v>150</v>
      </c>
      <c r="O107" s="206">
        <f t="shared" si="12"/>
        <v>74.400000000000006</v>
      </c>
      <c r="P107" s="238">
        <f t="shared" si="13"/>
        <v>15.467625899280575</v>
      </c>
      <c r="Q107" s="258">
        <f t="shared" si="13"/>
        <v>27.22323049001815</v>
      </c>
      <c r="R107" s="269">
        <v>2</v>
      </c>
      <c r="S107" s="253">
        <v>3</v>
      </c>
      <c r="T107" s="250">
        <f t="shared" si="14"/>
        <v>2.3255813953488373</v>
      </c>
      <c r="U107" s="251">
        <f t="shared" si="14"/>
        <v>2</v>
      </c>
      <c r="V107" s="252">
        <v>17</v>
      </c>
      <c r="W107" s="253">
        <v>18</v>
      </c>
      <c r="X107" s="250">
        <f t="shared" si="15"/>
        <v>19.767441860465116</v>
      </c>
      <c r="Y107" s="251">
        <f t="shared" si="15"/>
        <v>12</v>
      </c>
    </row>
    <row r="108" spans="1:25" ht="19.5" thickBot="1" x14ac:dyDescent="0.25">
      <c r="A108" s="193">
        <v>39</v>
      </c>
      <c r="B108" s="194" t="s">
        <v>139</v>
      </c>
      <c r="C108" s="195">
        <v>4</v>
      </c>
      <c r="D108" s="226">
        <v>10</v>
      </c>
      <c r="E108" s="227" t="str">
        <f t="shared" si="7"/>
        <v>2,5 р</v>
      </c>
      <c r="F108" s="238">
        <f t="shared" si="8"/>
        <v>0</v>
      </c>
      <c r="G108" s="238">
        <f t="shared" si="9"/>
        <v>5.4347826086956523</v>
      </c>
      <c r="H108" s="195">
        <v>3</v>
      </c>
      <c r="I108" s="196">
        <v>9</v>
      </c>
      <c r="J108" s="208" t="str">
        <f t="shared" si="10"/>
        <v>3 р</v>
      </c>
      <c r="K108" s="270">
        <f t="shared" si="11"/>
        <v>75</v>
      </c>
      <c r="L108" s="243"/>
      <c r="M108" s="195">
        <v>3</v>
      </c>
      <c r="N108" s="196">
        <v>9</v>
      </c>
      <c r="O108" s="208" t="str">
        <f t="shared" si="12"/>
        <v>3 р</v>
      </c>
      <c r="P108" s="238">
        <f t="shared" si="13"/>
        <v>75</v>
      </c>
      <c r="Q108" s="258">
        <f t="shared" si="13"/>
        <v>90</v>
      </c>
      <c r="R108" s="257"/>
      <c r="S108" s="242"/>
      <c r="T108" s="244">
        <f t="shared" si="14"/>
        <v>0</v>
      </c>
      <c r="U108" s="245">
        <f t="shared" si="14"/>
        <v>0</v>
      </c>
      <c r="V108" s="241">
        <v>2</v>
      </c>
      <c r="W108" s="242"/>
      <c r="X108" s="244">
        <f t="shared" si="15"/>
        <v>66.666666666666671</v>
      </c>
      <c r="Y108" s="245">
        <f t="shared" si="15"/>
        <v>0</v>
      </c>
    </row>
    <row r="109" spans="1:25" ht="19.5" thickBot="1" x14ac:dyDescent="0.25">
      <c r="A109" s="211">
        <v>40</v>
      </c>
      <c r="B109" s="199" t="s">
        <v>45</v>
      </c>
      <c r="C109" s="200">
        <v>77</v>
      </c>
      <c r="D109" s="201">
        <v>72</v>
      </c>
      <c r="E109" s="197">
        <f t="shared" si="7"/>
        <v>-6.5</v>
      </c>
      <c r="F109" s="238">
        <f t="shared" si="8"/>
        <v>0</v>
      </c>
      <c r="G109" s="238">
        <f t="shared" si="9"/>
        <v>12.631578947368421</v>
      </c>
      <c r="H109" s="200">
        <v>2</v>
      </c>
      <c r="I109" s="201">
        <v>7</v>
      </c>
      <c r="J109" s="197" t="str">
        <f t="shared" si="10"/>
        <v>3,5 р</v>
      </c>
      <c r="K109" s="261">
        <f t="shared" si="11"/>
        <v>2.5974025974025974</v>
      </c>
      <c r="L109" s="245">
        <v>33</v>
      </c>
      <c r="M109" s="200">
        <v>60</v>
      </c>
      <c r="N109" s="201">
        <v>58</v>
      </c>
      <c r="O109" s="197">
        <f t="shared" si="12"/>
        <v>-3.3</v>
      </c>
      <c r="P109" s="238">
        <f t="shared" si="13"/>
        <v>77.922077922077918</v>
      </c>
      <c r="Q109" s="258">
        <f t="shared" si="13"/>
        <v>80.555555555555557</v>
      </c>
      <c r="R109" s="259"/>
      <c r="S109" s="247"/>
      <c r="T109" s="244">
        <f t="shared" si="14"/>
        <v>0</v>
      </c>
      <c r="U109" s="245">
        <f t="shared" si="14"/>
        <v>0</v>
      </c>
      <c r="V109" s="246">
        <v>5</v>
      </c>
      <c r="W109" s="247">
        <v>14</v>
      </c>
      <c r="X109" s="244">
        <f t="shared" si="15"/>
        <v>8.3333333333333339</v>
      </c>
      <c r="Y109" s="245">
        <f t="shared" si="15"/>
        <v>24.137931034482758</v>
      </c>
    </row>
    <row r="110" spans="1:25" ht="19.5" thickBot="1" x14ac:dyDescent="0.25">
      <c r="A110" s="198">
        <v>41</v>
      </c>
      <c r="B110" s="199" t="s">
        <v>44</v>
      </c>
      <c r="C110" s="200">
        <v>125</v>
      </c>
      <c r="D110" s="201">
        <v>133</v>
      </c>
      <c r="E110" s="197">
        <f t="shared" si="7"/>
        <v>6.4</v>
      </c>
      <c r="F110" s="238">
        <f t="shared" si="8"/>
        <v>0</v>
      </c>
      <c r="G110" s="238">
        <f t="shared" si="9"/>
        <v>21.212121212121211</v>
      </c>
      <c r="H110" s="200">
        <v>2</v>
      </c>
      <c r="I110" s="201"/>
      <c r="J110" s="197" t="str">
        <f t="shared" si="10"/>
        <v>-100,0</v>
      </c>
      <c r="K110" s="261">
        <f t="shared" si="11"/>
        <v>1.6</v>
      </c>
      <c r="L110" s="245"/>
      <c r="M110" s="200">
        <v>97</v>
      </c>
      <c r="N110" s="201">
        <v>107</v>
      </c>
      <c r="O110" s="197">
        <f t="shared" si="12"/>
        <v>10.3</v>
      </c>
      <c r="P110" s="238">
        <f t="shared" si="13"/>
        <v>77.599999999999994</v>
      </c>
      <c r="Q110" s="258">
        <f t="shared" si="13"/>
        <v>80.451127819548873</v>
      </c>
      <c r="R110" s="259"/>
      <c r="S110" s="247"/>
      <c r="T110" s="244">
        <f t="shared" si="14"/>
        <v>0</v>
      </c>
      <c r="U110" s="245">
        <f t="shared" si="14"/>
        <v>0</v>
      </c>
      <c r="V110" s="246">
        <v>12</v>
      </c>
      <c r="W110" s="247">
        <v>3</v>
      </c>
      <c r="X110" s="244">
        <f t="shared" si="15"/>
        <v>12.371134020618557</v>
      </c>
      <c r="Y110" s="245">
        <f t="shared" si="15"/>
        <v>2.8037383177570092</v>
      </c>
    </row>
    <row r="111" spans="1:25" ht="19.5" thickBot="1" x14ac:dyDescent="0.25">
      <c r="A111" s="198">
        <v>42</v>
      </c>
      <c r="B111" s="199" t="s">
        <v>55</v>
      </c>
      <c r="C111" s="200">
        <v>137</v>
      </c>
      <c r="D111" s="201">
        <v>90</v>
      </c>
      <c r="E111" s="197">
        <f t="shared" si="7"/>
        <v>-34.299999999999997</v>
      </c>
      <c r="F111" s="238">
        <f t="shared" si="8"/>
        <v>0</v>
      </c>
      <c r="G111" s="238">
        <f t="shared" si="9"/>
        <v>14.128728414442699</v>
      </c>
      <c r="H111" s="200">
        <v>4</v>
      </c>
      <c r="I111" s="201">
        <v>3</v>
      </c>
      <c r="J111" s="197">
        <f t="shared" si="10"/>
        <v>-25</v>
      </c>
      <c r="K111" s="261">
        <f t="shared" si="11"/>
        <v>2.9197080291970803</v>
      </c>
      <c r="L111" s="245">
        <v>1</v>
      </c>
      <c r="M111" s="200">
        <v>108</v>
      </c>
      <c r="N111" s="201">
        <v>81</v>
      </c>
      <c r="O111" s="213">
        <f t="shared" si="12"/>
        <v>-25</v>
      </c>
      <c r="P111" s="238">
        <f t="shared" si="13"/>
        <v>78.832116788321173</v>
      </c>
      <c r="Q111" s="258">
        <f t="shared" si="13"/>
        <v>90</v>
      </c>
      <c r="R111" s="259"/>
      <c r="S111" s="247"/>
      <c r="T111" s="261">
        <f t="shared" si="14"/>
        <v>0</v>
      </c>
      <c r="U111" s="262">
        <f t="shared" si="14"/>
        <v>0</v>
      </c>
      <c r="V111" s="246">
        <v>3</v>
      </c>
      <c r="W111" s="260">
        <v>1</v>
      </c>
      <c r="X111" s="244">
        <f t="shared" si="15"/>
        <v>2.7777777777777777</v>
      </c>
      <c r="Y111" s="245">
        <f t="shared" si="15"/>
        <v>1.2345679012345678</v>
      </c>
    </row>
    <row r="112" spans="1:25" ht="19.5" thickBot="1" x14ac:dyDescent="0.25">
      <c r="A112" s="211">
        <v>43</v>
      </c>
      <c r="B112" s="228" t="s">
        <v>163</v>
      </c>
      <c r="C112" s="229">
        <v>118</v>
      </c>
      <c r="D112" s="230">
        <v>119</v>
      </c>
      <c r="E112" s="231">
        <f t="shared" si="7"/>
        <v>0.8</v>
      </c>
      <c r="F112" s="238">
        <f t="shared" si="8"/>
        <v>0</v>
      </c>
      <c r="G112" s="238">
        <f t="shared" si="9"/>
        <v>16.975748930099858</v>
      </c>
      <c r="H112" s="229">
        <v>8</v>
      </c>
      <c r="I112" s="230">
        <v>3</v>
      </c>
      <c r="J112" s="231">
        <f t="shared" si="10"/>
        <v>-62.5</v>
      </c>
      <c r="K112" s="271">
        <f t="shared" si="11"/>
        <v>6.7796610169491522</v>
      </c>
      <c r="L112" s="272">
        <v>33</v>
      </c>
      <c r="M112" s="229">
        <v>96</v>
      </c>
      <c r="N112" s="230">
        <v>84</v>
      </c>
      <c r="O112" s="273">
        <f t="shared" si="12"/>
        <v>-12.5</v>
      </c>
      <c r="P112" s="238">
        <f t="shared" si="13"/>
        <v>81.355932203389827</v>
      </c>
      <c r="Q112" s="274">
        <f t="shared" si="13"/>
        <v>70.588235294117652</v>
      </c>
      <c r="R112" s="275">
        <v>1</v>
      </c>
      <c r="S112" s="276"/>
      <c r="T112" s="271">
        <f t="shared" si="14"/>
        <v>1.0416666666666667</v>
      </c>
      <c r="U112" s="277">
        <f t="shared" si="14"/>
        <v>0</v>
      </c>
      <c r="V112" s="278">
        <v>22</v>
      </c>
      <c r="W112" s="279">
        <v>28</v>
      </c>
      <c r="X112" s="280">
        <f t="shared" si="15"/>
        <v>22.916666666666668</v>
      </c>
      <c r="Y112" s="272">
        <f t="shared" si="15"/>
        <v>33.333333333333336</v>
      </c>
    </row>
    <row r="113" spans="1:25" ht="20.25" thickBot="1" x14ac:dyDescent="0.25">
      <c r="A113" s="222">
        <v>44</v>
      </c>
      <c r="B113" s="203" t="s">
        <v>160</v>
      </c>
      <c r="C113" s="204">
        <v>461</v>
      </c>
      <c r="D113" s="205">
        <v>424</v>
      </c>
      <c r="E113" s="206">
        <f t="shared" si="7"/>
        <v>-8</v>
      </c>
      <c r="F113" s="238">
        <f t="shared" si="8"/>
        <v>0</v>
      </c>
      <c r="G113" s="238">
        <f t="shared" si="9"/>
        <v>15.59396837072453</v>
      </c>
      <c r="H113" s="204">
        <v>19</v>
      </c>
      <c r="I113" s="205">
        <v>22</v>
      </c>
      <c r="J113" s="206">
        <f t="shared" si="10"/>
        <v>15.8</v>
      </c>
      <c r="K113" s="250">
        <f t="shared" si="11"/>
        <v>4.1214750542299345</v>
      </c>
      <c r="L113" s="251">
        <v>215</v>
      </c>
      <c r="M113" s="281">
        <v>364</v>
      </c>
      <c r="N113" s="282">
        <v>339</v>
      </c>
      <c r="O113" s="206">
        <f t="shared" si="12"/>
        <v>-6.9</v>
      </c>
      <c r="P113" s="238">
        <f t="shared" si="13"/>
        <v>78.958785249457705</v>
      </c>
      <c r="Q113" s="238">
        <f t="shared" si="13"/>
        <v>79.952830188679243</v>
      </c>
      <c r="R113" s="252">
        <v>1</v>
      </c>
      <c r="S113" s="283">
        <v>0</v>
      </c>
      <c r="T113" s="284">
        <f t="shared" si="14"/>
        <v>0.27472527472527475</v>
      </c>
      <c r="U113" s="251">
        <f t="shared" si="14"/>
        <v>0</v>
      </c>
      <c r="V113" s="285">
        <v>44</v>
      </c>
      <c r="W113" s="253">
        <v>46</v>
      </c>
      <c r="X113" s="250">
        <f t="shared" si="15"/>
        <v>12.087912087912088</v>
      </c>
      <c r="Y113" s="286">
        <f t="shared" si="15"/>
        <v>13.569321533923304</v>
      </c>
    </row>
    <row r="114" spans="1:25" ht="20.25" thickBot="1" x14ac:dyDescent="0.25">
      <c r="A114" s="232">
        <v>45</v>
      </c>
      <c r="B114" s="233" t="s">
        <v>161</v>
      </c>
      <c r="C114" s="234">
        <v>1017</v>
      </c>
      <c r="D114" s="235">
        <v>975</v>
      </c>
      <c r="E114" s="206">
        <f t="shared" si="7"/>
        <v>-4.0999999999999996</v>
      </c>
      <c r="F114" s="238">
        <f t="shared" si="8"/>
        <v>0</v>
      </c>
      <c r="G114" s="238">
        <f t="shared" si="9"/>
        <v>11.574074074074074</v>
      </c>
      <c r="H114" s="234">
        <v>51</v>
      </c>
      <c r="I114" s="235">
        <v>74</v>
      </c>
      <c r="J114" s="206">
        <f t="shared" si="10"/>
        <v>45.1</v>
      </c>
      <c r="K114" s="250">
        <f t="shared" si="11"/>
        <v>5.0147492625368733</v>
      </c>
      <c r="L114" s="251">
        <v>221</v>
      </c>
      <c r="M114" s="287">
        <v>450</v>
      </c>
      <c r="N114" s="235">
        <v>489</v>
      </c>
      <c r="O114" s="288">
        <f t="shared" si="12"/>
        <v>8.6999999999999993</v>
      </c>
      <c r="P114" s="238">
        <f t="shared" si="13"/>
        <v>44.247787610619469</v>
      </c>
      <c r="Q114" s="238">
        <f t="shared" si="13"/>
        <v>50.153846153846153</v>
      </c>
      <c r="R114" s="289">
        <v>3</v>
      </c>
      <c r="S114" s="290">
        <v>3</v>
      </c>
      <c r="T114" s="250">
        <f t="shared" si="14"/>
        <v>0.66666666666666663</v>
      </c>
      <c r="U114" s="286">
        <f t="shared" si="14"/>
        <v>0.61349693251533743</v>
      </c>
      <c r="V114" s="289">
        <v>61</v>
      </c>
      <c r="W114" s="290">
        <v>64</v>
      </c>
      <c r="X114" s="250">
        <f t="shared" si="15"/>
        <v>13.555555555555555</v>
      </c>
      <c r="Y114" s="286">
        <f t="shared" si="15"/>
        <v>13.087934560327199</v>
      </c>
    </row>
    <row r="115" spans="1:25" ht="19.5" thickBot="1" x14ac:dyDescent="0.25">
      <c r="A115" s="187" t="s">
        <v>229</v>
      </c>
      <c r="B115" s="188"/>
      <c r="C115" s="188"/>
      <c r="D115" s="188"/>
      <c r="E115" s="188"/>
      <c r="F115" s="188"/>
      <c r="G115" s="188"/>
      <c r="H115" s="188"/>
      <c r="I115" s="188"/>
      <c r="J115" s="188"/>
      <c r="K115" s="189"/>
    </row>
    <row r="116" spans="1:25" ht="7.9" hidden="1" customHeight="1" thickBot="1" x14ac:dyDescent="0.25">
      <c r="A116" s="291"/>
      <c r="B116" s="292"/>
      <c r="C116" s="292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3"/>
    </row>
    <row r="117" spans="1:25" ht="19.899999999999999" customHeight="1" thickBot="1" x14ac:dyDescent="0.25">
      <c r="A117" s="354" t="s">
        <v>18</v>
      </c>
      <c r="B117" s="357" t="s">
        <v>46</v>
      </c>
      <c r="C117" s="377" t="s">
        <v>101</v>
      </c>
      <c r="D117" s="377"/>
      <c r="E117" s="377"/>
      <c r="F117" s="377" t="s">
        <v>71</v>
      </c>
      <c r="G117" s="377"/>
      <c r="H117" s="377"/>
      <c r="I117" s="360" t="s">
        <v>13</v>
      </c>
      <c r="J117" s="360"/>
      <c r="K117" s="358" t="s">
        <v>67</v>
      </c>
      <c r="L117" s="359"/>
      <c r="M117" s="360" t="s">
        <v>13</v>
      </c>
      <c r="N117" s="360"/>
      <c r="O117" s="361" t="s">
        <v>73</v>
      </c>
      <c r="P117" s="362"/>
      <c r="Q117" s="363"/>
    </row>
    <row r="118" spans="1:25" ht="40.9" customHeight="1" thickBot="1" x14ac:dyDescent="0.25">
      <c r="A118" s="355"/>
      <c r="B118" s="357"/>
      <c r="C118" s="377"/>
      <c r="D118" s="377"/>
      <c r="E118" s="377"/>
      <c r="F118" s="377"/>
      <c r="G118" s="377"/>
      <c r="H118" s="377"/>
      <c r="I118" s="360"/>
      <c r="J118" s="360"/>
      <c r="K118" s="367" t="s">
        <v>72</v>
      </c>
      <c r="L118" s="368"/>
      <c r="M118" s="360"/>
      <c r="N118" s="360"/>
      <c r="O118" s="364"/>
      <c r="P118" s="365"/>
      <c r="Q118" s="366"/>
    </row>
    <row r="119" spans="1:25" ht="19.899999999999999" customHeight="1" thickBot="1" x14ac:dyDescent="0.25">
      <c r="A119" s="356"/>
      <c r="B119" s="357"/>
      <c r="C119" s="190">
        <v>2016</v>
      </c>
      <c r="D119" s="191">
        <v>2017</v>
      </c>
      <c r="E119" s="192" t="s">
        <v>14</v>
      </c>
      <c r="F119" s="190">
        <f>C119</f>
        <v>2016</v>
      </c>
      <c r="G119" s="191">
        <f>D119</f>
        <v>2017</v>
      </c>
      <c r="H119" s="192" t="s">
        <v>14</v>
      </c>
      <c r="I119" s="190">
        <f>F119</f>
        <v>2016</v>
      </c>
      <c r="J119" s="237">
        <f>G119</f>
        <v>2017</v>
      </c>
      <c r="K119" s="190">
        <f>F119</f>
        <v>2016</v>
      </c>
      <c r="L119" s="191">
        <f>G119</f>
        <v>2017</v>
      </c>
      <c r="M119" s="190">
        <f>K119</f>
        <v>2016</v>
      </c>
      <c r="N119" s="237">
        <f>L119</f>
        <v>2017</v>
      </c>
      <c r="O119" s="190">
        <f>M119</f>
        <v>2016</v>
      </c>
      <c r="P119" s="191">
        <f>N119</f>
        <v>2017</v>
      </c>
      <c r="Q119" s="192" t="s">
        <v>14</v>
      </c>
    </row>
    <row r="120" spans="1:25" ht="18.75" x14ac:dyDescent="0.2">
      <c r="A120" s="193">
        <v>1</v>
      </c>
      <c r="B120" s="194" t="s">
        <v>158</v>
      </c>
      <c r="C120" s="195"/>
      <c r="D120" s="196"/>
      <c r="E120" s="197">
        <f t="shared" ref="E120:E164" si="16">IF(C120=0,0,IF(D120=0,"-100,0",IF(D120*100/C120&lt;200,ROUND(D120*100/C120-100,1),ROUND(D120/C120,1)&amp;" р")))</f>
        <v>0</v>
      </c>
      <c r="F120" s="195">
        <v>1</v>
      </c>
      <c r="G120" s="196">
        <v>3</v>
      </c>
      <c r="H120" s="197" t="str">
        <f t="shared" ref="H120:H164" si="17">IF(F120=0,0,IF(G120=0,"-100,0",IF(G120*100/F120&lt;200,ROUND(G120*100/F120-100,1),ROUND(G120/F120,1)&amp;" р")))</f>
        <v>3 р</v>
      </c>
      <c r="I120" s="238">
        <f t="shared" ref="I120:I164" si="18">IF(F20=0,0,F120*100/F20)</f>
        <v>6.666666666666667</v>
      </c>
      <c r="J120" s="243">
        <f t="shared" ref="J120:J164" si="19">IF(G20=0,0,G120*100/G20)</f>
        <v>9.67741935483871</v>
      </c>
      <c r="K120" s="241"/>
      <c r="L120" s="242"/>
      <c r="M120" s="239">
        <f t="shared" ref="M120:N164" si="20">IF(F120=0,0,K120*100/F120)</f>
        <v>0</v>
      </c>
      <c r="N120" s="240">
        <f t="shared" si="20"/>
        <v>0</v>
      </c>
      <c r="O120" s="195"/>
      <c r="P120" s="196">
        <v>9</v>
      </c>
      <c r="Q120" s="197">
        <f t="shared" ref="Q120:Q164" si="21">IF(O120=0,0,IF(P120=0,"-100,0",IF(P120*100/O120&lt;200,ROUND(P120*100/O120-100,1),ROUND(P120/O120,1)&amp;" р")))</f>
        <v>0</v>
      </c>
    </row>
    <row r="121" spans="1:25" ht="18.75" x14ac:dyDescent="0.2">
      <c r="A121" s="198">
        <v>2</v>
      </c>
      <c r="B121" s="199" t="s">
        <v>19</v>
      </c>
      <c r="C121" s="200"/>
      <c r="D121" s="201"/>
      <c r="E121" s="197">
        <f t="shared" si="16"/>
        <v>0</v>
      </c>
      <c r="F121" s="200">
        <v>11</v>
      </c>
      <c r="G121" s="201">
        <v>7</v>
      </c>
      <c r="H121" s="197">
        <f t="shared" si="17"/>
        <v>-36.4</v>
      </c>
      <c r="I121" s="244">
        <f t="shared" si="18"/>
        <v>13.414634146341463</v>
      </c>
      <c r="J121" s="245">
        <f t="shared" si="19"/>
        <v>7.4468085106382977</v>
      </c>
      <c r="K121" s="246"/>
      <c r="L121" s="247"/>
      <c r="M121" s="244">
        <f t="shared" si="20"/>
        <v>0</v>
      </c>
      <c r="N121" s="245">
        <f t="shared" si="20"/>
        <v>0</v>
      </c>
      <c r="O121" s="200"/>
      <c r="P121" s="201"/>
      <c r="Q121" s="197">
        <f t="shared" si="21"/>
        <v>0</v>
      </c>
    </row>
    <row r="122" spans="1:25" ht="18.75" x14ac:dyDescent="0.2">
      <c r="A122" s="198">
        <v>3</v>
      </c>
      <c r="B122" s="199" t="s">
        <v>20</v>
      </c>
      <c r="C122" s="200"/>
      <c r="D122" s="201"/>
      <c r="E122" s="197">
        <f t="shared" si="16"/>
        <v>0</v>
      </c>
      <c r="F122" s="200">
        <v>5</v>
      </c>
      <c r="G122" s="201">
        <v>5</v>
      </c>
      <c r="H122" s="197">
        <f t="shared" si="17"/>
        <v>0</v>
      </c>
      <c r="I122" s="244">
        <f t="shared" si="18"/>
        <v>8.7719298245614041</v>
      </c>
      <c r="J122" s="245">
        <f t="shared" si="19"/>
        <v>9.8039215686274517</v>
      </c>
      <c r="K122" s="246"/>
      <c r="L122" s="247"/>
      <c r="M122" s="244">
        <f t="shared" si="20"/>
        <v>0</v>
      </c>
      <c r="N122" s="245">
        <f t="shared" si="20"/>
        <v>0</v>
      </c>
      <c r="O122" s="200"/>
      <c r="P122" s="201"/>
      <c r="Q122" s="197">
        <f t="shared" si="21"/>
        <v>0</v>
      </c>
    </row>
    <row r="123" spans="1:25" ht="18.75" x14ac:dyDescent="0.2">
      <c r="A123" s="198">
        <v>4</v>
      </c>
      <c r="B123" s="199" t="s">
        <v>21</v>
      </c>
      <c r="C123" s="200"/>
      <c r="D123" s="201"/>
      <c r="E123" s="197">
        <f t="shared" si="16"/>
        <v>0</v>
      </c>
      <c r="F123" s="200">
        <v>52</v>
      </c>
      <c r="G123" s="201">
        <v>19</v>
      </c>
      <c r="H123" s="197">
        <f t="shared" si="17"/>
        <v>-63.5</v>
      </c>
      <c r="I123" s="244">
        <f t="shared" si="18"/>
        <v>21.757322175732217</v>
      </c>
      <c r="J123" s="245">
        <f t="shared" si="19"/>
        <v>8.3333333333333339</v>
      </c>
      <c r="K123" s="246"/>
      <c r="L123" s="247"/>
      <c r="M123" s="244">
        <f t="shared" si="20"/>
        <v>0</v>
      </c>
      <c r="N123" s="245">
        <f t="shared" si="20"/>
        <v>0</v>
      </c>
      <c r="O123" s="200">
        <v>5</v>
      </c>
      <c r="P123" s="201"/>
      <c r="Q123" s="197" t="str">
        <f t="shared" si="21"/>
        <v>-100,0</v>
      </c>
    </row>
    <row r="124" spans="1:25" ht="18.75" x14ac:dyDescent="0.2">
      <c r="A124" s="198">
        <v>5</v>
      </c>
      <c r="B124" s="199" t="s">
        <v>22</v>
      </c>
      <c r="C124" s="200"/>
      <c r="D124" s="201">
        <v>1</v>
      </c>
      <c r="E124" s="197">
        <f t="shared" si="16"/>
        <v>0</v>
      </c>
      <c r="F124" s="200">
        <v>41</v>
      </c>
      <c r="G124" s="201">
        <v>41</v>
      </c>
      <c r="H124" s="197">
        <f t="shared" si="17"/>
        <v>0</v>
      </c>
      <c r="I124" s="244">
        <f t="shared" si="18"/>
        <v>24.698795180722893</v>
      </c>
      <c r="J124" s="245">
        <f t="shared" si="19"/>
        <v>21.465968586387433</v>
      </c>
      <c r="K124" s="246"/>
      <c r="L124" s="247"/>
      <c r="M124" s="244">
        <f t="shared" si="20"/>
        <v>0</v>
      </c>
      <c r="N124" s="245">
        <f t="shared" si="20"/>
        <v>0</v>
      </c>
      <c r="O124" s="200">
        <v>1</v>
      </c>
      <c r="P124" s="201">
        <v>2</v>
      </c>
      <c r="Q124" s="197" t="str">
        <f t="shared" si="21"/>
        <v>2 р</v>
      </c>
    </row>
    <row r="125" spans="1:25" ht="18.75" x14ac:dyDescent="0.2">
      <c r="A125" s="198">
        <v>6</v>
      </c>
      <c r="B125" s="199" t="s">
        <v>23</v>
      </c>
      <c r="C125" s="200"/>
      <c r="D125" s="201">
        <v>1</v>
      </c>
      <c r="E125" s="197">
        <f t="shared" si="16"/>
        <v>0</v>
      </c>
      <c r="F125" s="200">
        <v>13</v>
      </c>
      <c r="G125" s="201">
        <v>8</v>
      </c>
      <c r="H125" s="197">
        <f t="shared" si="17"/>
        <v>-38.5</v>
      </c>
      <c r="I125" s="244">
        <f t="shared" si="18"/>
        <v>27.659574468085108</v>
      </c>
      <c r="J125" s="245">
        <f t="shared" si="19"/>
        <v>14.814814814814815</v>
      </c>
      <c r="K125" s="246"/>
      <c r="L125" s="247"/>
      <c r="M125" s="244">
        <f t="shared" si="20"/>
        <v>0</v>
      </c>
      <c r="N125" s="245">
        <f t="shared" si="20"/>
        <v>0</v>
      </c>
      <c r="O125" s="200"/>
      <c r="P125" s="201">
        <v>1</v>
      </c>
      <c r="Q125" s="197">
        <f t="shared" si="21"/>
        <v>0</v>
      </c>
    </row>
    <row r="126" spans="1:25" ht="18.75" x14ac:dyDescent="0.2">
      <c r="A126" s="198">
        <v>7</v>
      </c>
      <c r="B126" s="199" t="s">
        <v>24</v>
      </c>
      <c r="C126" s="200"/>
      <c r="D126" s="201"/>
      <c r="E126" s="197">
        <f t="shared" si="16"/>
        <v>0</v>
      </c>
      <c r="F126" s="200">
        <v>9</v>
      </c>
      <c r="G126" s="201">
        <v>6</v>
      </c>
      <c r="H126" s="197">
        <f t="shared" si="17"/>
        <v>-33.299999999999997</v>
      </c>
      <c r="I126" s="244">
        <f t="shared" si="18"/>
        <v>17.307692307692307</v>
      </c>
      <c r="J126" s="245">
        <f t="shared" si="19"/>
        <v>9.5238095238095237</v>
      </c>
      <c r="K126" s="246"/>
      <c r="L126" s="247"/>
      <c r="M126" s="244">
        <f t="shared" si="20"/>
        <v>0</v>
      </c>
      <c r="N126" s="245">
        <f t="shared" si="20"/>
        <v>0</v>
      </c>
      <c r="O126" s="200"/>
      <c r="P126" s="201"/>
      <c r="Q126" s="197">
        <f t="shared" si="21"/>
        <v>0</v>
      </c>
    </row>
    <row r="127" spans="1:25" ht="18.75" x14ac:dyDescent="0.2">
      <c r="A127" s="198">
        <v>8</v>
      </c>
      <c r="B127" s="199" t="s">
        <v>25</v>
      </c>
      <c r="C127" s="200"/>
      <c r="D127" s="201"/>
      <c r="E127" s="197">
        <f t="shared" si="16"/>
        <v>0</v>
      </c>
      <c r="F127" s="200">
        <v>2</v>
      </c>
      <c r="G127" s="201">
        <v>19</v>
      </c>
      <c r="H127" s="197" t="str">
        <f t="shared" si="17"/>
        <v>9,5 р</v>
      </c>
      <c r="I127" s="244">
        <f t="shared" si="18"/>
        <v>1.834862385321101</v>
      </c>
      <c r="J127" s="245">
        <f t="shared" si="19"/>
        <v>8.3333333333333339</v>
      </c>
      <c r="K127" s="246"/>
      <c r="L127" s="247"/>
      <c r="M127" s="244">
        <f t="shared" si="20"/>
        <v>0</v>
      </c>
      <c r="N127" s="245">
        <f t="shared" si="20"/>
        <v>0</v>
      </c>
      <c r="O127" s="200"/>
      <c r="P127" s="201">
        <v>4</v>
      </c>
      <c r="Q127" s="197">
        <f t="shared" si="21"/>
        <v>0</v>
      </c>
    </row>
    <row r="128" spans="1:25" ht="18.75" x14ac:dyDescent="0.2">
      <c r="A128" s="198">
        <v>9</v>
      </c>
      <c r="B128" s="199" t="s">
        <v>26</v>
      </c>
      <c r="C128" s="200"/>
      <c r="D128" s="201"/>
      <c r="E128" s="197">
        <f t="shared" si="16"/>
        <v>0</v>
      </c>
      <c r="F128" s="200">
        <v>4</v>
      </c>
      <c r="G128" s="201">
        <v>1</v>
      </c>
      <c r="H128" s="197">
        <f t="shared" si="17"/>
        <v>-75</v>
      </c>
      <c r="I128" s="244">
        <f t="shared" si="18"/>
        <v>10</v>
      </c>
      <c r="J128" s="245">
        <f t="shared" si="19"/>
        <v>1.639344262295082</v>
      </c>
      <c r="K128" s="246"/>
      <c r="L128" s="247"/>
      <c r="M128" s="244">
        <f t="shared" si="20"/>
        <v>0</v>
      </c>
      <c r="N128" s="245">
        <f t="shared" si="20"/>
        <v>0</v>
      </c>
      <c r="O128" s="200">
        <v>1</v>
      </c>
      <c r="P128" s="201"/>
      <c r="Q128" s="197" t="str">
        <f t="shared" si="21"/>
        <v>-100,0</v>
      </c>
    </row>
    <row r="129" spans="1:17" ht="18.75" x14ac:dyDescent="0.2">
      <c r="A129" s="198">
        <v>10</v>
      </c>
      <c r="B129" s="199" t="s">
        <v>27</v>
      </c>
      <c r="C129" s="200"/>
      <c r="D129" s="201"/>
      <c r="E129" s="197">
        <f t="shared" si="16"/>
        <v>0</v>
      </c>
      <c r="F129" s="200">
        <v>8</v>
      </c>
      <c r="G129" s="201">
        <v>13</v>
      </c>
      <c r="H129" s="197">
        <f t="shared" si="17"/>
        <v>62.5</v>
      </c>
      <c r="I129" s="244">
        <f t="shared" si="18"/>
        <v>4.5977011494252871</v>
      </c>
      <c r="J129" s="245">
        <f t="shared" si="19"/>
        <v>4.0880503144654092</v>
      </c>
      <c r="K129" s="246"/>
      <c r="L129" s="247"/>
      <c r="M129" s="244">
        <f t="shared" si="20"/>
        <v>0</v>
      </c>
      <c r="N129" s="245">
        <f t="shared" si="20"/>
        <v>0</v>
      </c>
      <c r="O129" s="200">
        <v>2</v>
      </c>
      <c r="P129" s="201">
        <v>1</v>
      </c>
      <c r="Q129" s="197">
        <f t="shared" si="21"/>
        <v>-50</v>
      </c>
    </row>
    <row r="130" spans="1:17" ht="18.75" x14ac:dyDescent="0.2">
      <c r="A130" s="198">
        <v>11</v>
      </c>
      <c r="B130" s="199" t="s">
        <v>28</v>
      </c>
      <c r="C130" s="200">
        <v>0</v>
      </c>
      <c r="D130" s="201"/>
      <c r="E130" s="197">
        <f t="shared" si="16"/>
        <v>0</v>
      </c>
      <c r="F130" s="200">
        <v>94</v>
      </c>
      <c r="G130" s="201">
        <v>86</v>
      </c>
      <c r="H130" s="197">
        <f t="shared" si="17"/>
        <v>-8.5</v>
      </c>
      <c r="I130" s="244">
        <f t="shared" si="18"/>
        <v>19.381443298969071</v>
      </c>
      <c r="J130" s="245">
        <f t="shared" si="19"/>
        <v>24.927536231884059</v>
      </c>
      <c r="K130" s="246">
        <v>0</v>
      </c>
      <c r="L130" s="247"/>
      <c r="M130" s="244">
        <f t="shared" si="20"/>
        <v>0</v>
      </c>
      <c r="N130" s="245">
        <f t="shared" si="20"/>
        <v>0</v>
      </c>
      <c r="O130" s="200">
        <v>1</v>
      </c>
      <c r="P130" s="201">
        <v>3</v>
      </c>
      <c r="Q130" s="197" t="str">
        <f t="shared" si="21"/>
        <v>3 р</v>
      </c>
    </row>
    <row r="131" spans="1:17" ht="18.75" x14ac:dyDescent="0.2">
      <c r="A131" s="198">
        <v>12</v>
      </c>
      <c r="B131" s="199" t="s">
        <v>29</v>
      </c>
      <c r="C131" s="200"/>
      <c r="D131" s="201"/>
      <c r="E131" s="197">
        <f t="shared" si="16"/>
        <v>0</v>
      </c>
      <c r="F131" s="200">
        <v>12</v>
      </c>
      <c r="G131" s="201">
        <v>11</v>
      </c>
      <c r="H131" s="197">
        <f t="shared" si="17"/>
        <v>-8.3000000000000007</v>
      </c>
      <c r="I131" s="244">
        <f t="shared" si="18"/>
        <v>16.666666666666668</v>
      </c>
      <c r="J131" s="245">
        <f t="shared" si="19"/>
        <v>14.473684210526315</v>
      </c>
      <c r="K131" s="246"/>
      <c r="L131" s="247">
        <v>0</v>
      </c>
      <c r="M131" s="244">
        <f t="shared" si="20"/>
        <v>0</v>
      </c>
      <c r="N131" s="245">
        <f t="shared" si="20"/>
        <v>0</v>
      </c>
      <c r="O131" s="200">
        <v>1</v>
      </c>
      <c r="P131" s="201">
        <v>0</v>
      </c>
      <c r="Q131" s="197" t="str">
        <f t="shared" si="21"/>
        <v>-100,0</v>
      </c>
    </row>
    <row r="132" spans="1:17" ht="18.75" x14ac:dyDescent="0.2">
      <c r="A132" s="198">
        <v>13</v>
      </c>
      <c r="B132" s="199" t="s">
        <v>30</v>
      </c>
      <c r="C132" s="200"/>
      <c r="D132" s="201"/>
      <c r="E132" s="197">
        <f t="shared" si="16"/>
        <v>0</v>
      </c>
      <c r="F132" s="200">
        <v>2</v>
      </c>
      <c r="G132" s="201">
        <v>12</v>
      </c>
      <c r="H132" s="197" t="str">
        <f t="shared" si="17"/>
        <v>6 р</v>
      </c>
      <c r="I132" s="244">
        <f t="shared" si="18"/>
        <v>1.8018018018018018</v>
      </c>
      <c r="J132" s="245">
        <f t="shared" si="19"/>
        <v>15.189873417721518</v>
      </c>
      <c r="K132" s="246"/>
      <c r="L132" s="247"/>
      <c r="M132" s="244">
        <f t="shared" si="20"/>
        <v>0</v>
      </c>
      <c r="N132" s="245">
        <f t="shared" si="20"/>
        <v>0</v>
      </c>
      <c r="O132" s="200"/>
      <c r="P132" s="201">
        <v>10</v>
      </c>
      <c r="Q132" s="197">
        <f t="shared" si="21"/>
        <v>0</v>
      </c>
    </row>
    <row r="133" spans="1:17" ht="18.75" x14ac:dyDescent="0.2">
      <c r="A133" s="198">
        <v>14</v>
      </c>
      <c r="B133" s="199" t="s">
        <v>31</v>
      </c>
      <c r="C133" s="200"/>
      <c r="D133" s="201"/>
      <c r="E133" s="197">
        <f t="shared" si="16"/>
        <v>0</v>
      </c>
      <c r="F133" s="200">
        <v>8</v>
      </c>
      <c r="G133" s="201">
        <v>14</v>
      </c>
      <c r="H133" s="197">
        <f t="shared" si="17"/>
        <v>75</v>
      </c>
      <c r="I133" s="244">
        <f t="shared" si="18"/>
        <v>19.047619047619047</v>
      </c>
      <c r="J133" s="245">
        <f t="shared" si="19"/>
        <v>25.454545454545453</v>
      </c>
      <c r="K133" s="246"/>
      <c r="L133" s="247"/>
      <c r="M133" s="244">
        <f t="shared" si="20"/>
        <v>0</v>
      </c>
      <c r="N133" s="245">
        <f t="shared" si="20"/>
        <v>0</v>
      </c>
      <c r="O133" s="200">
        <v>2</v>
      </c>
      <c r="P133" s="201"/>
      <c r="Q133" s="197" t="str">
        <f t="shared" si="21"/>
        <v>-100,0</v>
      </c>
    </row>
    <row r="134" spans="1:17" ht="18.75" x14ac:dyDescent="0.2">
      <c r="A134" s="198">
        <v>15</v>
      </c>
      <c r="B134" s="199" t="s">
        <v>32</v>
      </c>
      <c r="C134" s="200"/>
      <c r="D134" s="201"/>
      <c r="E134" s="197">
        <f t="shared" si="16"/>
        <v>0</v>
      </c>
      <c r="F134" s="200">
        <v>7</v>
      </c>
      <c r="G134" s="201">
        <v>15</v>
      </c>
      <c r="H134" s="197" t="str">
        <f t="shared" si="17"/>
        <v>2,1 р</v>
      </c>
      <c r="I134" s="244">
        <f t="shared" si="18"/>
        <v>5.691056910569106</v>
      </c>
      <c r="J134" s="245">
        <f t="shared" si="19"/>
        <v>8.9820359281437128</v>
      </c>
      <c r="K134" s="246"/>
      <c r="L134" s="247"/>
      <c r="M134" s="244">
        <f t="shared" si="20"/>
        <v>0</v>
      </c>
      <c r="N134" s="245">
        <f t="shared" si="20"/>
        <v>0</v>
      </c>
      <c r="O134" s="200">
        <v>1</v>
      </c>
      <c r="P134" s="201">
        <v>1</v>
      </c>
      <c r="Q134" s="197">
        <f t="shared" si="21"/>
        <v>0</v>
      </c>
    </row>
    <row r="135" spans="1:17" ht="18.75" x14ac:dyDescent="0.2">
      <c r="A135" s="198">
        <v>16</v>
      </c>
      <c r="B135" s="199" t="s">
        <v>33</v>
      </c>
      <c r="C135" s="200"/>
      <c r="D135" s="201"/>
      <c r="E135" s="197">
        <f t="shared" si="16"/>
        <v>0</v>
      </c>
      <c r="F135" s="200">
        <v>23</v>
      </c>
      <c r="G135" s="201">
        <v>37</v>
      </c>
      <c r="H135" s="197">
        <f t="shared" si="17"/>
        <v>60.9</v>
      </c>
      <c r="I135" s="244">
        <f t="shared" si="18"/>
        <v>8.4249084249084252</v>
      </c>
      <c r="J135" s="245">
        <f t="shared" si="19"/>
        <v>13.653136531365314</v>
      </c>
      <c r="K135" s="246"/>
      <c r="L135" s="247"/>
      <c r="M135" s="244">
        <f t="shared" si="20"/>
        <v>0</v>
      </c>
      <c r="N135" s="245">
        <f t="shared" si="20"/>
        <v>0</v>
      </c>
      <c r="O135" s="200">
        <v>1</v>
      </c>
      <c r="P135" s="201">
        <v>1</v>
      </c>
      <c r="Q135" s="197">
        <f t="shared" si="21"/>
        <v>0</v>
      </c>
    </row>
    <row r="136" spans="1:17" ht="18.75" x14ac:dyDescent="0.2">
      <c r="A136" s="198">
        <v>17</v>
      </c>
      <c r="B136" s="199" t="s">
        <v>34</v>
      </c>
      <c r="C136" s="200"/>
      <c r="D136" s="201"/>
      <c r="E136" s="197">
        <f t="shared" si="16"/>
        <v>0</v>
      </c>
      <c r="F136" s="200">
        <v>8</v>
      </c>
      <c r="G136" s="201">
        <v>10</v>
      </c>
      <c r="H136" s="197">
        <f t="shared" si="17"/>
        <v>25</v>
      </c>
      <c r="I136" s="244">
        <f t="shared" si="18"/>
        <v>14.545454545454545</v>
      </c>
      <c r="J136" s="245">
        <f t="shared" si="19"/>
        <v>14.492753623188406</v>
      </c>
      <c r="K136" s="246"/>
      <c r="L136" s="247"/>
      <c r="M136" s="244">
        <f t="shared" si="20"/>
        <v>0</v>
      </c>
      <c r="N136" s="245">
        <f t="shared" si="20"/>
        <v>0</v>
      </c>
      <c r="O136" s="200">
        <v>1</v>
      </c>
      <c r="P136" s="201"/>
      <c r="Q136" s="197" t="str">
        <f t="shared" si="21"/>
        <v>-100,0</v>
      </c>
    </row>
    <row r="137" spans="1:17" ht="18.75" x14ac:dyDescent="0.2">
      <c r="A137" s="198">
        <v>18</v>
      </c>
      <c r="B137" s="199" t="s">
        <v>35</v>
      </c>
      <c r="C137" s="200"/>
      <c r="D137" s="201"/>
      <c r="E137" s="197">
        <f t="shared" si="16"/>
        <v>0</v>
      </c>
      <c r="F137" s="200">
        <v>4</v>
      </c>
      <c r="G137" s="201">
        <v>13</v>
      </c>
      <c r="H137" s="197" t="str">
        <f t="shared" si="17"/>
        <v>3,3 р</v>
      </c>
      <c r="I137" s="244">
        <f t="shared" si="18"/>
        <v>9.7560975609756095</v>
      </c>
      <c r="J137" s="245">
        <f t="shared" si="19"/>
        <v>33.333333333333336</v>
      </c>
      <c r="K137" s="246"/>
      <c r="L137" s="247"/>
      <c r="M137" s="244">
        <f t="shared" si="20"/>
        <v>0</v>
      </c>
      <c r="N137" s="245">
        <f t="shared" si="20"/>
        <v>0</v>
      </c>
      <c r="O137" s="200"/>
      <c r="P137" s="201"/>
      <c r="Q137" s="197">
        <f t="shared" si="21"/>
        <v>0</v>
      </c>
    </row>
    <row r="138" spans="1:17" ht="18.75" x14ac:dyDescent="0.2">
      <c r="A138" s="198">
        <v>19</v>
      </c>
      <c r="B138" s="199" t="s">
        <v>36</v>
      </c>
      <c r="C138" s="200"/>
      <c r="D138" s="201"/>
      <c r="E138" s="197">
        <f t="shared" si="16"/>
        <v>0</v>
      </c>
      <c r="F138" s="200">
        <v>6</v>
      </c>
      <c r="G138" s="201">
        <v>7</v>
      </c>
      <c r="H138" s="197">
        <f t="shared" si="17"/>
        <v>16.7</v>
      </c>
      <c r="I138" s="244">
        <f t="shared" si="18"/>
        <v>8.8235294117647065</v>
      </c>
      <c r="J138" s="245">
        <f t="shared" si="19"/>
        <v>9.2105263157894743</v>
      </c>
      <c r="K138" s="246"/>
      <c r="L138" s="247"/>
      <c r="M138" s="244">
        <f t="shared" si="20"/>
        <v>0</v>
      </c>
      <c r="N138" s="245">
        <f t="shared" si="20"/>
        <v>0</v>
      </c>
      <c r="O138" s="200">
        <v>2</v>
      </c>
      <c r="P138" s="201"/>
      <c r="Q138" s="197" t="str">
        <f t="shared" si="21"/>
        <v>-100,0</v>
      </c>
    </row>
    <row r="139" spans="1:17" ht="18.75" x14ac:dyDescent="0.2">
      <c r="A139" s="198">
        <v>20</v>
      </c>
      <c r="B139" s="199" t="s">
        <v>37</v>
      </c>
      <c r="C139" s="200"/>
      <c r="D139" s="201"/>
      <c r="E139" s="197">
        <f t="shared" si="16"/>
        <v>0</v>
      </c>
      <c r="F139" s="200">
        <v>9</v>
      </c>
      <c r="G139" s="201">
        <v>6</v>
      </c>
      <c r="H139" s="197">
        <f t="shared" si="17"/>
        <v>-33.299999999999997</v>
      </c>
      <c r="I139" s="244">
        <f t="shared" si="18"/>
        <v>23.076923076923077</v>
      </c>
      <c r="J139" s="245">
        <f t="shared" si="19"/>
        <v>11.320754716981131</v>
      </c>
      <c r="K139" s="246"/>
      <c r="L139" s="247"/>
      <c r="M139" s="244">
        <f t="shared" si="20"/>
        <v>0</v>
      </c>
      <c r="N139" s="245">
        <f t="shared" si="20"/>
        <v>0</v>
      </c>
      <c r="O139" s="200"/>
      <c r="P139" s="201"/>
      <c r="Q139" s="197">
        <f t="shared" si="21"/>
        <v>0</v>
      </c>
    </row>
    <row r="140" spans="1:17" ht="18.75" x14ac:dyDescent="0.2">
      <c r="A140" s="198">
        <v>21</v>
      </c>
      <c r="B140" s="199" t="s">
        <v>38</v>
      </c>
      <c r="C140" s="200"/>
      <c r="D140" s="201"/>
      <c r="E140" s="197">
        <f t="shared" si="16"/>
        <v>0</v>
      </c>
      <c r="F140" s="200">
        <v>93</v>
      </c>
      <c r="G140" s="201">
        <v>15</v>
      </c>
      <c r="H140" s="197">
        <f t="shared" si="17"/>
        <v>-83.9</v>
      </c>
      <c r="I140" s="244">
        <f t="shared" si="18"/>
        <v>35.227272727272727</v>
      </c>
      <c r="J140" s="245">
        <f t="shared" si="19"/>
        <v>4.7923322683706067</v>
      </c>
      <c r="K140" s="246"/>
      <c r="L140" s="247"/>
      <c r="M140" s="244">
        <f t="shared" si="20"/>
        <v>0</v>
      </c>
      <c r="N140" s="245">
        <f t="shared" si="20"/>
        <v>0</v>
      </c>
      <c r="O140" s="200">
        <v>1</v>
      </c>
      <c r="P140" s="201">
        <v>2</v>
      </c>
      <c r="Q140" s="197" t="str">
        <f t="shared" si="21"/>
        <v>2 р</v>
      </c>
    </row>
    <row r="141" spans="1:17" ht="18.75" x14ac:dyDescent="0.2">
      <c r="A141" s="198">
        <v>22</v>
      </c>
      <c r="B141" s="199" t="s">
        <v>39</v>
      </c>
      <c r="C141" s="200"/>
      <c r="D141" s="201"/>
      <c r="E141" s="197">
        <f t="shared" si="16"/>
        <v>0</v>
      </c>
      <c r="F141" s="200">
        <v>19</v>
      </c>
      <c r="G141" s="201">
        <v>13</v>
      </c>
      <c r="H141" s="197">
        <f t="shared" si="17"/>
        <v>-31.6</v>
      </c>
      <c r="I141" s="244">
        <f t="shared" si="18"/>
        <v>30.158730158730158</v>
      </c>
      <c r="J141" s="245">
        <f t="shared" si="19"/>
        <v>18.309859154929576</v>
      </c>
      <c r="K141" s="246"/>
      <c r="L141" s="247"/>
      <c r="M141" s="244">
        <f t="shared" si="20"/>
        <v>0</v>
      </c>
      <c r="N141" s="245">
        <f t="shared" si="20"/>
        <v>0</v>
      </c>
      <c r="O141" s="200"/>
      <c r="P141" s="201"/>
      <c r="Q141" s="197">
        <f t="shared" si="21"/>
        <v>0</v>
      </c>
    </row>
    <row r="142" spans="1:17" ht="18.75" x14ac:dyDescent="0.2">
      <c r="A142" s="198">
        <v>23</v>
      </c>
      <c r="B142" s="199" t="s">
        <v>40</v>
      </c>
      <c r="C142" s="200"/>
      <c r="D142" s="201"/>
      <c r="E142" s="197">
        <f t="shared" si="16"/>
        <v>0</v>
      </c>
      <c r="F142" s="200">
        <v>6</v>
      </c>
      <c r="G142" s="201"/>
      <c r="H142" s="197" t="str">
        <f t="shared" si="17"/>
        <v>-100,0</v>
      </c>
      <c r="I142" s="244">
        <f t="shared" si="18"/>
        <v>11.764705882352942</v>
      </c>
      <c r="J142" s="245">
        <f t="shared" si="19"/>
        <v>0</v>
      </c>
      <c r="K142" s="246"/>
      <c r="L142" s="247"/>
      <c r="M142" s="244">
        <f t="shared" si="20"/>
        <v>0</v>
      </c>
      <c r="N142" s="245">
        <f t="shared" si="20"/>
        <v>0</v>
      </c>
      <c r="O142" s="200">
        <v>1</v>
      </c>
      <c r="P142" s="201"/>
      <c r="Q142" s="197" t="str">
        <f t="shared" si="21"/>
        <v>-100,0</v>
      </c>
    </row>
    <row r="143" spans="1:17" ht="18.75" x14ac:dyDescent="0.2">
      <c r="A143" s="198">
        <v>24</v>
      </c>
      <c r="B143" s="199" t="s">
        <v>41</v>
      </c>
      <c r="C143" s="200"/>
      <c r="D143" s="201"/>
      <c r="E143" s="197">
        <f t="shared" si="16"/>
        <v>0</v>
      </c>
      <c r="F143" s="200">
        <v>20</v>
      </c>
      <c r="G143" s="201">
        <v>10</v>
      </c>
      <c r="H143" s="197">
        <f t="shared" si="17"/>
        <v>-50</v>
      </c>
      <c r="I143" s="244">
        <f t="shared" si="18"/>
        <v>20.833333333333332</v>
      </c>
      <c r="J143" s="245">
        <f t="shared" si="19"/>
        <v>12.195121951219512</v>
      </c>
      <c r="K143" s="246"/>
      <c r="L143" s="247"/>
      <c r="M143" s="244">
        <f t="shared" si="20"/>
        <v>0</v>
      </c>
      <c r="N143" s="245">
        <f t="shared" si="20"/>
        <v>0</v>
      </c>
      <c r="O143" s="200"/>
      <c r="P143" s="201">
        <v>1</v>
      </c>
      <c r="Q143" s="197">
        <f t="shared" si="21"/>
        <v>0</v>
      </c>
    </row>
    <row r="144" spans="1:17" ht="18.75" x14ac:dyDescent="0.2">
      <c r="A144" s="198">
        <v>25</v>
      </c>
      <c r="B144" s="199" t="s">
        <v>42</v>
      </c>
      <c r="C144" s="200"/>
      <c r="D144" s="201"/>
      <c r="E144" s="197">
        <f t="shared" si="16"/>
        <v>0</v>
      </c>
      <c r="F144" s="200">
        <v>4</v>
      </c>
      <c r="G144" s="201">
        <v>4</v>
      </c>
      <c r="H144" s="197">
        <f t="shared" si="17"/>
        <v>0</v>
      </c>
      <c r="I144" s="244">
        <f t="shared" si="18"/>
        <v>8</v>
      </c>
      <c r="J144" s="245">
        <f t="shared" si="19"/>
        <v>4.9382716049382713</v>
      </c>
      <c r="K144" s="246"/>
      <c r="L144" s="247"/>
      <c r="M144" s="244">
        <f t="shared" si="20"/>
        <v>0</v>
      </c>
      <c r="N144" s="245">
        <f t="shared" si="20"/>
        <v>0</v>
      </c>
      <c r="O144" s="200"/>
      <c r="P144" s="201"/>
      <c r="Q144" s="197">
        <f t="shared" si="21"/>
        <v>0</v>
      </c>
    </row>
    <row r="145" spans="1:18" ht="19.5" thickBot="1" x14ac:dyDescent="0.25">
      <c r="A145" s="198">
        <v>26</v>
      </c>
      <c r="B145" s="199" t="s">
        <v>43</v>
      </c>
      <c r="C145" s="200"/>
      <c r="D145" s="201"/>
      <c r="E145" s="197">
        <f t="shared" si="16"/>
        <v>0</v>
      </c>
      <c r="F145" s="200">
        <v>7</v>
      </c>
      <c r="G145" s="201">
        <v>18</v>
      </c>
      <c r="H145" s="197" t="str">
        <f t="shared" si="17"/>
        <v>2,6 р</v>
      </c>
      <c r="I145" s="244">
        <f t="shared" si="18"/>
        <v>13.461538461538462</v>
      </c>
      <c r="J145" s="245">
        <f t="shared" si="19"/>
        <v>20.224719101123597</v>
      </c>
      <c r="K145" s="248"/>
      <c r="L145" s="249"/>
      <c r="M145" s="244">
        <f t="shared" si="20"/>
        <v>0</v>
      </c>
      <c r="N145" s="245">
        <f t="shared" si="20"/>
        <v>0</v>
      </c>
      <c r="O145" s="200">
        <v>1</v>
      </c>
      <c r="P145" s="201"/>
      <c r="Q145" s="197" t="str">
        <f t="shared" si="21"/>
        <v>-100,0</v>
      </c>
    </row>
    <row r="146" spans="1:18" ht="20.25" thickBot="1" x14ac:dyDescent="0.25">
      <c r="A146" s="202">
        <v>27</v>
      </c>
      <c r="B146" s="203" t="s">
        <v>157</v>
      </c>
      <c r="C146" s="204">
        <v>0</v>
      </c>
      <c r="D146" s="205">
        <v>2</v>
      </c>
      <c r="E146" s="206">
        <f t="shared" si="16"/>
        <v>0</v>
      </c>
      <c r="F146" s="204">
        <v>468</v>
      </c>
      <c r="G146" s="205">
        <v>393</v>
      </c>
      <c r="H146" s="206">
        <f t="shared" si="17"/>
        <v>-16</v>
      </c>
      <c r="I146" s="250">
        <f t="shared" si="18"/>
        <v>16.329378925331472</v>
      </c>
      <c r="J146" s="251">
        <f t="shared" si="19"/>
        <v>12.092307692307692</v>
      </c>
      <c r="K146" s="252">
        <v>0</v>
      </c>
      <c r="L146" s="253">
        <v>0</v>
      </c>
      <c r="M146" s="250">
        <f t="shared" si="20"/>
        <v>0</v>
      </c>
      <c r="N146" s="251">
        <f t="shared" si="20"/>
        <v>0</v>
      </c>
      <c r="O146" s="204">
        <v>21</v>
      </c>
      <c r="P146" s="205">
        <v>35</v>
      </c>
      <c r="Q146" s="206">
        <f t="shared" si="21"/>
        <v>66.7</v>
      </c>
    </row>
    <row r="147" spans="1:18" ht="20.25" thickBot="1" x14ac:dyDescent="0.25">
      <c r="A147" s="202">
        <v>28</v>
      </c>
      <c r="B147" s="203" t="s">
        <v>17</v>
      </c>
      <c r="C147" s="204">
        <v>0</v>
      </c>
      <c r="D147" s="205">
        <v>0</v>
      </c>
      <c r="E147" s="206">
        <f t="shared" si="16"/>
        <v>0</v>
      </c>
      <c r="F147" s="204">
        <v>2</v>
      </c>
      <c r="G147" s="205">
        <v>6</v>
      </c>
      <c r="H147" s="206" t="str">
        <f t="shared" si="17"/>
        <v>3 р</v>
      </c>
      <c r="I147" s="250">
        <f t="shared" si="18"/>
        <v>0.57636887608069165</v>
      </c>
      <c r="J147" s="251">
        <f t="shared" si="19"/>
        <v>1.0948905109489051</v>
      </c>
      <c r="K147" s="252">
        <v>0</v>
      </c>
      <c r="L147" s="253">
        <v>0</v>
      </c>
      <c r="M147" s="250">
        <f t="shared" si="20"/>
        <v>0</v>
      </c>
      <c r="N147" s="251">
        <f t="shared" si="20"/>
        <v>0</v>
      </c>
      <c r="O147" s="204">
        <v>6</v>
      </c>
      <c r="P147" s="205">
        <v>46</v>
      </c>
      <c r="Q147" s="206" t="str">
        <f t="shared" si="21"/>
        <v>7,7 р</v>
      </c>
    </row>
    <row r="148" spans="1:18" ht="18.75" x14ac:dyDescent="0.2">
      <c r="A148" s="198">
        <v>29</v>
      </c>
      <c r="B148" s="207" t="s">
        <v>165</v>
      </c>
      <c r="C148" s="195"/>
      <c r="D148" s="196"/>
      <c r="E148" s="254">
        <f t="shared" si="16"/>
        <v>0</v>
      </c>
      <c r="F148" s="195"/>
      <c r="G148" s="196">
        <v>4</v>
      </c>
      <c r="H148" s="208">
        <f t="shared" si="17"/>
        <v>0</v>
      </c>
      <c r="I148" s="270">
        <f t="shared" si="18"/>
        <v>0</v>
      </c>
      <c r="J148" s="294">
        <f t="shared" si="19"/>
        <v>1.7543859649122806</v>
      </c>
      <c r="K148" s="241"/>
      <c r="L148" s="242"/>
      <c r="M148" s="238">
        <f t="shared" si="20"/>
        <v>0</v>
      </c>
      <c r="N148" s="243">
        <f t="shared" si="20"/>
        <v>0</v>
      </c>
      <c r="O148" s="195">
        <v>6</v>
      </c>
      <c r="P148" s="196">
        <v>28</v>
      </c>
      <c r="Q148" s="208" t="str">
        <f t="shared" si="21"/>
        <v>4,7 р</v>
      </c>
    </row>
    <row r="149" spans="1:18" ht="18.75" x14ac:dyDescent="0.2">
      <c r="A149" s="198">
        <v>30</v>
      </c>
      <c r="B149" s="138" t="s">
        <v>166</v>
      </c>
      <c r="C149" s="200"/>
      <c r="D149" s="201"/>
      <c r="E149" s="213">
        <f t="shared" si="16"/>
        <v>0</v>
      </c>
      <c r="F149" s="200"/>
      <c r="G149" s="201"/>
      <c r="H149" s="197">
        <f t="shared" si="17"/>
        <v>0</v>
      </c>
      <c r="I149" s="261">
        <f t="shared" si="18"/>
        <v>0</v>
      </c>
      <c r="J149" s="262">
        <f t="shared" si="19"/>
        <v>0</v>
      </c>
      <c r="K149" s="246"/>
      <c r="L149" s="247"/>
      <c r="M149" s="244">
        <f t="shared" si="20"/>
        <v>0</v>
      </c>
      <c r="N149" s="245">
        <f t="shared" si="20"/>
        <v>0</v>
      </c>
      <c r="O149" s="200"/>
      <c r="P149" s="201">
        <v>13</v>
      </c>
      <c r="Q149" s="197">
        <f t="shared" si="21"/>
        <v>0</v>
      </c>
    </row>
    <row r="150" spans="1:18" ht="18.75" x14ac:dyDescent="0.2">
      <c r="A150" s="198">
        <v>31</v>
      </c>
      <c r="B150" s="199" t="s">
        <v>167</v>
      </c>
      <c r="C150" s="200"/>
      <c r="D150" s="201"/>
      <c r="E150" s="213">
        <f t="shared" si="16"/>
        <v>0</v>
      </c>
      <c r="F150" s="200">
        <v>1</v>
      </c>
      <c r="G150" s="201"/>
      <c r="H150" s="197" t="str">
        <f t="shared" si="17"/>
        <v>-100,0</v>
      </c>
      <c r="I150" s="261">
        <f t="shared" si="18"/>
        <v>4.7619047619047619</v>
      </c>
      <c r="J150" s="262">
        <f t="shared" si="19"/>
        <v>0</v>
      </c>
      <c r="K150" s="246"/>
      <c r="L150" s="247"/>
      <c r="M150" s="244">
        <f t="shared" si="20"/>
        <v>0</v>
      </c>
      <c r="N150" s="245">
        <f t="shared" si="20"/>
        <v>0</v>
      </c>
      <c r="O150" s="200"/>
      <c r="P150" s="201"/>
      <c r="Q150" s="197">
        <f t="shared" si="21"/>
        <v>0</v>
      </c>
    </row>
    <row r="151" spans="1:18" ht="18.75" x14ac:dyDescent="0.2">
      <c r="A151" s="198">
        <v>32</v>
      </c>
      <c r="B151" s="199" t="s">
        <v>168</v>
      </c>
      <c r="C151" s="200"/>
      <c r="D151" s="201"/>
      <c r="E151" s="213">
        <f t="shared" si="16"/>
        <v>0</v>
      </c>
      <c r="F151" s="200"/>
      <c r="G151" s="201">
        <v>1</v>
      </c>
      <c r="H151" s="197">
        <f t="shared" si="17"/>
        <v>0</v>
      </c>
      <c r="I151" s="261">
        <f t="shared" si="18"/>
        <v>0</v>
      </c>
      <c r="J151" s="262">
        <f t="shared" si="19"/>
        <v>1.075268817204301</v>
      </c>
      <c r="K151" s="246"/>
      <c r="L151" s="247"/>
      <c r="M151" s="244">
        <f t="shared" si="20"/>
        <v>0</v>
      </c>
      <c r="N151" s="245">
        <f t="shared" si="20"/>
        <v>0</v>
      </c>
      <c r="O151" s="200"/>
      <c r="P151" s="201"/>
      <c r="Q151" s="197">
        <f t="shared" si="21"/>
        <v>0</v>
      </c>
    </row>
    <row r="152" spans="1:18" ht="18.75" x14ac:dyDescent="0.2">
      <c r="A152" s="198">
        <v>33</v>
      </c>
      <c r="B152" s="212" t="s">
        <v>169</v>
      </c>
      <c r="C152" s="200"/>
      <c r="D152" s="201"/>
      <c r="E152" s="213">
        <f t="shared" si="16"/>
        <v>0</v>
      </c>
      <c r="F152" s="200">
        <v>1</v>
      </c>
      <c r="G152" s="201"/>
      <c r="H152" s="213" t="str">
        <f t="shared" si="17"/>
        <v>-100,0</v>
      </c>
      <c r="I152" s="244">
        <f t="shared" si="18"/>
        <v>5.2631578947368425</v>
      </c>
      <c r="J152" s="245">
        <f t="shared" si="19"/>
        <v>0</v>
      </c>
      <c r="K152" s="259"/>
      <c r="L152" s="260"/>
      <c r="M152" s="244">
        <f t="shared" si="20"/>
        <v>0</v>
      </c>
      <c r="N152" s="245">
        <f t="shared" si="20"/>
        <v>0</v>
      </c>
      <c r="O152" s="210"/>
      <c r="P152" s="201"/>
      <c r="Q152" s="197">
        <f t="shared" si="21"/>
        <v>0</v>
      </c>
    </row>
    <row r="153" spans="1:18" ht="18.75" x14ac:dyDescent="0.2">
      <c r="A153" s="198">
        <v>34</v>
      </c>
      <c r="B153" s="214" t="s">
        <v>170</v>
      </c>
      <c r="C153" s="200"/>
      <c r="D153" s="201"/>
      <c r="E153" s="213">
        <f t="shared" si="16"/>
        <v>0</v>
      </c>
      <c r="F153" s="200"/>
      <c r="G153" s="201"/>
      <c r="H153" s="213">
        <f t="shared" si="17"/>
        <v>0</v>
      </c>
      <c r="I153" s="244">
        <f t="shared" si="18"/>
        <v>0</v>
      </c>
      <c r="J153" s="245">
        <f t="shared" si="19"/>
        <v>0</v>
      </c>
      <c r="K153" s="259"/>
      <c r="L153" s="247"/>
      <c r="M153" s="261">
        <f t="shared" si="20"/>
        <v>0</v>
      </c>
      <c r="N153" s="262">
        <f t="shared" si="20"/>
        <v>0</v>
      </c>
      <c r="O153" s="200"/>
      <c r="P153" s="201"/>
      <c r="Q153" s="197">
        <f t="shared" si="21"/>
        <v>0</v>
      </c>
      <c r="R153" s="189"/>
    </row>
    <row r="154" spans="1:18" ht="18.75" x14ac:dyDescent="0.2">
      <c r="A154" s="198">
        <v>35</v>
      </c>
      <c r="B154" s="199" t="s">
        <v>172</v>
      </c>
      <c r="C154" s="200"/>
      <c r="D154" s="201"/>
      <c r="E154" s="213">
        <f t="shared" si="16"/>
        <v>0</v>
      </c>
      <c r="F154" s="200"/>
      <c r="G154" s="201">
        <v>1</v>
      </c>
      <c r="H154" s="197">
        <f t="shared" si="17"/>
        <v>0</v>
      </c>
      <c r="I154" s="261">
        <f t="shared" si="18"/>
        <v>0</v>
      </c>
      <c r="J154" s="262">
        <f t="shared" si="19"/>
        <v>0.64516129032258063</v>
      </c>
      <c r="K154" s="246"/>
      <c r="L154" s="247"/>
      <c r="M154" s="244">
        <f t="shared" si="20"/>
        <v>0</v>
      </c>
      <c r="N154" s="245">
        <f t="shared" si="20"/>
        <v>0</v>
      </c>
      <c r="O154" s="200"/>
      <c r="P154" s="201">
        <v>1</v>
      </c>
      <c r="Q154" s="197">
        <f t="shared" si="21"/>
        <v>0</v>
      </c>
    </row>
    <row r="155" spans="1:18" ht="18.75" x14ac:dyDescent="0.2">
      <c r="A155" s="198">
        <v>36</v>
      </c>
      <c r="B155" s="214" t="s">
        <v>176</v>
      </c>
      <c r="C155" s="216"/>
      <c r="D155" s="217"/>
      <c r="E155" s="213">
        <f t="shared" si="16"/>
        <v>0</v>
      </c>
      <c r="F155" s="200"/>
      <c r="G155" s="201"/>
      <c r="H155" s="197">
        <f t="shared" si="17"/>
        <v>0</v>
      </c>
      <c r="I155" s="261">
        <f t="shared" si="18"/>
        <v>0</v>
      </c>
      <c r="J155" s="262">
        <f t="shared" si="19"/>
        <v>0</v>
      </c>
      <c r="K155" s="246"/>
      <c r="L155" s="247"/>
      <c r="M155" s="244">
        <f t="shared" si="20"/>
        <v>0</v>
      </c>
      <c r="N155" s="245">
        <f t="shared" si="20"/>
        <v>0</v>
      </c>
      <c r="O155" s="200"/>
      <c r="P155" s="217">
        <v>1</v>
      </c>
      <c r="Q155" s="197">
        <f t="shared" si="21"/>
        <v>0</v>
      </c>
    </row>
    <row r="156" spans="1:18" ht="19.5" thickBot="1" x14ac:dyDescent="0.25">
      <c r="A156" s="211">
        <v>37</v>
      </c>
      <c r="B156" s="215" t="s">
        <v>173</v>
      </c>
      <c r="C156" s="220"/>
      <c r="D156" s="264"/>
      <c r="E156" s="213">
        <f t="shared" si="16"/>
        <v>0</v>
      </c>
      <c r="F156" s="295"/>
      <c r="G156" s="296"/>
      <c r="H156" s="197">
        <f t="shared" si="17"/>
        <v>0</v>
      </c>
      <c r="I156" s="261">
        <f t="shared" si="18"/>
        <v>0</v>
      </c>
      <c r="J156" s="262">
        <f t="shared" si="19"/>
        <v>0</v>
      </c>
      <c r="K156" s="297"/>
      <c r="L156" s="298"/>
      <c r="M156" s="244">
        <f t="shared" si="20"/>
        <v>0</v>
      </c>
      <c r="N156" s="245">
        <f t="shared" si="20"/>
        <v>0</v>
      </c>
      <c r="O156" s="295"/>
      <c r="P156" s="264">
        <v>3</v>
      </c>
      <c r="Q156" s="197">
        <f t="shared" si="21"/>
        <v>0</v>
      </c>
    </row>
    <row r="157" spans="1:18" ht="20.25" thickBot="1" x14ac:dyDescent="0.25">
      <c r="A157" s="222">
        <v>38</v>
      </c>
      <c r="B157" s="203" t="s">
        <v>159</v>
      </c>
      <c r="C157" s="204">
        <v>0</v>
      </c>
      <c r="D157" s="205">
        <v>2</v>
      </c>
      <c r="E157" s="206">
        <f t="shared" si="16"/>
        <v>0</v>
      </c>
      <c r="F157" s="204">
        <v>470</v>
      </c>
      <c r="G157" s="205">
        <v>399</v>
      </c>
      <c r="H157" s="206">
        <f t="shared" si="17"/>
        <v>-15.1</v>
      </c>
      <c r="I157" s="250">
        <f t="shared" si="18"/>
        <v>14.628073451602864</v>
      </c>
      <c r="J157" s="251">
        <f t="shared" si="19"/>
        <v>10.505529225908372</v>
      </c>
      <c r="K157" s="252">
        <v>0</v>
      </c>
      <c r="L157" s="253">
        <v>0</v>
      </c>
      <c r="M157" s="250">
        <f t="shared" si="20"/>
        <v>0</v>
      </c>
      <c r="N157" s="251">
        <f t="shared" si="20"/>
        <v>0</v>
      </c>
      <c r="O157" s="204">
        <v>27</v>
      </c>
      <c r="P157" s="205">
        <v>81</v>
      </c>
      <c r="Q157" s="206" t="str">
        <f t="shared" si="21"/>
        <v>3 р</v>
      </c>
    </row>
    <row r="158" spans="1:18" ht="18.75" x14ac:dyDescent="0.2">
      <c r="A158" s="193">
        <v>39</v>
      </c>
      <c r="B158" s="194" t="s">
        <v>139</v>
      </c>
      <c r="C158" s="195"/>
      <c r="D158" s="196"/>
      <c r="E158" s="227">
        <f t="shared" si="16"/>
        <v>0</v>
      </c>
      <c r="F158" s="195">
        <v>1</v>
      </c>
      <c r="G158" s="196">
        <v>1</v>
      </c>
      <c r="H158" s="208">
        <f t="shared" si="17"/>
        <v>0</v>
      </c>
      <c r="I158" s="244">
        <f t="shared" si="18"/>
        <v>1.7857142857142858</v>
      </c>
      <c r="J158" s="245">
        <f t="shared" si="19"/>
        <v>1.0638297872340425</v>
      </c>
      <c r="K158" s="241"/>
      <c r="L158" s="242"/>
      <c r="M158" s="244">
        <f t="shared" si="20"/>
        <v>0</v>
      </c>
      <c r="N158" s="245">
        <f t="shared" si="20"/>
        <v>0</v>
      </c>
      <c r="O158" s="195">
        <v>1</v>
      </c>
      <c r="P158" s="196">
        <v>8</v>
      </c>
      <c r="Q158" s="208" t="str">
        <f t="shared" si="21"/>
        <v>8 р</v>
      </c>
    </row>
    <row r="159" spans="1:18" ht="18.75" x14ac:dyDescent="0.2">
      <c r="A159" s="211">
        <v>40</v>
      </c>
      <c r="B159" s="199" t="s">
        <v>45</v>
      </c>
      <c r="C159" s="200"/>
      <c r="D159" s="299">
        <v>1</v>
      </c>
      <c r="E159" s="197">
        <f t="shared" si="16"/>
        <v>0</v>
      </c>
      <c r="F159" s="200">
        <v>17</v>
      </c>
      <c r="G159" s="201">
        <v>13</v>
      </c>
      <c r="H159" s="197">
        <f t="shared" si="17"/>
        <v>-23.5</v>
      </c>
      <c r="I159" s="244">
        <f t="shared" si="18"/>
        <v>5.0746268656716422</v>
      </c>
      <c r="J159" s="245">
        <f t="shared" si="19"/>
        <v>3.3591731266149871</v>
      </c>
      <c r="K159" s="246"/>
      <c r="L159" s="247"/>
      <c r="M159" s="244">
        <f t="shared" si="20"/>
        <v>0</v>
      </c>
      <c r="N159" s="245">
        <f t="shared" si="20"/>
        <v>0</v>
      </c>
      <c r="O159" s="200">
        <v>212</v>
      </c>
      <c r="P159" s="201">
        <v>17</v>
      </c>
      <c r="Q159" s="197">
        <f t="shared" si="21"/>
        <v>-92</v>
      </c>
    </row>
    <row r="160" spans="1:18" ht="18.75" x14ac:dyDescent="0.2">
      <c r="A160" s="198">
        <v>41</v>
      </c>
      <c r="B160" s="199" t="s">
        <v>44</v>
      </c>
      <c r="C160" s="229">
        <v>7</v>
      </c>
      <c r="D160" s="230"/>
      <c r="E160" s="218" t="str">
        <f t="shared" si="16"/>
        <v>-100,0</v>
      </c>
      <c r="F160" s="229">
        <v>21</v>
      </c>
      <c r="G160" s="230">
        <v>26</v>
      </c>
      <c r="H160" s="231">
        <f t="shared" si="17"/>
        <v>23.8</v>
      </c>
      <c r="I160" s="280">
        <f t="shared" si="18"/>
        <v>6.8627450980392153</v>
      </c>
      <c r="J160" s="272">
        <f t="shared" si="19"/>
        <v>9.1549295774647881</v>
      </c>
      <c r="K160" s="278"/>
      <c r="L160" s="276">
        <v>4</v>
      </c>
      <c r="M160" s="280">
        <f t="shared" si="20"/>
        <v>0</v>
      </c>
      <c r="N160" s="272">
        <f t="shared" si="20"/>
        <v>15.384615384615385</v>
      </c>
      <c r="O160" s="229">
        <v>83</v>
      </c>
      <c r="P160" s="230">
        <v>117</v>
      </c>
      <c r="Q160" s="231">
        <f t="shared" si="21"/>
        <v>41</v>
      </c>
    </row>
    <row r="161" spans="1:20" ht="18.75" x14ac:dyDescent="0.2">
      <c r="A161" s="198">
        <v>42</v>
      </c>
      <c r="B161" s="199" t="s">
        <v>55</v>
      </c>
      <c r="C161" s="210">
        <v>1</v>
      </c>
      <c r="D161" s="201">
        <v>3</v>
      </c>
      <c r="E161" s="213" t="str">
        <f t="shared" si="16"/>
        <v>3 р</v>
      </c>
      <c r="F161" s="200">
        <v>28</v>
      </c>
      <c r="G161" s="201">
        <v>6</v>
      </c>
      <c r="H161" s="213">
        <f t="shared" si="17"/>
        <v>-78.599999999999994</v>
      </c>
      <c r="I161" s="244">
        <f t="shared" si="18"/>
        <v>6.5882352941176467</v>
      </c>
      <c r="J161" s="262">
        <f t="shared" si="19"/>
        <v>1.4742014742014742</v>
      </c>
      <c r="K161" s="246">
        <v>4</v>
      </c>
      <c r="L161" s="260"/>
      <c r="M161" s="244">
        <f t="shared" si="20"/>
        <v>14.285714285714286</v>
      </c>
      <c r="N161" s="245">
        <f t="shared" si="20"/>
        <v>0</v>
      </c>
      <c r="O161" s="210">
        <v>68</v>
      </c>
      <c r="P161" s="201">
        <v>22</v>
      </c>
      <c r="Q161" s="197">
        <f t="shared" si="21"/>
        <v>-67.599999999999994</v>
      </c>
    </row>
    <row r="162" spans="1:20" ht="19.5" thickBot="1" x14ac:dyDescent="0.25">
      <c r="A162" s="211">
        <v>43</v>
      </c>
      <c r="B162" s="228" t="s">
        <v>163</v>
      </c>
      <c r="C162" s="229"/>
      <c r="D162" s="230"/>
      <c r="E162" s="273">
        <f t="shared" si="16"/>
        <v>0</v>
      </c>
      <c r="F162" s="229">
        <v>22</v>
      </c>
      <c r="G162" s="230">
        <v>35</v>
      </c>
      <c r="H162" s="273">
        <f t="shared" si="17"/>
        <v>59.1</v>
      </c>
      <c r="I162" s="280">
        <f t="shared" si="18"/>
        <v>2.9649595687331538</v>
      </c>
      <c r="J162" s="277">
        <f t="shared" si="19"/>
        <v>7.9726651480637809</v>
      </c>
      <c r="K162" s="278">
        <v>2</v>
      </c>
      <c r="L162" s="276">
        <v>1</v>
      </c>
      <c r="M162" s="271">
        <f t="shared" si="20"/>
        <v>9.0909090909090917</v>
      </c>
      <c r="N162" s="272">
        <f t="shared" si="20"/>
        <v>2.8571428571428572</v>
      </c>
      <c r="O162" s="300">
        <v>22</v>
      </c>
      <c r="P162" s="230">
        <v>17</v>
      </c>
      <c r="Q162" s="231">
        <f t="shared" si="21"/>
        <v>-22.7</v>
      </c>
    </row>
    <row r="163" spans="1:20" ht="20.25" thickBot="1" x14ac:dyDescent="0.25">
      <c r="A163" s="222">
        <v>44</v>
      </c>
      <c r="B163" s="203" t="s">
        <v>160</v>
      </c>
      <c r="C163" s="204">
        <v>8</v>
      </c>
      <c r="D163" s="205">
        <v>4</v>
      </c>
      <c r="E163" s="206">
        <f t="shared" si="16"/>
        <v>-50</v>
      </c>
      <c r="F163" s="204">
        <v>89</v>
      </c>
      <c r="G163" s="205">
        <v>81</v>
      </c>
      <c r="H163" s="206">
        <f t="shared" si="17"/>
        <v>-9</v>
      </c>
      <c r="I163" s="250">
        <f t="shared" si="18"/>
        <v>4.7746781115879831</v>
      </c>
      <c r="J163" s="251">
        <f t="shared" si="19"/>
        <v>5.027932960893855</v>
      </c>
      <c r="K163" s="252">
        <v>6</v>
      </c>
      <c r="L163" s="253">
        <v>5</v>
      </c>
      <c r="M163" s="250">
        <f t="shared" si="20"/>
        <v>6.7415730337078648</v>
      </c>
      <c r="N163" s="251">
        <f t="shared" si="20"/>
        <v>6.1728395061728394</v>
      </c>
      <c r="O163" s="204">
        <v>386</v>
      </c>
      <c r="P163" s="205">
        <v>181</v>
      </c>
      <c r="Q163" s="206">
        <f t="shared" si="21"/>
        <v>-53.1</v>
      </c>
    </row>
    <row r="164" spans="1:20" ht="20.25" thickBot="1" x14ac:dyDescent="0.25">
      <c r="A164" s="232">
        <v>45</v>
      </c>
      <c r="B164" s="233" t="s">
        <v>161</v>
      </c>
      <c r="C164" s="234">
        <v>8</v>
      </c>
      <c r="D164" s="235">
        <v>6</v>
      </c>
      <c r="E164" s="206">
        <f t="shared" si="16"/>
        <v>-25</v>
      </c>
      <c r="F164" s="234">
        <v>559</v>
      </c>
      <c r="G164" s="235">
        <v>480</v>
      </c>
      <c r="H164" s="206">
        <f t="shared" si="17"/>
        <v>-14.1</v>
      </c>
      <c r="I164" s="250">
        <f t="shared" si="18"/>
        <v>11.010439235769155</v>
      </c>
      <c r="J164" s="251">
        <f t="shared" si="19"/>
        <v>8.8740987243483076</v>
      </c>
      <c r="K164" s="289">
        <v>6</v>
      </c>
      <c r="L164" s="301">
        <v>5</v>
      </c>
      <c r="M164" s="250">
        <f t="shared" si="20"/>
        <v>1.0733452593917709</v>
      </c>
      <c r="N164" s="251">
        <f t="shared" si="20"/>
        <v>1.0416666666666667</v>
      </c>
      <c r="O164" s="234">
        <v>413</v>
      </c>
      <c r="P164" s="235">
        <v>262</v>
      </c>
      <c r="Q164" s="206">
        <f t="shared" si="21"/>
        <v>-36.6</v>
      </c>
    </row>
    <row r="165" spans="1:20" ht="18.75" x14ac:dyDescent="0.2">
      <c r="A165" s="187" t="s">
        <v>116</v>
      </c>
      <c r="B165" s="187"/>
      <c r="C165" s="187"/>
      <c r="D165" s="187"/>
      <c r="E165" s="187"/>
      <c r="F165" s="187"/>
      <c r="G165" s="187"/>
      <c r="H165" s="187"/>
      <c r="I165" s="187"/>
      <c r="J165" s="187"/>
      <c r="K165" s="189"/>
    </row>
    <row r="166" spans="1:20" ht="4.9000000000000004" customHeight="1" thickBot="1" x14ac:dyDescent="0.25">
      <c r="C166" s="189"/>
      <c r="D166" s="189"/>
      <c r="E166" s="189"/>
      <c r="F166" s="189"/>
      <c r="G166" s="189"/>
      <c r="H166" s="189"/>
      <c r="I166" s="189"/>
      <c r="J166" s="189"/>
      <c r="K166" s="189"/>
    </row>
    <row r="167" spans="1:20" ht="20.45" customHeight="1" thickBot="1" x14ac:dyDescent="0.25">
      <c r="A167" s="354" t="s">
        <v>18</v>
      </c>
      <c r="B167" s="357" t="s">
        <v>46</v>
      </c>
      <c r="C167" s="370" t="s">
        <v>151</v>
      </c>
      <c r="D167" s="371"/>
      <c r="E167" s="372"/>
      <c r="F167" s="358" t="s">
        <v>67</v>
      </c>
      <c r="G167" s="369"/>
      <c r="H167" s="361" t="s">
        <v>141</v>
      </c>
      <c r="I167" s="362"/>
      <c r="J167" s="363"/>
      <c r="K167" s="358" t="s">
        <v>67</v>
      </c>
      <c r="L167" s="369"/>
      <c r="M167" s="370" t="s">
        <v>153</v>
      </c>
      <c r="N167" s="371"/>
      <c r="O167" s="372"/>
      <c r="P167" s="358" t="s">
        <v>67</v>
      </c>
      <c r="Q167" s="369"/>
      <c r="R167" s="352" t="s">
        <v>174</v>
      </c>
      <c r="S167" s="352"/>
      <c r="T167" s="352"/>
    </row>
    <row r="168" spans="1:20" ht="55.9" customHeight="1" thickBot="1" x14ac:dyDescent="0.25">
      <c r="A168" s="355"/>
      <c r="B168" s="357"/>
      <c r="C168" s="373"/>
      <c r="D168" s="374"/>
      <c r="E168" s="375"/>
      <c r="F168" s="367" t="s">
        <v>112</v>
      </c>
      <c r="G168" s="376"/>
      <c r="H168" s="364"/>
      <c r="I168" s="365"/>
      <c r="J168" s="366"/>
      <c r="K168" s="367" t="s">
        <v>112</v>
      </c>
      <c r="L168" s="376"/>
      <c r="M168" s="373"/>
      <c r="N168" s="374"/>
      <c r="O168" s="375"/>
      <c r="P168" s="367" t="s">
        <v>112</v>
      </c>
      <c r="Q168" s="376"/>
      <c r="R168" s="353"/>
      <c r="S168" s="353"/>
      <c r="T168" s="353"/>
    </row>
    <row r="169" spans="1:20" ht="21" customHeight="1" thickBot="1" x14ac:dyDescent="0.25">
      <c r="A169" s="356"/>
      <c r="B169" s="357"/>
      <c r="C169" s="190">
        <f>F119</f>
        <v>2016</v>
      </c>
      <c r="D169" s="191">
        <f>G119</f>
        <v>2017</v>
      </c>
      <c r="E169" s="192" t="s">
        <v>14</v>
      </c>
      <c r="F169" s="190">
        <f>C169</f>
        <v>2016</v>
      </c>
      <c r="G169" s="237">
        <f>D169</f>
        <v>2017</v>
      </c>
      <c r="H169" s="190">
        <f>F169</f>
        <v>2016</v>
      </c>
      <c r="I169" s="191">
        <f>G169</f>
        <v>2017</v>
      </c>
      <c r="J169" s="192" t="s">
        <v>14</v>
      </c>
      <c r="K169" s="190">
        <f>H169</f>
        <v>2016</v>
      </c>
      <c r="L169" s="237">
        <f>I169</f>
        <v>2017</v>
      </c>
      <c r="M169" s="190">
        <f>K169</f>
        <v>2016</v>
      </c>
      <c r="N169" s="191">
        <f>L169</f>
        <v>2017</v>
      </c>
      <c r="O169" s="192" t="s">
        <v>14</v>
      </c>
      <c r="P169" s="190">
        <f>M169</f>
        <v>2016</v>
      </c>
      <c r="Q169" s="237">
        <f>N169</f>
        <v>2017</v>
      </c>
      <c r="R169" s="190">
        <v>2016</v>
      </c>
      <c r="S169" s="191">
        <v>2017</v>
      </c>
      <c r="T169" s="192" t="s">
        <v>14</v>
      </c>
    </row>
    <row r="170" spans="1:20" ht="18.75" x14ac:dyDescent="0.2">
      <c r="A170" s="193">
        <v>1</v>
      </c>
      <c r="B170" s="194" t="s">
        <v>158</v>
      </c>
      <c r="C170" s="195"/>
      <c r="D170" s="196"/>
      <c r="E170" s="197">
        <f t="shared" ref="E170:E214" si="22">IF(C170=0,0,IF(D170=0,"-100,0",IF(D170*100/C170&lt;200,ROUND(D170*100/C170-100,1),ROUND(D170/C170,1)&amp;" р")))</f>
        <v>0</v>
      </c>
      <c r="F170" s="241"/>
      <c r="G170" s="242"/>
      <c r="H170" s="195"/>
      <c r="I170" s="196"/>
      <c r="J170" s="197">
        <f t="shared" ref="J170:J214" si="23">IF(H170=0,0,IF(I170=0,"-100,0",IF(I170*100/H170&lt;200,ROUND(I170*100/H170-100,1),ROUND(I170/H170,1)&amp;" р")))</f>
        <v>0</v>
      </c>
      <c r="K170" s="241"/>
      <c r="L170" s="242"/>
      <c r="M170" s="195"/>
      <c r="N170" s="196"/>
      <c r="O170" s="197">
        <f t="shared" ref="O170:O214" si="24">IF(M170=0,0,IF(N170=0,"-100,0",IF(N170*100/M170&lt;200,ROUND(N170*100/M170-100,1),ROUND(N170/M170,1)&amp;" р")))</f>
        <v>0</v>
      </c>
      <c r="P170" s="241"/>
      <c r="Q170" s="242"/>
      <c r="R170" s="195"/>
      <c r="S170" s="196"/>
      <c r="T170" s="197"/>
    </row>
    <row r="171" spans="1:20" ht="18.75" x14ac:dyDescent="0.2">
      <c r="A171" s="198">
        <v>2</v>
      </c>
      <c r="B171" s="199" t="s">
        <v>19</v>
      </c>
      <c r="C171" s="200"/>
      <c r="D171" s="201"/>
      <c r="E171" s="197">
        <f t="shared" si="22"/>
        <v>0</v>
      </c>
      <c r="F171" s="246"/>
      <c r="G171" s="247"/>
      <c r="H171" s="200"/>
      <c r="I171" s="201"/>
      <c r="J171" s="197">
        <f t="shared" si="23"/>
        <v>0</v>
      </c>
      <c r="K171" s="246"/>
      <c r="L171" s="247"/>
      <c r="M171" s="200"/>
      <c r="N171" s="201"/>
      <c r="O171" s="197">
        <f t="shared" si="24"/>
        <v>0</v>
      </c>
      <c r="P171" s="246"/>
      <c r="Q171" s="247"/>
      <c r="R171" s="200"/>
      <c r="S171" s="201"/>
      <c r="T171" s="197"/>
    </row>
    <row r="172" spans="1:20" ht="18.75" x14ac:dyDescent="0.2">
      <c r="A172" s="198">
        <v>3</v>
      </c>
      <c r="B172" s="199" t="s">
        <v>20</v>
      </c>
      <c r="C172" s="200"/>
      <c r="D172" s="201"/>
      <c r="E172" s="197">
        <f t="shared" si="22"/>
        <v>0</v>
      </c>
      <c r="F172" s="246"/>
      <c r="G172" s="247"/>
      <c r="H172" s="200"/>
      <c r="I172" s="201"/>
      <c r="J172" s="197">
        <f t="shared" si="23"/>
        <v>0</v>
      </c>
      <c r="K172" s="246"/>
      <c r="L172" s="247"/>
      <c r="M172" s="200"/>
      <c r="N172" s="201"/>
      <c r="O172" s="197">
        <f t="shared" si="24"/>
        <v>0</v>
      </c>
      <c r="P172" s="246"/>
      <c r="Q172" s="247"/>
      <c r="R172" s="200"/>
      <c r="S172" s="201"/>
      <c r="T172" s="197"/>
    </row>
    <row r="173" spans="1:20" ht="18.75" x14ac:dyDescent="0.2">
      <c r="A173" s="198">
        <v>4</v>
      </c>
      <c r="B173" s="199" t="s">
        <v>21</v>
      </c>
      <c r="C173" s="200"/>
      <c r="D173" s="201"/>
      <c r="E173" s="197">
        <f t="shared" si="22"/>
        <v>0</v>
      </c>
      <c r="F173" s="246"/>
      <c r="G173" s="247"/>
      <c r="H173" s="200"/>
      <c r="I173" s="201"/>
      <c r="J173" s="197">
        <f t="shared" si="23"/>
        <v>0</v>
      </c>
      <c r="K173" s="246"/>
      <c r="L173" s="247"/>
      <c r="M173" s="200"/>
      <c r="N173" s="201"/>
      <c r="O173" s="197">
        <f t="shared" si="24"/>
        <v>0</v>
      </c>
      <c r="P173" s="246"/>
      <c r="Q173" s="247"/>
      <c r="R173" s="200">
        <v>1</v>
      </c>
      <c r="S173" s="201">
        <v>1</v>
      </c>
      <c r="T173" s="197"/>
    </row>
    <row r="174" spans="1:20" ht="18.75" x14ac:dyDescent="0.2">
      <c r="A174" s="198">
        <v>5</v>
      </c>
      <c r="B174" s="199" t="s">
        <v>22</v>
      </c>
      <c r="C174" s="200"/>
      <c r="D174" s="201"/>
      <c r="E174" s="197">
        <f t="shared" si="22"/>
        <v>0</v>
      </c>
      <c r="F174" s="246"/>
      <c r="G174" s="247"/>
      <c r="H174" s="200"/>
      <c r="I174" s="201"/>
      <c r="J174" s="197">
        <f t="shared" si="23"/>
        <v>0</v>
      </c>
      <c r="K174" s="246"/>
      <c r="L174" s="247"/>
      <c r="M174" s="200"/>
      <c r="N174" s="201"/>
      <c r="O174" s="197">
        <f t="shared" si="24"/>
        <v>0</v>
      </c>
      <c r="P174" s="246"/>
      <c r="Q174" s="247"/>
      <c r="R174" s="200"/>
      <c r="S174" s="201">
        <v>1</v>
      </c>
      <c r="T174" s="197"/>
    </row>
    <row r="175" spans="1:20" ht="18.75" x14ac:dyDescent="0.2">
      <c r="A175" s="198">
        <v>6</v>
      </c>
      <c r="B175" s="199" t="s">
        <v>23</v>
      </c>
      <c r="C175" s="200"/>
      <c r="D175" s="201"/>
      <c r="E175" s="197">
        <f t="shared" si="22"/>
        <v>0</v>
      </c>
      <c r="F175" s="246"/>
      <c r="G175" s="247"/>
      <c r="H175" s="200"/>
      <c r="I175" s="201"/>
      <c r="J175" s="197">
        <f t="shared" si="23"/>
        <v>0</v>
      </c>
      <c r="K175" s="246"/>
      <c r="L175" s="247"/>
      <c r="M175" s="200"/>
      <c r="N175" s="201"/>
      <c r="O175" s="197">
        <f t="shared" si="24"/>
        <v>0</v>
      </c>
      <c r="P175" s="246"/>
      <c r="Q175" s="247"/>
      <c r="R175" s="200"/>
      <c r="S175" s="201"/>
      <c r="T175" s="197"/>
    </row>
    <row r="176" spans="1:20" ht="18.75" x14ac:dyDescent="0.2">
      <c r="A176" s="198">
        <v>7</v>
      </c>
      <c r="B176" s="199" t="s">
        <v>24</v>
      </c>
      <c r="C176" s="200"/>
      <c r="D176" s="201"/>
      <c r="E176" s="197">
        <f t="shared" si="22"/>
        <v>0</v>
      </c>
      <c r="F176" s="246"/>
      <c r="G176" s="247"/>
      <c r="H176" s="200"/>
      <c r="I176" s="201"/>
      <c r="J176" s="197">
        <f t="shared" si="23"/>
        <v>0</v>
      </c>
      <c r="K176" s="246"/>
      <c r="L176" s="247"/>
      <c r="M176" s="200"/>
      <c r="N176" s="201"/>
      <c r="O176" s="197">
        <f t="shared" si="24"/>
        <v>0</v>
      </c>
      <c r="P176" s="246"/>
      <c r="Q176" s="247"/>
      <c r="R176" s="200"/>
      <c r="S176" s="201"/>
      <c r="T176" s="197"/>
    </row>
    <row r="177" spans="1:20" ht="18.75" x14ac:dyDescent="0.2">
      <c r="A177" s="198">
        <v>8</v>
      </c>
      <c r="B177" s="199" t="s">
        <v>25</v>
      </c>
      <c r="C177" s="200"/>
      <c r="D177" s="201"/>
      <c r="E177" s="197">
        <f t="shared" si="22"/>
        <v>0</v>
      </c>
      <c r="F177" s="246"/>
      <c r="G177" s="247"/>
      <c r="H177" s="200"/>
      <c r="I177" s="201"/>
      <c r="J177" s="197">
        <f t="shared" si="23"/>
        <v>0</v>
      </c>
      <c r="K177" s="246"/>
      <c r="L177" s="247"/>
      <c r="M177" s="200"/>
      <c r="N177" s="201"/>
      <c r="O177" s="197">
        <f t="shared" si="24"/>
        <v>0</v>
      </c>
      <c r="P177" s="246"/>
      <c r="Q177" s="247"/>
      <c r="R177" s="200"/>
      <c r="S177" s="201">
        <v>1</v>
      </c>
      <c r="T177" s="197"/>
    </row>
    <row r="178" spans="1:20" ht="18.75" x14ac:dyDescent="0.2">
      <c r="A178" s="198">
        <v>9</v>
      </c>
      <c r="B178" s="199" t="s">
        <v>26</v>
      </c>
      <c r="C178" s="200"/>
      <c r="D178" s="201"/>
      <c r="E178" s="197">
        <f t="shared" si="22"/>
        <v>0</v>
      </c>
      <c r="F178" s="246"/>
      <c r="G178" s="247"/>
      <c r="H178" s="200"/>
      <c r="I178" s="201"/>
      <c r="J178" s="197">
        <f t="shared" si="23"/>
        <v>0</v>
      </c>
      <c r="K178" s="246"/>
      <c r="L178" s="247"/>
      <c r="M178" s="200"/>
      <c r="N178" s="201"/>
      <c r="O178" s="197">
        <f t="shared" si="24"/>
        <v>0</v>
      </c>
      <c r="P178" s="246"/>
      <c r="Q178" s="247"/>
      <c r="R178" s="200"/>
      <c r="S178" s="201"/>
      <c r="T178" s="197"/>
    </row>
    <row r="179" spans="1:20" ht="18.75" x14ac:dyDescent="0.2">
      <c r="A179" s="198">
        <v>10</v>
      </c>
      <c r="B179" s="199" t="s">
        <v>27</v>
      </c>
      <c r="C179" s="200"/>
      <c r="D179" s="201"/>
      <c r="E179" s="197">
        <f t="shared" si="22"/>
        <v>0</v>
      </c>
      <c r="F179" s="246"/>
      <c r="G179" s="247"/>
      <c r="H179" s="200"/>
      <c r="I179" s="201"/>
      <c r="J179" s="197">
        <f t="shared" si="23"/>
        <v>0</v>
      </c>
      <c r="K179" s="246"/>
      <c r="L179" s="247"/>
      <c r="M179" s="200"/>
      <c r="N179" s="201"/>
      <c r="O179" s="197">
        <f t="shared" si="24"/>
        <v>0</v>
      </c>
      <c r="P179" s="246"/>
      <c r="Q179" s="247"/>
      <c r="R179" s="200"/>
      <c r="S179" s="201"/>
      <c r="T179" s="197"/>
    </row>
    <row r="180" spans="1:20" ht="18.75" x14ac:dyDescent="0.2">
      <c r="A180" s="198">
        <v>11</v>
      </c>
      <c r="B180" s="199" t="s">
        <v>28</v>
      </c>
      <c r="C180" s="200">
        <v>1</v>
      </c>
      <c r="D180" s="201"/>
      <c r="E180" s="197" t="str">
        <f t="shared" si="22"/>
        <v>-100,0</v>
      </c>
      <c r="F180" s="246">
        <v>0</v>
      </c>
      <c r="G180" s="247"/>
      <c r="H180" s="200">
        <v>0</v>
      </c>
      <c r="I180" s="201"/>
      <c r="J180" s="197">
        <f t="shared" si="23"/>
        <v>0</v>
      </c>
      <c r="K180" s="246">
        <v>0</v>
      </c>
      <c r="L180" s="247"/>
      <c r="M180" s="200">
        <v>0</v>
      </c>
      <c r="N180" s="201"/>
      <c r="O180" s="197">
        <f t="shared" si="24"/>
        <v>0</v>
      </c>
      <c r="P180" s="246">
        <v>0</v>
      </c>
      <c r="Q180" s="247"/>
      <c r="R180" s="200">
        <v>1</v>
      </c>
      <c r="S180" s="201"/>
      <c r="T180" s="197"/>
    </row>
    <row r="181" spans="1:20" ht="18.75" x14ac:dyDescent="0.2">
      <c r="A181" s="198">
        <v>12</v>
      </c>
      <c r="B181" s="199" t="s">
        <v>29</v>
      </c>
      <c r="C181" s="200"/>
      <c r="D181" s="201"/>
      <c r="E181" s="197">
        <f t="shared" si="22"/>
        <v>0</v>
      </c>
      <c r="F181" s="246"/>
      <c r="G181" s="247"/>
      <c r="H181" s="200"/>
      <c r="I181" s="201">
        <v>0</v>
      </c>
      <c r="J181" s="197">
        <f t="shared" si="23"/>
        <v>0</v>
      </c>
      <c r="K181" s="246"/>
      <c r="L181" s="247"/>
      <c r="M181" s="200"/>
      <c r="N181" s="201"/>
      <c r="O181" s="197">
        <f t="shared" si="24"/>
        <v>0</v>
      </c>
      <c r="P181" s="246"/>
      <c r="Q181" s="247"/>
      <c r="R181" s="200">
        <v>1</v>
      </c>
      <c r="S181" s="201"/>
      <c r="T181" s="197"/>
    </row>
    <row r="182" spans="1:20" ht="18.75" x14ac:dyDescent="0.2">
      <c r="A182" s="198">
        <v>13</v>
      </c>
      <c r="B182" s="199" t="s">
        <v>30</v>
      </c>
      <c r="C182" s="200"/>
      <c r="D182" s="201"/>
      <c r="E182" s="197">
        <f t="shared" si="22"/>
        <v>0</v>
      </c>
      <c r="F182" s="246"/>
      <c r="G182" s="247"/>
      <c r="H182" s="200"/>
      <c r="I182" s="201"/>
      <c r="J182" s="197">
        <f t="shared" si="23"/>
        <v>0</v>
      </c>
      <c r="K182" s="246"/>
      <c r="L182" s="247"/>
      <c r="M182" s="200"/>
      <c r="N182" s="201"/>
      <c r="O182" s="197">
        <f t="shared" si="24"/>
        <v>0</v>
      </c>
      <c r="P182" s="246"/>
      <c r="Q182" s="247"/>
      <c r="R182" s="200"/>
      <c r="S182" s="201"/>
      <c r="T182" s="197"/>
    </row>
    <row r="183" spans="1:20" ht="18.75" x14ac:dyDescent="0.2">
      <c r="A183" s="198">
        <v>14</v>
      </c>
      <c r="B183" s="199" t="s">
        <v>31</v>
      </c>
      <c r="C183" s="200"/>
      <c r="D183" s="201"/>
      <c r="E183" s="197">
        <f t="shared" si="22"/>
        <v>0</v>
      </c>
      <c r="F183" s="246"/>
      <c r="G183" s="247"/>
      <c r="H183" s="200"/>
      <c r="I183" s="201"/>
      <c r="J183" s="197">
        <f t="shared" si="23"/>
        <v>0</v>
      </c>
      <c r="K183" s="246"/>
      <c r="L183" s="247"/>
      <c r="M183" s="200"/>
      <c r="N183" s="201"/>
      <c r="O183" s="197">
        <f t="shared" si="24"/>
        <v>0</v>
      </c>
      <c r="P183" s="246"/>
      <c r="Q183" s="247"/>
      <c r="R183" s="200"/>
      <c r="S183" s="201"/>
      <c r="T183" s="197"/>
    </row>
    <row r="184" spans="1:20" ht="18.75" x14ac:dyDescent="0.2">
      <c r="A184" s="198">
        <v>15</v>
      </c>
      <c r="B184" s="199" t="s">
        <v>32</v>
      </c>
      <c r="C184" s="200"/>
      <c r="D184" s="201"/>
      <c r="E184" s="197">
        <f t="shared" si="22"/>
        <v>0</v>
      </c>
      <c r="F184" s="246"/>
      <c r="G184" s="247"/>
      <c r="H184" s="200"/>
      <c r="I184" s="201"/>
      <c r="J184" s="197">
        <f t="shared" si="23"/>
        <v>0</v>
      </c>
      <c r="K184" s="246"/>
      <c r="L184" s="247"/>
      <c r="M184" s="200"/>
      <c r="N184" s="201"/>
      <c r="O184" s="197">
        <f t="shared" si="24"/>
        <v>0</v>
      </c>
      <c r="P184" s="246"/>
      <c r="Q184" s="247"/>
      <c r="R184" s="200"/>
      <c r="S184" s="201"/>
      <c r="T184" s="197"/>
    </row>
    <row r="185" spans="1:20" ht="18.75" x14ac:dyDescent="0.2">
      <c r="A185" s="198">
        <v>16</v>
      </c>
      <c r="B185" s="199" t="s">
        <v>33</v>
      </c>
      <c r="C185" s="200"/>
      <c r="D185" s="201"/>
      <c r="E185" s="197">
        <f t="shared" si="22"/>
        <v>0</v>
      </c>
      <c r="F185" s="246"/>
      <c r="G185" s="247"/>
      <c r="H185" s="200"/>
      <c r="I185" s="201"/>
      <c r="J185" s="197">
        <f t="shared" si="23"/>
        <v>0</v>
      </c>
      <c r="K185" s="246"/>
      <c r="L185" s="247"/>
      <c r="M185" s="200"/>
      <c r="N185" s="201"/>
      <c r="O185" s="197">
        <f t="shared" si="24"/>
        <v>0</v>
      </c>
      <c r="P185" s="246"/>
      <c r="Q185" s="247"/>
      <c r="R185" s="200"/>
      <c r="S185" s="201">
        <v>2</v>
      </c>
      <c r="T185" s="197"/>
    </row>
    <row r="186" spans="1:20" ht="18.75" x14ac:dyDescent="0.2">
      <c r="A186" s="198">
        <v>17</v>
      </c>
      <c r="B186" s="199" t="s">
        <v>34</v>
      </c>
      <c r="C186" s="200"/>
      <c r="D186" s="201"/>
      <c r="E186" s="197">
        <f t="shared" si="22"/>
        <v>0</v>
      </c>
      <c r="F186" s="246"/>
      <c r="G186" s="247"/>
      <c r="H186" s="200">
        <v>1</v>
      </c>
      <c r="I186" s="201"/>
      <c r="J186" s="197" t="str">
        <f t="shared" si="23"/>
        <v>-100,0</v>
      </c>
      <c r="K186" s="246"/>
      <c r="L186" s="247"/>
      <c r="M186" s="200"/>
      <c r="N186" s="201"/>
      <c r="O186" s="197">
        <f t="shared" si="24"/>
        <v>0</v>
      </c>
      <c r="P186" s="246"/>
      <c r="Q186" s="247"/>
      <c r="R186" s="200"/>
      <c r="S186" s="201"/>
      <c r="T186" s="197"/>
    </row>
    <row r="187" spans="1:20" ht="18.75" x14ac:dyDescent="0.2">
      <c r="A187" s="198">
        <v>18</v>
      </c>
      <c r="B187" s="199" t="s">
        <v>35</v>
      </c>
      <c r="C187" s="200"/>
      <c r="D187" s="201"/>
      <c r="E187" s="197">
        <f t="shared" si="22"/>
        <v>0</v>
      </c>
      <c r="F187" s="246"/>
      <c r="G187" s="247"/>
      <c r="H187" s="200"/>
      <c r="I187" s="201"/>
      <c r="J187" s="197">
        <f t="shared" si="23"/>
        <v>0</v>
      </c>
      <c r="K187" s="246"/>
      <c r="L187" s="247"/>
      <c r="M187" s="200"/>
      <c r="N187" s="201"/>
      <c r="O187" s="197">
        <f t="shared" si="24"/>
        <v>0</v>
      </c>
      <c r="P187" s="246"/>
      <c r="Q187" s="247"/>
      <c r="R187" s="200">
        <v>2</v>
      </c>
      <c r="S187" s="201"/>
      <c r="T187" s="197"/>
    </row>
    <row r="188" spans="1:20" ht="18.75" x14ac:dyDescent="0.2">
      <c r="A188" s="198">
        <v>19</v>
      </c>
      <c r="B188" s="199" t="s">
        <v>36</v>
      </c>
      <c r="C188" s="200"/>
      <c r="D188" s="201"/>
      <c r="E188" s="197">
        <f t="shared" si="22"/>
        <v>0</v>
      </c>
      <c r="F188" s="246"/>
      <c r="G188" s="247"/>
      <c r="H188" s="200"/>
      <c r="I188" s="201"/>
      <c r="J188" s="197">
        <f t="shared" si="23"/>
        <v>0</v>
      </c>
      <c r="K188" s="246"/>
      <c r="L188" s="247"/>
      <c r="M188" s="200"/>
      <c r="N188" s="201"/>
      <c r="O188" s="197">
        <f t="shared" si="24"/>
        <v>0</v>
      </c>
      <c r="P188" s="246"/>
      <c r="Q188" s="247"/>
      <c r="R188" s="200"/>
      <c r="S188" s="201"/>
      <c r="T188" s="197"/>
    </row>
    <row r="189" spans="1:20" ht="18.75" x14ac:dyDescent="0.2">
      <c r="A189" s="198">
        <v>20</v>
      </c>
      <c r="B189" s="199" t="s">
        <v>37</v>
      </c>
      <c r="C189" s="200"/>
      <c r="D189" s="201"/>
      <c r="E189" s="197">
        <f t="shared" si="22"/>
        <v>0</v>
      </c>
      <c r="F189" s="246"/>
      <c r="G189" s="247"/>
      <c r="H189" s="200"/>
      <c r="I189" s="201"/>
      <c r="J189" s="197">
        <f t="shared" si="23"/>
        <v>0</v>
      </c>
      <c r="K189" s="246"/>
      <c r="L189" s="247"/>
      <c r="M189" s="200"/>
      <c r="N189" s="201"/>
      <c r="O189" s="197">
        <f t="shared" si="24"/>
        <v>0</v>
      </c>
      <c r="P189" s="246"/>
      <c r="Q189" s="247"/>
      <c r="R189" s="200">
        <v>1</v>
      </c>
      <c r="S189" s="201">
        <v>1</v>
      </c>
      <c r="T189" s="197"/>
    </row>
    <row r="190" spans="1:20" ht="18.75" x14ac:dyDescent="0.2">
      <c r="A190" s="198">
        <v>21</v>
      </c>
      <c r="B190" s="199" t="s">
        <v>38</v>
      </c>
      <c r="C190" s="200"/>
      <c r="D190" s="201"/>
      <c r="E190" s="197">
        <f t="shared" si="22"/>
        <v>0</v>
      </c>
      <c r="F190" s="246"/>
      <c r="G190" s="247"/>
      <c r="H190" s="200"/>
      <c r="I190" s="201"/>
      <c r="J190" s="197">
        <f t="shared" si="23"/>
        <v>0</v>
      </c>
      <c r="K190" s="246"/>
      <c r="L190" s="247"/>
      <c r="M190" s="200"/>
      <c r="N190" s="201"/>
      <c r="O190" s="197">
        <f t="shared" si="24"/>
        <v>0</v>
      </c>
      <c r="P190" s="246"/>
      <c r="Q190" s="247"/>
      <c r="R190" s="200"/>
      <c r="S190" s="201"/>
      <c r="T190" s="197"/>
    </row>
    <row r="191" spans="1:20" ht="18.75" x14ac:dyDescent="0.2">
      <c r="A191" s="198">
        <v>22</v>
      </c>
      <c r="B191" s="199" t="s">
        <v>39</v>
      </c>
      <c r="C191" s="200"/>
      <c r="D191" s="201"/>
      <c r="E191" s="197">
        <f t="shared" si="22"/>
        <v>0</v>
      </c>
      <c r="F191" s="246"/>
      <c r="G191" s="247"/>
      <c r="H191" s="200"/>
      <c r="I191" s="201"/>
      <c r="J191" s="197">
        <f t="shared" si="23"/>
        <v>0</v>
      </c>
      <c r="K191" s="246"/>
      <c r="L191" s="247"/>
      <c r="M191" s="200"/>
      <c r="N191" s="201"/>
      <c r="O191" s="197">
        <f t="shared" si="24"/>
        <v>0</v>
      </c>
      <c r="P191" s="246"/>
      <c r="Q191" s="247"/>
      <c r="R191" s="200"/>
      <c r="S191" s="201"/>
      <c r="T191" s="197"/>
    </row>
    <row r="192" spans="1:20" ht="18.75" x14ac:dyDescent="0.2">
      <c r="A192" s="198">
        <v>23</v>
      </c>
      <c r="B192" s="199" t="s">
        <v>40</v>
      </c>
      <c r="C192" s="200"/>
      <c r="D192" s="201"/>
      <c r="E192" s="197">
        <f t="shared" si="22"/>
        <v>0</v>
      </c>
      <c r="F192" s="246"/>
      <c r="G192" s="247"/>
      <c r="H192" s="200"/>
      <c r="I192" s="201"/>
      <c r="J192" s="197">
        <f t="shared" si="23"/>
        <v>0</v>
      </c>
      <c r="K192" s="246"/>
      <c r="L192" s="247"/>
      <c r="M192" s="200"/>
      <c r="N192" s="201"/>
      <c r="O192" s="197">
        <f t="shared" si="24"/>
        <v>0</v>
      </c>
      <c r="P192" s="246"/>
      <c r="Q192" s="247"/>
      <c r="R192" s="200">
        <v>1</v>
      </c>
      <c r="S192" s="201"/>
      <c r="T192" s="197"/>
    </row>
    <row r="193" spans="1:20" ht="18.75" x14ac:dyDescent="0.2">
      <c r="A193" s="198">
        <v>24</v>
      </c>
      <c r="B193" s="199" t="s">
        <v>41</v>
      </c>
      <c r="C193" s="200"/>
      <c r="D193" s="201"/>
      <c r="E193" s="197">
        <f t="shared" si="22"/>
        <v>0</v>
      </c>
      <c r="F193" s="246"/>
      <c r="G193" s="247"/>
      <c r="H193" s="200"/>
      <c r="I193" s="201"/>
      <c r="J193" s="197">
        <f t="shared" si="23"/>
        <v>0</v>
      </c>
      <c r="K193" s="246"/>
      <c r="L193" s="247"/>
      <c r="M193" s="200"/>
      <c r="N193" s="201"/>
      <c r="O193" s="197">
        <f t="shared" si="24"/>
        <v>0</v>
      </c>
      <c r="P193" s="246"/>
      <c r="Q193" s="247"/>
      <c r="R193" s="200"/>
      <c r="S193" s="201"/>
      <c r="T193" s="197"/>
    </row>
    <row r="194" spans="1:20" ht="18.75" x14ac:dyDescent="0.2">
      <c r="A194" s="198">
        <v>25</v>
      </c>
      <c r="B194" s="199" t="s">
        <v>42</v>
      </c>
      <c r="C194" s="200"/>
      <c r="D194" s="201"/>
      <c r="E194" s="197">
        <f t="shared" si="22"/>
        <v>0</v>
      </c>
      <c r="F194" s="246"/>
      <c r="G194" s="247"/>
      <c r="H194" s="200"/>
      <c r="I194" s="201"/>
      <c r="J194" s="197">
        <f t="shared" si="23"/>
        <v>0</v>
      </c>
      <c r="K194" s="246"/>
      <c r="L194" s="247"/>
      <c r="M194" s="200"/>
      <c r="N194" s="201"/>
      <c r="O194" s="197">
        <f t="shared" si="24"/>
        <v>0</v>
      </c>
      <c r="P194" s="246"/>
      <c r="Q194" s="247"/>
      <c r="R194" s="200"/>
      <c r="S194" s="201"/>
      <c r="T194" s="197"/>
    </row>
    <row r="195" spans="1:20" ht="19.5" thickBot="1" x14ac:dyDescent="0.25">
      <c r="A195" s="198">
        <v>26</v>
      </c>
      <c r="B195" s="199" t="s">
        <v>43</v>
      </c>
      <c r="C195" s="200"/>
      <c r="D195" s="201"/>
      <c r="E195" s="197">
        <f t="shared" si="22"/>
        <v>0</v>
      </c>
      <c r="F195" s="248"/>
      <c r="G195" s="249"/>
      <c r="H195" s="200"/>
      <c r="I195" s="201"/>
      <c r="J195" s="197">
        <f t="shared" si="23"/>
        <v>0</v>
      </c>
      <c r="K195" s="248"/>
      <c r="L195" s="249"/>
      <c r="M195" s="200"/>
      <c r="N195" s="201"/>
      <c r="O195" s="197">
        <f t="shared" si="24"/>
        <v>0</v>
      </c>
      <c r="P195" s="248"/>
      <c r="Q195" s="249"/>
      <c r="R195" s="200"/>
      <c r="S195" s="201"/>
      <c r="T195" s="197"/>
    </row>
    <row r="196" spans="1:20" ht="20.25" thickBot="1" x14ac:dyDescent="0.25">
      <c r="A196" s="202">
        <v>27</v>
      </c>
      <c r="B196" s="203" t="s">
        <v>157</v>
      </c>
      <c r="C196" s="204">
        <v>1</v>
      </c>
      <c r="D196" s="205">
        <v>0</v>
      </c>
      <c r="E196" s="206" t="str">
        <f t="shared" si="22"/>
        <v>-100,0</v>
      </c>
      <c r="F196" s="252">
        <v>0</v>
      </c>
      <c r="G196" s="253">
        <v>0</v>
      </c>
      <c r="H196" s="204">
        <v>1</v>
      </c>
      <c r="I196" s="205">
        <v>0</v>
      </c>
      <c r="J196" s="206" t="str">
        <f t="shared" si="23"/>
        <v>-100,0</v>
      </c>
      <c r="K196" s="252">
        <v>0</v>
      </c>
      <c r="L196" s="253">
        <v>0</v>
      </c>
      <c r="M196" s="204">
        <v>0</v>
      </c>
      <c r="N196" s="205">
        <v>0</v>
      </c>
      <c r="O196" s="206">
        <f t="shared" si="24"/>
        <v>0</v>
      </c>
      <c r="P196" s="252">
        <v>0</v>
      </c>
      <c r="Q196" s="253">
        <v>0</v>
      </c>
      <c r="R196" s="204">
        <v>7</v>
      </c>
      <c r="S196" s="205">
        <v>6</v>
      </c>
      <c r="T196" s="206">
        <v>0</v>
      </c>
    </row>
    <row r="197" spans="1:20" ht="20.25" thickBot="1" x14ac:dyDescent="0.25">
      <c r="A197" s="202">
        <v>28</v>
      </c>
      <c r="B197" s="203" t="s">
        <v>17</v>
      </c>
      <c r="C197" s="204">
        <v>0</v>
      </c>
      <c r="D197" s="205">
        <v>0</v>
      </c>
      <c r="E197" s="206">
        <f t="shared" si="22"/>
        <v>0</v>
      </c>
      <c r="F197" s="252">
        <v>0</v>
      </c>
      <c r="G197" s="253">
        <v>0</v>
      </c>
      <c r="H197" s="204">
        <v>0</v>
      </c>
      <c r="I197" s="205">
        <v>0</v>
      </c>
      <c r="J197" s="206">
        <f t="shared" si="23"/>
        <v>0</v>
      </c>
      <c r="K197" s="252">
        <v>0</v>
      </c>
      <c r="L197" s="253">
        <v>0</v>
      </c>
      <c r="M197" s="204">
        <v>0</v>
      </c>
      <c r="N197" s="205">
        <v>0</v>
      </c>
      <c r="O197" s="206">
        <f t="shared" si="24"/>
        <v>0</v>
      </c>
      <c r="P197" s="252">
        <v>0</v>
      </c>
      <c r="Q197" s="253">
        <v>0</v>
      </c>
      <c r="R197" s="204">
        <v>0</v>
      </c>
      <c r="S197" s="205">
        <v>0</v>
      </c>
      <c r="T197" s="206">
        <v>0</v>
      </c>
    </row>
    <row r="198" spans="1:20" ht="18.75" x14ac:dyDescent="0.2">
      <c r="A198" s="198">
        <v>29</v>
      </c>
      <c r="B198" s="207" t="s">
        <v>165</v>
      </c>
      <c r="C198" s="195"/>
      <c r="D198" s="196"/>
      <c r="E198" s="208">
        <f t="shared" si="22"/>
        <v>0</v>
      </c>
      <c r="F198" s="241"/>
      <c r="G198" s="242"/>
      <c r="H198" s="195"/>
      <c r="I198" s="196"/>
      <c r="J198" s="208">
        <f t="shared" si="23"/>
        <v>0</v>
      </c>
      <c r="K198" s="241"/>
      <c r="L198" s="242"/>
      <c r="M198" s="195"/>
      <c r="N198" s="196"/>
      <c r="O198" s="208">
        <f t="shared" si="24"/>
        <v>0</v>
      </c>
      <c r="P198" s="241"/>
      <c r="Q198" s="242"/>
      <c r="R198" s="195"/>
      <c r="S198" s="196"/>
      <c r="T198" s="208"/>
    </row>
    <row r="199" spans="1:20" ht="18.75" x14ac:dyDescent="0.2">
      <c r="A199" s="198">
        <v>30</v>
      </c>
      <c r="B199" s="138" t="s">
        <v>166</v>
      </c>
      <c r="C199" s="200"/>
      <c r="D199" s="201"/>
      <c r="E199" s="197">
        <f t="shared" si="22"/>
        <v>0</v>
      </c>
      <c r="F199" s="246"/>
      <c r="G199" s="247"/>
      <c r="H199" s="200"/>
      <c r="I199" s="201"/>
      <c r="J199" s="197">
        <f t="shared" si="23"/>
        <v>0</v>
      </c>
      <c r="K199" s="246"/>
      <c r="L199" s="247"/>
      <c r="M199" s="200"/>
      <c r="N199" s="201"/>
      <c r="O199" s="197">
        <f t="shared" si="24"/>
        <v>0</v>
      </c>
      <c r="P199" s="246"/>
      <c r="Q199" s="247"/>
      <c r="R199" s="200"/>
      <c r="S199" s="201"/>
      <c r="T199" s="197"/>
    </row>
    <row r="200" spans="1:20" ht="18.75" x14ac:dyDescent="0.2">
      <c r="A200" s="198">
        <v>31</v>
      </c>
      <c r="B200" s="199" t="s">
        <v>167</v>
      </c>
      <c r="C200" s="200"/>
      <c r="D200" s="201"/>
      <c r="E200" s="197">
        <f t="shared" si="22"/>
        <v>0</v>
      </c>
      <c r="F200" s="246"/>
      <c r="G200" s="247"/>
      <c r="H200" s="200"/>
      <c r="I200" s="201"/>
      <c r="J200" s="197">
        <f t="shared" si="23"/>
        <v>0</v>
      </c>
      <c r="K200" s="246"/>
      <c r="L200" s="247"/>
      <c r="M200" s="200"/>
      <c r="N200" s="201"/>
      <c r="O200" s="197">
        <f t="shared" si="24"/>
        <v>0</v>
      </c>
      <c r="P200" s="246"/>
      <c r="Q200" s="247"/>
      <c r="R200" s="200"/>
      <c r="S200" s="201"/>
      <c r="T200" s="197"/>
    </row>
    <row r="201" spans="1:20" ht="18.75" x14ac:dyDescent="0.2">
      <c r="A201" s="198">
        <v>32</v>
      </c>
      <c r="B201" s="199" t="s">
        <v>168</v>
      </c>
      <c r="C201" s="200"/>
      <c r="D201" s="201"/>
      <c r="E201" s="197">
        <f t="shared" si="22"/>
        <v>0</v>
      </c>
      <c r="F201" s="246"/>
      <c r="G201" s="247"/>
      <c r="H201" s="200"/>
      <c r="I201" s="201"/>
      <c r="J201" s="197">
        <f t="shared" si="23"/>
        <v>0</v>
      </c>
      <c r="K201" s="246"/>
      <c r="L201" s="247"/>
      <c r="M201" s="200"/>
      <c r="N201" s="201"/>
      <c r="O201" s="197">
        <f t="shared" si="24"/>
        <v>0</v>
      </c>
      <c r="P201" s="246"/>
      <c r="Q201" s="247"/>
      <c r="R201" s="200"/>
      <c r="S201" s="201"/>
      <c r="T201" s="197"/>
    </row>
    <row r="202" spans="1:20" ht="18.75" x14ac:dyDescent="0.2">
      <c r="A202" s="198">
        <v>33</v>
      </c>
      <c r="B202" s="214" t="s">
        <v>169</v>
      </c>
      <c r="C202" s="200"/>
      <c r="D202" s="201"/>
      <c r="E202" s="213">
        <f t="shared" si="22"/>
        <v>0</v>
      </c>
      <c r="F202" s="246"/>
      <c r="G202" s="247"/>
      <c r="H202" s="210"/>
      <c r="I202" s="201"/>
      <c r="J202" s="213">
        <f t="shared" si="23"/>
        <v>0</v>
      </c>
      <c r="K202" s="246"/>
      <c r="L202" s="260"/>
      <c r="M202" s="200"/>
      <c r="N202" s="201"/>
      <c r="O202" s="213">
        <f t="shared" si="24"/>
        <v>0</v>
      </c>
      <c r="P202" s="246"/>
      <c r="Q202" s="247"/>
      <c r="R202" s="229"/>
      <c r="S202" s="230"/>
      <c r="T202" s="231"/>
    </row>
    <row r="203" spans="1:20" ht="18.75" x14ac:dyDescent="0.2">
      <c r="A203" s="198">
        <v>34</v>
      </c>
      <c r="B203" s="199" t="s">
        <v>170</v>
      </c>
      <c r="C203" s="210"/>
      <c r="D203" s="201"/>
      <c r="E203" s="213">
        <f t="shared" si="22"/>
        <v>0</v>
      </c>
      <c r="F203" s="246"/>
      <c r="G203" s="260"/>
      <c r="H203" s="200"/>
      <c r="I203" s="201"/>
      <c r="J203" s="213">
        <f t="shared" si="23"/>
        <v>0</v>
      </c>
      <c r="K203" s="246"/>
      <c r="L203" s="260"/>
      <c r="M203" s="200"/>
      <c r="N203" s="201"/>
      <c r="O203" s="213">
        <f t="shared" si="24"/>
        <v>0</v>
      </c>
      <c r="P203" s="246"/>
      <c r="Q203" s="247"/>
      <c r="R203" s="210"/>
      <c r="S203" s="201"/>
      <c r="T203" s="197"/>
    </row>
    <row r="204" spans="1:20" ht="18.75" x14ac:dyDescent="0.2">
      <c r="A204" s="198">
        <v>35</v>
      </c>
      <c r="B204" s="199" t="s">
        <v>172</v>
      </c>
      <c r="C204" s="200"/>
      <c r="D204" s="201"/>
      <c r="E204" s="197">
        <f t="shared" si="22"/>
        <v>0</v>
      </c>
      <c r="F204" s="246"/>
      <c r="G204" s="247"/>
      <c r="H204" s="200"/>
      <c r="I204" s="201"/>
      <c r="J204" s="197">
        <f t="shared" si="23"/>
        <v>0</v>
      </c>
      <c r="K204" s="246"/>
      <c r="L204" s="247"/>
      <c r="M204" s="200"/>
      <c r="N204" s="201"/>
      <c r="O204" s="197">
        <f t="shared" si="24"/>
        <v>0</v>
      </c>
      <c r="P204" s="246"/>
      <c r="Q204" s="247"/>
      <c r="R204" s="200"/>
      <c r="S204" s="201"/>
      <c r="T204" s="197"/>
    </row>
    <row r="205" spans="1:20" ht="18.75" x14ac:dyDescent="0.2">
      <c r="A205" s="198">
        <v>36</v>
      </c>
      <c r="B205" s="199" t="s">
        <v>176</v>
      </c>
      <c r="C205" s="210"/>
      <c r="D205" s="201"/>
      <c r="E205" s="197">
        <f t="shared" si="22"/>
        <v>0</v>
      </c>
      <c r="F205" s="246"/>
      <c r="G205" s="247"/>
      <c r="H205" s="200"/>
      <c r="I205" s="201"/>
      <c r="J205" s="197">
        <f t="shared" si="23"/>
        <v>0</v>
      </c>
      <c r="K205" s="246"/>
      <c r="L205" s="247"/>
      <c r="M205" s="200"/>
      <c r="N205" s="201"/>
      <c r="O205" s="197">
        <f t="shared" si="24"/>
        <v>0</v>
      </c>
      <c r="P205" s="246"/>
      <c r="Q205" s="260"/>
      <c r="R205" s="200"/>
      <c r="S205" s="201"/>
      <c r="T205" s="197"/>
    </row>
    <row r="206" spans="1:20" ht="19.5" thickBot="1" x14ac:dyDescent="0.25">
      <c r="A206" s="211">
        <v>37</v>
      </c>
      <c r="B206" s="215" t="s">
        <v>173</v>
      </c>
      <c r="C206" s="295"/>
      <c r="D206" s="296"/>
      <c r="E206" s="197">
        <f t="shared" si="22"/>
        <v>0</v>
      </c>
      <c r="F206" s="297"/>
      <c r="G206" s="298"/>
      <c r="H206" s="295"/>
      <c r="I206" s="296"/>
      <c r="J206" s="197">
        <f t="shared" si="23"/>
        <v>0</v>
      </c>
      <c r="K206" s="297"/>
      <c r="L206" s="298"/>
      <c r="M206" s="295"/>
      <c r="N206" s="296"/>
      <c r="O206" s="197">
        <f t="shared" si="24"/>
        <v>0</v>
      </c>
      <c r="P206" s="297"/>
      <c r="Q206" s="298"/>
      <c r="R206" s="295"/>
      <c r="S206" s="296"/>
      <c r="T206" s="197"/>
    </row>
    <row r="207" spans="1:20" ht="20.25" thickBot="1" x14ac:dyDescent="0.25">
      <c r="A207" s="222">
        <v>38</v>
      </c>
      <c r="B207" s="203" t="s">
        <v>159</v>
      </c>
      <c r="C207" s="204">
        <v>1</v>
      </c>
      <c r="D207" s="205">
        <v>0</v>
      </c>
      <c r="E207" s="206" t="str">
        <f t="shared" si="22"/>
        <v>-100,0</v>
      </c>
      <c r="F207" s="252">
        <v>0</v>
      </c>
      <c r="G207" s="253">
        <v>0</v>
      </c>
      <c r="H207" s="204">
        <v>1</v>
      </c>
      <c r="I207" s="205">
        <v>0</v>
      </c>
      <c r="J207" s="206" t="str">
        <f t="shared" si="23"/>
        <v>-100,0</v>
      </c>
      <c r="K207" s="252">
        <v>0</v>
      </c>
      <c r="L207" s="253">
        <v>0</v>
      </c>
      <c r="M207" s="204">
        <v>0</v>
      </c>
      <c r="N207" s="205">
        <v>0</v>
      </c>
      <c r="O207" s="206">
        <f t="shared" si="24"/>
        <v>0</v>
      </c>
      <c r="P207" s="252">
        <v>0</v>
      </c>
      <c r="Q207" s="253">
        <v>0</v>
      </c>
      <c r="R207" s="204">
        <v>7</v>
      </c>
      <c r="S207" s="205">
        <v>6</v>
      </c>
      <c r="T207" s="206">
        <v>0</v>
      </c>
    </row>
    <row r="208" spans="1:20" ht="18.75" x14ac:dyDescent="0.2">
      <c r="A208" s="193">
        <v>39</v>
      </c>
      <c r="B208" s="194" t="s">
        <v>139</v>
      </c>
      <c r="C208" s="195"/>
      <c r="D208" s="196"/>
      <c r="E208" s="208">
        <f t="shared" si="22"/>
        <v>0</v>
      </c>
      <c r="F208" s="241"/>
      <c r="G208" s="242"/>
      <c r="H208" s="195"/>
      <c r="I208" s="196"/>
      <c r="J208" s="208">
        <f t="shared" si="23"/>
        <v>0</v>
      </c>
      <c r="K208" s="241"/>
      <c r="L208" s="242"/>
      <c r="M208" s="195"/>
      <c r="N208" s="196"/>
      <c r="O208" s="208">
        <f t="shared" si="24"/>
        <v>0</v>
      </c>
      <c r="P208" s="241"/>
      <c r="Q208" s="242"/>
      <c r="R208" s="195"/>
      <c r="S208" s="196"/>
      <c r="T208" s="208"/>
    </row>
    <row r="209" spans="1:20" ht="18.75" x14ac:dyDescent="0.2">
      <c r="A209" s="211">
        <v>40</v>
      </c>
      <c r="B209" s="199" t="s">
        <v>45</v>
      </c>
      <c r="C209" s="200"/>
      <c r="D209" s="201"/>
      <c r="E209" s="197">
        <f t="shared" si="22"/>
        <v>0</v>
      </c>
      <c r="F209" s="246"/>
      <c r="G209" s="247"/>
      <c r="H209" s="200"/>
      <c r="I209" s="201"/>
      <c r="J209" s="197">
        <f t="shared" si="23"/>
        <v>0</v>
      </c>
      <c r="K209" s="246"/>
      <c r="L209" s="247"/>
      <c r="M209" s="200"/>
      <c r="N209" s="201"/>
      <c r="O209" s="197">
        <f t="shared" si="24"/>
        <v>0</v>
      </c>
      <c r="P209" s="246"/>
      <c r="Q209" s="247"/>
      <c r="R209" s="200"/>
      <c r="S209" s="201">
        <v>7</v>
      </c>
      <c r="T209" s="197"/>
    </row>
    <row r="210" spans="1:20" ht="18.75" x14ac:dyDescent="0.2">
      <c r="A210" s="198">
        <v>41</v>
      </c>
      <c r="B210" s="199" t="s">
        <v>44</v>
      </c>
      <c r="C210" s="200"/>
      <c r="D210" s="201"/>
      <c r="E210" s="197">
        <f t="shared" si="22"/>
        <v>0</v>
      </c>
      <c r="F210" s="246"/>
      <c r="G210" s="247"/>
      <c r="H210" s="200"/>
      <c r="I210" s="201"/>
      <c r="J210" s="197">
        <f t="shared" si="23"/>
        <v>0</v>
      </c>
      <c r="K210" s="246"/>
      <c r="L210" s="247"/>
      <c r="M210" s="200"/>
      <c r="N210" s="201"/>
      <c r="O210" s="197">
        <f t="shared" si="24"/>
        <v>0</v>
      </c>
      <c r="P210" s="246"/>
      <c r="Q210" s="247"/>
      <c r="R210" s="200"/>
      <c r="S210" s="201"/>
      <c r="T210" s="197"/>
    </row>
    <row r="211" spans="1:20" ht="18.75" x14ac:dyDescent="0.2">
      <c r="A211" s="198">
        <v>42</v>
      </c>
      <c r="B211" s="199" t="s">
        <v>55</v>
      </c>
      <c r="C211" s="210"/>
      <c r="D211" s="201"/>
      <c r="E211" s="197">
        <f t="shared" si="22"/>
        <v>0</v>
      </c>
      <c r="F211" s="259"/>
      <c r="G211" s="260"/>
      <c r="H211" s="200"/>
      <c r="I211" s="201"/>
      <c r="J211" s="213">
        <f t="shared" si="23"/>
        <v>0</v>
      </c>
      <c r="K211" s="246"/>
      <c r="L211" s="260"/>
      <c r="M211" s="200"/>
      <c r="N211" s="201"/>
      <c r="O211" s="213">
        <f t="shared" si="24"/>
        <v>0</v>
      </c>
      <c r="P211" s="246"/>
      <c r="Q211" s="247"/>
      <c r="R211" s="210"/>
      <c r="S211" s="201">
        <v>1</v>
      </c>
      <c r="T211" s="197"/>
    </row>
    <row r="212" spans="1:20" ht="19.5" thickBot="1" x14ac:dyDescent="0.25">
      <c r="A212" s="211">
        <v>43</v>
      </c>
      <c r="B212" s="228" t="s">
        <v>163</v>
      </c>
      <c r="C212" s="295"/>
      <c r="D212" s="296"/>
      <c r="E212" s="302">
        <f t="shared" si="22"/>
        <v>0</v>
      </c>
      <c r="F212" s="297"/>
      <c r="G212" s="298"/>
      <c r="H212" s="295"/>
      <c r="I212" s="296"/>
      <c r="J212" s="302">
        <f t="shared" si="23"/>
        <v>0</v>
      </c>
      <c r="K212" s="297"/>
      <c r="L212" s="298"/>
      <c r="M212" s="295"/>
      <c r="N212" s="296"/>
      <c r="O212" s="302">
        <f t="shared" si="24"/>
        <v>0</v>
      </c>
      <c r="P212" s="297"/>
      <c r="Q212" s="298"/>
      <c r="R212" s="295"/>
      <c r="S212" s="296"/>
      <c r="T212" s="197"/>
    </row>
    <row r="213" spans="1:20" ht="20.25" thickBot="1" x14ac:dyDescent="0.25">
      <c r="A213" s="222">
        <v>44</v>
      </c>
      <c r="B213" s="203" t="s">
        <v>160</v>
      </c>
      <c r="C213" s="204">
        <v>0</v>
      </c>
      <c r="D213" s="205">
        <v>0</v>
      </c>
      <c r="E213" s="206">
        <f t="shared" si="22"/>
        <v>0</v>
      </c>
      <c r="F213" s="252">
        <v>0</v>
      </c>
      <c r="G213" s="253">
        <v>0</v>
      </c>
      <c r="H213" s="204">
        <v>0</v>
      </c>
      <c r="I213" s="205">
        <v>0</v>
      </c>
      <c r="J213" s="206">
        <f t="shared" si="23"/>
        <v>0</v>
      </c>
      <c r="K213" s="252">
        <v>0</v>
      </c>
      <c r="L213" s="253">
        <v>0</v>
      </c>
      <c r="M213" s="204">
        <v>0</v>
      </c>
      <c r="N213" s="205">
        <v>0</v>
      </c>
      <c r="O213" s="206">
        <f t="shared" si="24"/>
        <v>0</v>
      </c>
      <c r="P213" s="252">
        <v>0</v>
      </c>
      <c r="Q213" s="253">
        <v>0</v>
      </c>
      <c r="R213" s="204">
        <v>0</v>
      </c>
      <c r="S213" s="205">
        <v>8</v>
      </c>
      <c r="T213" s="206">
        <v>0</v>
      </c>
    </row>
    <row r="214" spans="1:20" ht="20.25" thickBot="1" x14ac:dyDescent="0.25">
      <c r="A214" s="232">
        <v>45</v>
      </c>
      <c r="B214" s="233" t="s">
        <v>161</v>
      </c>
      <c r="C214" s="234">
        <v>1</v>
      </c>
      <c r="D214" s="235">
        <v>0</v>
      </c>
      <c r="E214" s="206" t="str">
        <f t="shared" si="22"/>
        <v>-100,0</v>
      </c>
      <c r="F214" s="289">
        <v>0</v>
      </c>
      <c r="G214" s="301">
        <v>0</v>
      </c>
      <c r="H214" s="234">
        <v>1</v>
      </c>
      <c r="I214" s="235">
        <v>0</v>
      </c>
      <c r="J214" s="206" t="str">
        <f t="shared" si="23"/>
        <v>-100,0</v>
      </c>
      <c r="K214" s="289">
        <v>0</v>
      </c>
      <c r="L214" s="301">
        <v>0</v>
      </c>
      <c r="M214" s="234">
        <v>0</v>
      </c>
      <c r="N214" s="235">
        <v>0</v>
      </c>
      <c r="O214" s="206">
        <f t="shared" si="24"/>
        <v>0</v>
      </c>
      <c r="P214" s="289">
        <v>0</v>
      </c>
      <c r="Q214" s="301">
        <v>0</v>
      </c>
      <c r="R214" s="234">
        <v>7</v>
      </c>
      <c r="S214" s="235">
        <v>14</v>
      </c>
      <c r="T214" s="206">
        <v>0</v>
      </c>
    </row>
    <row r="215" spans="1:20" ht="18.75" x14ac:dyDescent="0.2">
      <c r="A215" s="187" t="s">
        <v>129</v>
      </c>
      <c r="B215" s="187"/>
      <c r="C215" s="187"/>
      <c r="D215" s="187"/>
      <c r="E215" s="187"/>
      <c r="F215" s="187"/>
      <c r="G215" s="187"/>
      <c r="H215" s="187"/>
      <c r="I215" s="187"/>
      <c r="J215" s="187"/>
      <c r="K215" s="189"/>
      <c r="M215" s="186">
        <v>0</v>
      </c>
      <c r="N215" s="186">
        <v>0</v>
      </c>
      <c r="P215" s="186">
        <v>0</v>
      </c>
      <c r="Q215" s="186">
        <v>0</v>
      </c>
    </row>
    <row r="216" spans="1:20" ht="3" customHeight="1" thickBot="1" x14ac:dyDescent="0.25">
      <c r="C216" s="189"/>
      <c r="D216" s="189"/>
      <c r="E216" s="189"/>
      <c r="F216" s="189"/>
      <c r="G216" s="189"/>
      <c r="H216" s="189"/>
      <c r="I216" s="189"/>
      <c r="J216" s="189"/>
      <c r="K216" s="189"/>
    </row>
    <row r="217" spans="1:20" ht="18" customHeight="1" thickBot="1" x14ac:dyDescent="0.25">
      <c r="A217" s="354" t="s">
        <v>18</v>
      </c>
      <c r="B217" s="357" t="s">
        <v>46</v>
      </c>
      <c r="C217" s="370" t="s">
        <v>162</v>
      </c>
      <c r="D217" s="371"/>
      <c r="E217" s="372"/>
      <c r="F217" s="358" t="s">
        <v>67</v>
      </c>
      <c r="G217" s="369"/>
      <c r="H217" s="361" t="s">
        <v>155</v>
      </c>
      <c r="I217" s="362"/>
      <c r="J217" s="363"/>
      <c r="K217" s="358" t="s">
        <v>67</v>
      </c>
      <c r="L217" s="369"/>
      <c r="M217" s="352" t="s">
        <v>120</v>
      </c>
      <c r="N217" s="352"/>
      <c r="O217" s="352"/>
    </row>
    <row r="218" spans="1:20" ht="60" customHeight="1" thickBot="1" x14ac:dyDescent="0.25">
      <c r="A218" s="355"/>
      <c r="B218" s="357"/>
      <c r="C218" s="373"/>
      <c r="D218" s="374"/>
      <c r="E218" s="375"/>
      <c r="F218" s="367" t="s">
        <v>112</v>
      </c>
      <c r="G218" s="376"/>
      <c r="H218" s="364"/>
      <c r="I218" s="365"/>
      <c r="J218" s="366"/>
      <c r="K218" s="367" t="s">
        <v>112</v>
      </c>
      <c r="L218" s="376"/>
      <c r="M218" s="353"/>
      <c r="N218" s="353"/>
      <c r="O218" s="353"/>
    </row>
    <row r="219" spans="1:20" ht="19.149999999999999" customHeight="1" thickBot="1" x14ac:dyDescent="0.25">
      <c r="A219" s="356"/>
      <c r="B219" s="357"/>
      <c r="C219" s="190">
        <f>F169</f>
        <v>2016</v>
      </c>
      <c r="D219" s="191">
        <f>G169</f>
        <v>2017</v>
      </c>
      <c r="E219" s="192" t="s">
        <v>14</v>
      </c>
      <c r="F219" s="190">
        <f>C219</f>
        <v>2016</v>
      </c>
      <c r="G219" s="237">
        <f>D219</f>
        <v>2017</v>
      </c>
      <c r="H219" s="190">
        <f>F219</f>
        <v>2016</v>
      </c>
      <c r="I219" s="191">
        <f>G219</f>
        <v>2017</v>
      </c>
      <c r="J219" s="192" t="s">
        <v>14</v>
      </c>
      <c r="K219" s="190">
        <f>H219</f>
        <v>2016</v>
      </c>
      <c r="L219" s="237">
        <f>I219</f>
        <v>2017</v>
      </c>
      <c r="M219" s="190">
        <f>M169</f>
        <v>2016</v>
      </c>
      <c r="N219" s="191">
        <f>N169</f>
        <v>2017</v>
      </c>
      <c r="O219" s="192" t="s">
        <v>14</v>
      </c>
    </row>
    <row r="220" spans="1:20" ht="15" customHeight="1" x14ac:dyDescent="0.2">
      <c r="A220" s="193">
        <v>1</v>
      </c>
      <c r="B220" s="194" t="s">
        <v>158</v>
      </c>
      <c r="C220" s="195"/>
      <c r="D220" s="196"/>
      <c r="E220" s="197">
        <f t="shared" ref="E220:E264" si="25">IF(C220=0,0,IF(D220=0,"-100,0",IF(D220*100/C220&lt;200,ROUND(D220*100/C220-100,1),ROUND(D220/C220,1)&amp;" р")))</f>
        <v>0</v>
      </c>
      <c r="F220" s="241"/>
      <c r="G220" s="242"/>
      <c r="H220" s="195"/>
      <c r="I220" s="196"/>
      <c r="J220" s="197">
        <f t="shared" ref="J220:J264" si="26">IF(H220=0,0,IF(I220=0,"-100,0",IF(I220*100/H220&lt;200,ROUND(I220*100/H220-100,1),ROUND(I220/H220,1)&amp;" р")))</f>
        <v>0</v>
      </c>
      <c r="K220" s="241"/>
      <c r="L220" s="242"/>
      <c r="M220" s="195"/>
      <c r="N220" s="196"/>
      <c r="O220" s="197"/>
    </row>
    <row r="221" spans="1:20" ht="18.75" x14ac:dyDescent="0.2">
      <c r="A221" s="198">
        <v>2</v>
      </c>
      <c r="B221" s="199" t="s">
        <v>19</v>
      </c>
      <c r="C221" s="200"/>
      <c r="D221" s="201"/>
      <c r="E221" s="197">
        <f t="shared" si="25"/>
        <v>0</v>
      </c>
      <c r="F221" s="246"/>
      <c r="G221" s="247"/>
      <c r="H221" s="200"/>
      <c r="I221" s="201"/>
      <c r="J221" s="197">
        <f t="shared" si="26"/>
        <v>0</v>
      </c>
      <c r="K221" s="246"/>
      <c r="L221" s="247"/>
      <c r="M221" s="200"/>
      <c r="N221" s="201"/>
      <c r="O221" s="197"/>
    </row>
    <row r="222" spans="1:20" ht="18.75" x14ac:dyDescent="0.2">
      <c r="A222" s="198">
        <v>3</v>
      </c>
      <c r="B222" s="199" t="s">
        <v>20</v>
      </c>
      <c r="C222" s="200"/>
      <c r="D222" s="201"/>
      <c r="E222" s="197">
        <f t="shared" si="25"/>
        <v>0</v>
      </c>
      <c r="F222" s="246"/>
      <c r="G222" s="247"/>
      <c r="H222" s="200"/>
      <c r="I222" s="201"/>
      <c r="J222" s="197">
        <f t="shared" si="26"/>
        <v>0</v>
      </c>
      <c r="K222" s="246"/>
      <c r="L222" s="247"/>
      <c r="M222" s="200"/>
      <c r="N222" s="201"/>
      <c r="O222" s="197"/>
    </row>
    <row r="223" spans="1:20" ht="18.75" x14ac:dyDescent="0.2">
      <c r="A223" s="198">
        <v>4</v>
      </c>
      <c r="B223" s="199" t="s">
        <v>21</v>
      </c>
      <c r="C223" s="200">
        <v>5</v>
      </c>
      <c r="D223" s="201"/>
      <c r="E223" s="197" t="str">
        <f t="shared" si="25"/>
        <v>-100,0</v>
      </c>
      <c r="F223" s="246">
        <v>1</v>
      </c>
      <c r="G223" s="247"/>
      <c r="H223" s="200"/>
      <c r="I223" s="201"/>
      <c r="J223" s="197">
        <f t="shared" si="26"/>
        <v>0</v>
      </c>
      <c r="K223" s="246"/>
      <c r="L223" s="247"/>
      <c r="M223" s="200"/>
      <c r="N223" s="201"/>
      <c r="O223" s="197"/>
    </row>
    <row r="224" spans="1:20" ht="18.75" x14ac:dyDescent="0.2">
      <c r="A224" s="198">
        <v>5</v>
      </c>
      <c r="B224" s="199" t="s">
        <v>22</v>
      </c>
      <c r="C224" s="200"/>
      <c r="D224" s="201"/>
      <c r="E224" s="197">
        <f t="shared" si="25"/>
        <v>0</v>
      </c>
      <c r="F224" s="246"/>
      <c r="G224" s="247"/>
      <c r="H224" s="200"/>
      <c r="I224" s="201"/>
      <c r="J224" s="197">
        <f t="shared" si="26"/>
        <v>0</v>
      </c>
      <c r="K224" s="246"/>
      <c r="L224" s="247"/>
      <c r="M224" s="200"/>
      <c r="N224" s="201"/>
      <c r="O224" s="197"/>
    </row>
    <row r="225" spans="1:15" ht="18.75" x14ac:dyDescent="0.2">
      <c r="A225" s="198">
        <v>6</v>
      </c>
      <c r="B225" s="199" t="s">
        <v>23</v>
      </c>
      <c r="C225" s="200"/>
      <c r="D225" s="201"/>
      <c r="E225" s="197">
        <f t="shared" si="25"/>
        <v>0</v>
      </c>
      <c r="F225" s="246"/>
      <c r="G225" s="247"/>
      <c r="H225" s="200"/>
      <c r="I225" s="201"/>
      <c r="J225" s="197">
        <f t="shared" si="26"/>
        <v>0</v>
      </c>
      <c r="K225" s="246"/>
      <c r="L225" s="247"/>
      <c r="M225" s="200"/>
      <c r="N225" s="201"/>
      <c r="O225" s="197"/>
    </row>
    <row r="226" spans="1:15" ht="18.75" x14ac:dyDescent="0.2">
      <c r="A226" s="198">
        <v>7</v>
      </c>
      <c r="B226" s="199" t="s">
        <v>24</v>
      </c>
      <c r="C226" s="200"/>
      <c r="D226" s="201"/>
      <c r="E226" s="197">
        <f t="shared" si="25"/>
        <v>0</v>
      </c>
      <c r="F226" s="246"/>
      <c r="G226" s="247"/>
      <c r="H226" s="200"/>
      <c r="I226" s="201"/>
      <c r="J226" s="197">
        <f t="shared" si="26"/>
        <v>0</v>
      </c>
      <c r="K226" s="246"/>
      <c r="L226" s="247"/>
      <c r="M226" s="200"/>
      <c r="N226" s="201"/>
      <c r="O226" s="197"/>
    </row>
    <row r="227" spans="1:15" ht="18.75" x14ac:dyDescent="0.2">
      <c r="A227" s="198">
        <v>8</v>
      </c>
      <c r="B227" s="199" t="s">
        <v>25</v>
      </c>
      <c r="C227" s="200"/>
      <c r="D227" s="201"/>
      <c r="E227" s="197">
        <f t="shared" si="25"/>
        <v>0</v>
      </c>
      <c r="F227" s="246"/>
      <c r="G227" s="247"/>
      <c r="H227" s="200"/>
      <c r="I227" s="201"/>
      <c r="J227" s="197">
        <f t="shared" si="26"/>
        <v>0</v>
      </c>
      <c r="K227" s="246"/>
      <c r="L227" s="247"/>
      <c r="M227" s="200">
        <v>1</v>
      </c>
      <c r="N227" s="201"/>
      <c r="O227" s="197"/>
    </row>
    <row r="228" spans="1:15" ht="18.75" x14ac:dyDescent="0.2">
      <c r="A228" s="198">
        <v>9</v>
      </c>
      <c r="B228" s="199" t="s">
        <v>26</v>
      </c>
      <c r="C228" s="200"/>
      <c r="D228" s="201"/>
      <c r="E228" s="197">
        <f t="shared" si="25"/>
        <v>0</v>
      </c>
      <c r="F228" s="246"/>
      <c r="G228" s="247"/>
      <c r="H228" s="200"/>
      <c r="I228" s="201"/>
      <c r="J228" s="197">
        <f t="shared" si="26"/>
        <v>0</v>
      </c>
      <c r="K228" s="246"/>
      <c r="L228" s="247"/>
      <c r="M228" s="200"/>
      <c r="N228" s="201"/>
      <c r="O228" s="197"/>
    </row>
    <row r="229" spans="1:15" ht="18.75" x14ac:dyDescent="0.2">
      <c r="A229" s="198">
        <v>10</v>
      </c>
      <c r="B229" s="199" t="s">
        <v>27</v>
      </c>
      <c r="C229" s="200"/>
      <c r="D229" s="201"/>
      <c r="E229" s="197">
        <f t="shared" si="25"/>
        <v>0</v>
      </c>
      <c r="F229" s="246"/>
      <c r="G229" s="247"/>
      <c r="H229" s="200"/>
      <c r="I229" s="201"/>
      <c r="J229" s="197">
        <f t="shared" si="26"/>
        <v>0</v>
      </c>
      <c r="K229" s="246"/>
      <c r="L229" s="247"/>
      <c r="M229" s="200"/>
      <c r="N229" s="201"/>
      <c r="O229" s="197"/>
    </row>
    <row r="230" spans="1:15" ht="18.75" x14ac:dyDescent="0.2">
      <c r="A230" s="198">
        <v>11</v>
      </c>
      <c r="B230" s="199" t="s">
        <v>28</v>
      </c>
      <c r="C230" s="200">
        <v>0</v>
      </c>
      <c r="D230" s="201"/>
      <c r="E230" s="197">
        <f t="shared" si="25"/>
        <v>0</v>
      </c>
      <c r="F230" s="246">
        <v>0</v>
      </c>
      <c r="G230" s="247"/>
      <c r="H230" s="200">
        <v>0</v>
      </c>
      <c r="I230" s="201"/>
      <c r="J230" s="197">
        <f t="shared" si="26"/>
        <v>0</v>
      </c>
      <c r="K230" s="246">
        <v>0</v>
      </c>
      <c r="L230" s="247"/>
      <c r="M230" s="200"/>
      <c r="N230" s="201"/>
      <c r="O230" s="197"/>
    </row>
    <row r="231" spans="1:15" ht="18.75" x14ac:dyDescent="0.2">
      <c r="A231" s="198">
        <v>12</v>
      </c>
      <c r="B231" s="199" t="s">
        <v>29</v>
      </c>
      <c r="C231" s="200"/>
      <c r="D231" s="201"/>
      <c r="E231" s="197">
        <f t="shared" si="25"/>
        <v>0</v>
      </c>
      <c r="F231" s="246"/>
      <c r="G231" s="247"/>
      <c r="H231" s="200"/>
      <c r="I231" s="201"/>
      <c r="J231" s="197">
        <f t="shared" si="26"/>
        <v>0</v>
      </c>
      <c r="K231" s="246"/>
      <c r="L231" s="247"/>
      <c r="M231" s="200"/>
      <c r="N231" s="201">
        <v>1</v>
      </c>
      <c r="O231" s="197"/>
    </row>
    <row r="232" spans="1:15" ht="18.75" x14ac:dyDescent="0.2">
      <c r="A232" s="198">
        <v>13</v>
      </c>
      <c r="B232" s="199" t="s">
        <v>30</v>
      </c>
      <c r="C232" s="200"/>
      <c r="D232" s="201"/>
      <c r="E232" s="197">
        <f t="shared" si="25"/>
        <v>0</v>
      </c>
      <c r="F232" s="246"/>
      <c r="G232" s="247"/>
      <c r="H232" s="200"/>
      <c r="I232" s="201"/>
      <c r="J232" s="197">
        <f t="shared" si="26"/>
        <v>0</v>
      </c>
      <c r="K232" s="246"/>
      <c r="L232" s="247"/>
      <c r="M232" s="200"/>
      <c r="N232" s="201"/>
      <c r="O232" s="197"/>
    </row>
    <row r="233" spans="1:15" ht="18.75" x14ac:dyDescent="0.2">
      <c r="A233" s="198">
        <v>14</v>
      </c>
      <c r="B233" s="199" t="s">
        <v>31</v>
      </c>
      <c r="C233" s="200">
        <v>1</v>
      </c>
      <c r="D233" s="201"/>
      <c r="E233" s="197" t="str">
        <f t="shared" si="25"/>
        <v>-100,0</v>
      </c>
      <c r="F233" s="246"/>
      <c r="G233" s="247"/>
      <c r="H233" s="200"/>
      <c r="I233" s="201"/>
      <c r="J233" s="197">
        <f t="shared" si="26"/>
        <v>0</v>
      </c>
      <c r="K233" s="246"/>
      <c r="L233" s="247"/>
      <c r="M233" s="200">
        <v>1</v>
      </c>
      <c r="N233" s="201"/>
      <c r="O233" s="197"/>
    </row>
    <row r="234" spans="1:15" ht="18.75" x14ac:dyDescent="0.2">
      <c r="A234" s="198">
        <v>15</v>
      </c>
      <c r="B234" s="199" t="s">
        <v>32</v>
      </c>
      <c r="C234" s="200"/>
      <c r="D234" s="201"/>
      <c r="E234" s="197">
        <f t="shared" si="25"/>
        <v>0</v>
      </c>
      <c r="F234" s="246"/>
      <c r="G234" s="247"/>
      <c r="H234" s="200"/>
      <c r="I234" s="201"/>
      <c r="J234" s="197">
        <f t="shared" si="26"/>
        <v>0</v>
      </c>
      <c r="K234" s="246"/>
      <c r="L234" s="247"/>
      <c r="M234" s="200"/>
      <c r="N234" s="201"/>
      <c r="O234" s="197"/>
    </row>
    <row r="235" spans="1:15" ht="18.75" x14ac:dyDescent="0.2">
      <c r="A235" s="198">
        <v>16</v>
      </c>
      <c r="B235" s="199" t="s">
        <v>33</v>
      </c>
      <c r="C235" s="200"/>
      <c r="D235" s="201"/>
      <c r="E235" s="197">
        <f t="shared" si="25"/>
        <v>0</v>
      </c>
      <c r="F235" s="246"/>
      <c r="G235" s="247"/>
      <c r="H235" s="200"/>
      <c r="I235" s="201">
        <v>1</v>
      </c>
      <c r="J235" s="197">
        <f t="shared" si="26"/>
        <v>0</v>
      </c>
      <c r="K235" s="246"/>
      <c r="L235" s="247"/>
      <c r="M235" s="200"/>
      <c r="N235" s="201"/>
      <c r="O235" s="197"/>
    </row>
    <row r="236" spans="1:15" ht="18.75" x14ac:dyDescent="0.2">
      <c r="A236" s="198">
        <v>17</v>
      </c>
      <c r="B236" s="199" t="s">
        <v>34</v>
      </c>
      <c r="C236" s="200"/>
      <c r="D236" s="201"/>
      <c r="E236" s="197">
        <f t="shared" si="25"/>
        <v>0</v>
      </c>
      <c r="F236" s="246"/>
      <c r="G236" s="247"/>
      <c r="H236" s="200"/>
      <c r="I236" s="201"/>
      <c r="J236" s="197">
        <f t="shared" si="26"/>
        <v>0</v>
      </c>
      <c r="K236" s="246"/>
      <c r="L236" s="247"/>
      <c r="M236" s="200"/>
      <c r="N236" s="201"/>
      <c r="O236" s="197"/>
    </row>
    <row r="237" spans="1:15" ht="18.75" x14ac:dyDescent="0.2">
      <c r="A237" s="198">
        <v>18</v>
      </c>
      <c r="B237" s="199" t="s">
        <v>35</v>
      </c>
      <c r="C237" s="200"/>
      <c r="D237" s="201"/>
      <c r="E237" s="197">
        <f t="shared" si="25"/>
        <v>0</v>
      </c>
      <c r="F237" s="246"/>
      <c r="G237" s="247"/>
      <c r="H237" s="200"/>
      <c r="I237" s="201"/>
      <c r="J237" s="197">
        <f t="shared" si="26"/>
        <v>0</v>
      </c>
      <c r="K237" s="246"/>
      <c r="L237" s="247"/>
      <c r="M237" s="200"/>
      <c r="N237" s="201"/>
      <c r="O237" s="197"/>
    </row>
    <row r="238" spans="1:15" ht="18.75" x14ac:dyDescent="0.2">
      <c r="A238" s="198">
        <v>19</v>
      </c>
      <c r="B238" s="199" t="s">
        <v>36</v>
      </c>
      <c r="C238" s="200"/>
      <c r="D238" s="201"/>
      <c r="E238" s="197">
        <f t="shared" si="25"/>
        <v>0</v>
      </c>
      <c r="F238" s="246"/>
      <c r="G238" s="247"/>
      <c r="H238" s="200"/>
      <c r="I238" s="201"/>
      <c r="J238" s="197">
        <f t="shared" si="26"/>
        <v>0</v>
      </c>
      <c r="K238" s="246"/>
      <c r="L238" s="247"/>
      <c r="M238" s="200"/>
      <c r="N238" s="201"/>
      <c r="O238" s="197"/>
    </row>
    <row r="239" spans="1:15" ht="18.75" x14ac:dyDescent="0.2">
      <c r="A239" s="198">
        <v>20</v>
      </c>
      <c r="B239" s="199" t="s">
        <v>37</v>
      </c>
      <c r="C239" s="200"/>
      <c r="D239" s="201"/>
      <c r="E239" s="197">
        <f t="shared" si="25"/>
        <v>0</v>
      </c>
      <c r="F239" s="246"/>
      <c r="G239" s="247"/>
      <c r="H239" s="200"/>
      <c r="I239" s="201"/>
      <c r="J239" s="197">
        <f t="shared" si="26"/>
        <v>0</v>
      </c>
      <c r="K239" s="246"/>
      <c r="L239" s="247"/>
      <c r="M239" s="200"/>
      <c r="N239" s="201"/>
      <c r="O239" s="197"/>
    </row>
    <row r="240" spans="1:15" ht="18.75" x14ac:dyDescent="0.2">
      <c r="A240" s="198">
        <v>21</v>
      </c>
      <c r="B240" s="199" t="s">
        <v>38</v>
      </c>
      <c r="C240" s="200"/>
      <c r="D240" s="201"/>
      <c r="E240" s="197">
        <f t="shared" si="25"/>
        <v>0</v>
      </c>
      <c r="F240" s="246"/>
      <c r="G240" s="247"/>
      <c r="H240" s="200"/>
      <c r="I240" s="201"/>
      <c r="J240" s="197">
        <f t="shared" si="26"/>
        <v>0</v>
      </c>
      <c r="K240" s="246"/>
      <c r="L240" s="247"/>
      <c r="M240" s="200"/>
      <c r="N240" s="201"/>
      <c r="O240" s="197"/>
    </row>
    <row r="241" spans="1:15" ht="18.75" x14ac:dyDescent="0.2">
      <c r="A241" s="198">
        <v>22</v>
      </c>
      <c r="B241" s="199" t="s">
        <v>39</v>
      </c>
      <c r="C241" s="200"/>
      <c r="D241" s="201"/>
      <c r="E241" s="197">
        <f t="shared" si="25"/>
        <v>0</v>
      </c>
      <c r="F241" s="246"/>
      <c r="G241" s="247"/>
      <c r="H241" s="200"/>
      <c r="I241" s="201"/>
      <c r="J241" s="197">
        <f t="shared" si="26"/>
        <v>0</v>
      </c>
      <c r="K241" s="246"/>
      <c r="L241" s="247"/>
      <c r="M241" s="200"/>
      <c r="N241" s="201"/>
      <c r="O241" s="197"/>
    </row>
    <row r="242" spans="1:15" ht="18.75" x14ac:dyDescent="0.2">
      <c r="A242" s="198">
        <v>23</v>
      </c>
      <c r="B242" s="199" t="s">
        <v>40</v>
      </c>
      <c r="C242" s="200"/>
      <c r="D242" s="201"/>
      <c r="E242" s="197">
        <f t="shared" si="25"/>
        <v>0</v>
      </c>
      <c r="F242" s="246"/>
      <c r="G242" s="247"/>
      <c r="H242" s="200"/>
      <c r="I242" s="201"/>
      <c r="J242" s="197">
        <f t="shared" si="26"/>
        <v>0</v>
      </c>
      <c r="K242" s="246"/>
      <c r="L242" s="247"/>
      <c r="M242" s="200"/>
      <c r="N242" s="201"/>
      <c r="O242" s="197"/>
    </row>
    <row r="243" spans="1:15" ht="18.75" x14ac:dyDescent="0.2">
      <c r="A243" s="198">
        <v>24</v>
      </c>
      <c r="B243" s="199" t="s">
        <v>41</v>
      </c>
      <c r="C243" s="200"/>
      <c r="D243" s="201"/>
      <c r="E243" s="197">
        <f t="shared" si="25"/>
        <v>0</v>
      </c>
      <c r="F243" s="246"/>
      <c r="G243" s="247"/>
      <c r="H243" s="200"/>
      <c r="I243" s="201"/>
      <c r="J243" s="197">
        <f t="shared" si="26"/>
        <v>0</v>
      </c>
      <c r="K243" s="246"/>
      <c r="L243" s="247"/>
      <c r="M243" s="200"/>
      <c r="N243" s="201"/>
      <c r="O243" s="197"/>
    </row>
    <row r="244" spans="1:15" ht="18.75" x14ac:dyDescent="0.2">
      <c r="A244" s="198">
        <v>25</v>
      </c>
      <c r="B244" s="199" t="s">
        <v>42</v>
      </c>
      <c r="C244" s="200"/>
      <c r="D244" s="201"/>
      <c r="E244" s="197">
        <f t="shared" si="25"/>
        <v>0</v>
      </c>
      <c r="F244" s="246"/>
      <c r="G244" s="247"/>
      <c r="H244" s="200"/>
      <c r="I244" s="201"/>
      <c r="J244" s="197">
        <f t="shared" si="26"/>
        <v>0</v>
      </c>
      <c r="K244" s="246"/>
      <c r="L244" s="247"/>
      <c r="M244" s="200"/>
      <c r="N244" s="201"/>
      <c r="O244" s="197"/>
    </row>
    <row r="245" spans="1:15" ht="19.5" thickBot="1" x14ac:dyDescent="0.25">
      <c r="A245" s="198">
        <v>26</v>
      </c>
      <c r="B245" s="199" t="s">
        <v>43</v>
      </c>
      <c r="C245" s="200"/>
      <c r="D245" s="201"/>
      <c r="E245" s="197">
        <f t="shared" si="25"/>
        <v>0</v>
      </c>
      <c r="F245" s="248"/>
      <c r="G245" s="249"/>
      <c r="H245" s="200"/>
      <c r="I245" s="201"/>
      <c r="J245" s="197">
        <f t="shared" si="26"/>
        <v>0</v>
      </c>
      <c r="K245" s="248"/>
      <c r="L245" s="249"/>
      <c r="M245" s="200"/>
      <c r="N245" s="201"/>
      <c r="O245" s="197"/>
    </row>
    <row r="246" spans="1:15" ht="20.25" thickBot="1" x14ac:dyDescent="0.25">
      <c r="A246" s="202">
        <v>27</v>
      </c>
      <c r="B246" s="203" t="s">
        <v>157</v>
      </c>
      <c r="C246" s="204">
        <v>6</v>
      </c>
      <c r="D246" s="205">
        <v>0</v>
      </c>
      <c r="E246" s="206" t="str">
        <f t="shared" si="25"/>
        <v>-100,0</v>
      </c>
      <c r="F246" s="252">
        <v>1</v>
      </c>
      <c r="G246" s="253">
        <v>0</v>
      </c>
      <c r="H246" s="204">
        <v>0</v>
      </c>
      <c r="I246" s="205">
        <v>1</v>
      </c>
      <c r="J246" s="206">
        <f t="shared" si="26"/>
        <v>0</v>
      </c>
      <c r="K246" s="252">
        <v>0</v>
      </c>
      <c r="L246" s="253">
        <v>0</v>
      </c>
      <c r="M246" s="204">
        <v>2</v>
      </c>
      <c r="N246" s="205">
        <v>1</v>
      </c>
      <c r="O246" s="206">
        <v>0</v>
      </c>
    </row>
    <row r="247" spans="1:15" ht="20.25" thickBot="1" x14ac:dyDescent="0.25">
      <c r="A247" s="202">
        <v>28</v>
      </c>
      <c r="B247" s="203" t="s">
        <v>17</v>
      </c>
      <c r="C247" s="204">
        <v>0</v>
      </c>
      <c r="D247" s="205">
        <v>0</v>
      </c>
      <c r="E247" s="206">
        <f t="shared" si="25"/>
        <v>0</v>
      </c>
      <c r="F247" s="252">
        <v>0</v>
      </c>
      <c r="G247" s="253">
        <v>0</v>
      </c>
      <c r="H247" s="204">
        <v>0</v>
      </c>
      <c r="I247" s="205">
        <v>0</v>
      </c>
      <c r="J247" s="206">
        <f t="shared" si="26"/>
        <v>0</v>
      </c>
      <c r="K247" s="252">
        <v>0</v>
      </c>
      <c r="L247" s="253">
        <v>0</v>
      </c>
      <c r="M247" s="204">
        <v>0</v>
      </c>
      <c r="N247" s="205">
        <v>0</v>
      </c>
      <c r="O247" s="206">
        <v>0</v>
      </c>
    </row>
    <row r="248" spans="1:15" ht="18.75" x14ac:dyDescent="0.2">
      <c r="A248" s="198">
        <v>29</v>
      </c>
      <c r="B248" s="207" t="s">
        <v>165</v>
      </c>
      <c r="C248" s="195"/>
      <c r="D248" s="196"/>
      <c r="E248" s="208">
        <f t="shared" si="25"/>
        <v>0</v>
      </c>
      <c r="F248" s="241"/>
      <c r="G248" s="242"/>
      <c r="H248" s="195"/>
      <c r="I248" s="196"/>
      <c r="J248" s="208">
        <f t="shared" si="26"/>
        <v>0</v>
      </c>
      <c r="K248" s="241"/>
      <c r="L248" s="242"/>
      <c r="M248" s="195"/>
      <c r="N248" s="196"/>
      <c r="O248" s="208"/>
    </row>
    <row r="249" spans="1:15" ht="18.75" x14ac:dyDescent="0.2">
      <c r="A249" s="198">
        <v>30</v>
      </c>
      <c r="B249" s="138" t="s">
        <v>166</v>
      </c>
      <c r="C249" s="200"/>
      <c r="D249" s="201"/>
      <c r="E249" s="197">
        <f t="shared" si="25"/>
        <v>0</v>
      </c>
      <c r="F249" s="246"/>
      <c r="G249" s="247"/>
      <c r="H249" s="200"/>
      <c r="I249" s="201"/>
      <c r="J249" s="197">
        <f t="shared" si="26"/>
        <v>0</v>
      </c>
      <c r="K249" s="246"/>
      <c r="L249" s="247"/>
      <c r="M249" s="200"/>
      <c r="N249" s="201"/>
      <c r="O249" s="197"/>
    </row>
    <row r="250" spans="1:15" ht="18.75" x14ac:dyDescent="0.2">
      <c r="A250" s="198">
        <v>31</v>
      </c>
      <c r="B250" s="199" t="s">
        <v>167</v>
      </c>
      <c r="C250" s="200"/>
      <c r="D250" s="201"/>
      <c r="E250" s="197">
        <f t="shared" si="25"/>
        <v>0</v>
      </c>
      <c r="F250" s="246"/>
      <c r="G250" s="247"/>
      <c r="H250" s="200"/>
      <c r="I250" s="201"/>
      <c r="J250" s="197">
        <f t="shared" si="26"/>
        <v>0</v>
      </c>
      <c r="K250" s="246"/>
      <c r="L250" s="247"/>
      <c r="M250" s="200"/>
      <c r="N250" s="201"/>
      <c r="O250" s="197"/>
    </row>
    <row r="251" spans="1:15" ht="18.75" x14ac:dyDescent="0.2">
      <c r="A251" s="198">
        <v>32</v>
      </c>
      <c r="B251" s="199" t="s">
        <v>168</v>
      </c>
      <c r="C251" s="200"/>
      <c r="D251" s="201"/>
      <c r="E251" s="197">
        <f t="shared" si="25"/>
        <v>0</v>
      </c>
      <c r="F251" s="246"/>
      <c r="G251" s="247"/>
      <c r="H251" s="200"/>
      <c r="I251" s="201"/>
      <c r="J251" s="197">
        <f t="shared" si="26"/>
        <v>0</v>
      </c>
      <c r="K251" s="246"/>
      <c r="L251" s="247"/>
      <c r="M251" s="200"/>
      <c r="N251" s="201"/>
      <c r="O251" s="197"/>
    </row>
    <row r="252" spans="1:15" ht="18.75" x14ac:dyDescent="0.2">
      <c r="A252" s="198">
        <v>33</v>
      </c>
      <c r="B252" s="199" t="s">
        <v>169</v>
      </c>
      <c r="C252" s="210"/>
      <c r="D252" s="201"/>
      <c r="E252" s="213">
        <f t="shared" si="25"/>
        <v>0</v>
      </c>
      <c r="F252" s="246"/>
      <c r="G252" s="260"/>
      <c r="H252" s="200"/>
      <c r="I252" s="201"/>
      <c r="J252" s="213">
        <f t="shared" si="26"/>
        <v>0</v>
      </c>
      <c r="K252" s="246"/>
      <c r="L252" s="247"/>
      <c r="M252" s="229"/>
      <c r="N252" s="230"/>
      <c r="O252" s="197"/>
    </row>
    <row r="253" spans="1:15" ht="18.75" x14ac:dyDescent="0.2">
      <c r="A253" s="198">
        <v>34</v>
      </c>
      <c r="B253" s="212" t="s">
        <v>170</v>
      </c>
      <c r="C253" s="200"/>
      <c r="D253" s="201"/>
      <c r="E253" s="213">
        <f t="shared" si="25"/>
        <v>0</v>
      </c>
      <c r="F253" s="246"/>
      <c r="G253" s="247"/>
      <c r="H253" s="210"/>
      <c r="I253" s="201"/>
      <c r="J253" s="197">
        <f t="shared" si="26"/>
        <v>0</v>
      </c>
      <c r="K253" s="259"/>
      <c r="L253" s="247"/>
      <c r="M253" s="210"/>
      <c r="N253" s="201"/>
      <c r="O253" s="197"/>
    </row>
    <row r="254" spans="1:15" ht="18.75" x14ac:dyDescent="0.2">
      <c r="A254" s="198">
        <v>35</v>
      </c>
      <c r="B254" s="199" t="s">
        <v>172</v>
      </c>
      <c r="C254" s="200"/>
      <c r="D254" s="201"/>
      <c r="E254" s="197">
        <f t="shared" si="25"/>
        <v>0</v>
      </c>
      <c r="F254" s="246"/>
      <c r="G254" s="247"/>
      <c r="H254" s="200"/>
      <c r="I254" s="201"/>
      <c r="J254" s="197">
        <f t="shared" si="26"/>
        <v>0</v>
      </c>
      <c r="K254" s="246"/>
      <c r="L254" s="247"/>
      <c r="M254" s="200"/>
      <c r="N254" s="201"/>
      <c r="O254" s="197"/>
    </row>
    <row r="255" spans="1:15" ht="18.75" x14ac:dyDescent="0.2">
      <c r="A255" s="198">
        <v>36</v>
      </c>
      <c r="B255" s="214" t="s">
        <v>176</v>
      </c>
      <c r="C255" s="200"/>
      <c r="D255" s="217"/>
      <c r="E255" s="197">
        <f t="shared" si="25"/>
        <v>0</v>
      </c>
      <c r="F255" s="246"/>
      <c r="G255" s="303"/>
      <c r="H255" s="216"/>
      <c r="I255" s="217"/>
      <c r="J255" s="197">
        <f t="shared" si="26"/>
        <v>0</v>
      </c>
      <c r="K255" s="304"/>
      <c r="L255" s="247"/>
      <c r="M255" s="200"/>
      <c r="N255" s="201"/>
      <c r="O255" s="197"/>
    </row>
    <row r="256" spans="1:15" ht="19.5" thickBot="1" x14ac:dyDescent="0.25">
      <c r="A256" s="211">
        <v>37</v>
      </c>
      <c r="B256" s="215" t="s">
        <v>173</v>
      </c>
      <c r="C256" s="295"/>
      <c r="D256" s="264"/>
      <c r="E256" s="197">
        <f t="shared" si="25"/>
        <v>0</v>
      </c>
      <c r="F256" s="297"/>
      <c r="G256" s="249"/>
      <c r="H256" s="220"/>
      <c r="I256" s="264"/>
      <c r="J256" s="197">
        <f t="shared" si="26"/>
        <v>0</v>
      </c>
      <c r="K256" s="248"/>
      <c r="L256" s="298"/>
      <c r="M256" s="295"/>
      <c r="N256" s="296"/>
      <c r="O256" s="197"/>
    </row>
    <row r="257" spans="1:16" ht="20.25" thickBot="1" x14ac:dyDescent="0.25">
      <c r="A257" s="222">
        <v>38</v>
      </c>
      <c r="B257" s="203" t="s">
        <v>159</v>
      </c>
      <c r="C257" s="204">
        <v>6</v>
      </c>
      <c r="D257" s="205">
        <v>0</v>
      </c>
      <c r="E257" s="206" t="str">
        <f t="shared" si="25"/>
        <v>-100,0</v>
      </c>
      <c r="F257" s="252">
        <v>1</v>
      </c>
      <c r="G257" s="253">
        <v>0</v>
      </c>
      <c r="H257" s="204">
        <v>0</v>
      </c>
      <c r="I257" s="205">
        <v>1</v>
      </c>
      <c r="J257" s="206">
        <f t="shared" si="26"/>
        <v>0</v>
      </c>
      <c r="K257" s="252">
        <v>0</v>
      </c>
      <c r="L257" s="253">
        <v>0</v>
      </c>
      <c r="M257" s="204">
        <v>2</v>
      </c>
      <c r="N257" s="205">
        <v>1</v>
      </c>
      <c r="O257" s="206">
        <v>0</v>
      </c>
    </row>
    <row r="258" spans="1:16" ht="18.75" x14ac:dyDescent="0.2">
      <c r="A258" s="193">
        <v>39</v>
      </c>
      <c r="B258" s="194" t="s">
        <v>139</v>
      </c>
      <c r="C258" s="195"/>
      <c r="D258" s="196"/>
      <c r="E258" s="208">
        <f t="shared" si="25"/>
        <v>0</v>
      </c>
      <c r="F258" s="241"/>
      <c r="G258" s="242"/>
      <c r="H258" s="195"/>
      <c r="I258" s="196"/>
      <c r="J258" s="208">
        <f t="shared" si="26"/>
        <v>0</v>
      </c>
      <c r="K258" s="241"/>
      <c r="L258" s="242"/>
      <c r="M258" s="195"/>
      <c r="N258" s="196"/>
      <c r="O258" s="208"/>
    </row>
    <row r="259" spans="1:16" ht="18.75" x14ac:dyDescent="0.2">
      <c r="A259" s="211">
        <v>40</v>
      </c>
      <c r="B259" s="199" t="s">
        <v>45</v>
      </c>
      <c r="C259" s="200"/>
      <c r="D259" s="201"/>
      <c r="E259" s="197">
        <f t="shared" si="25"/>
        <v>0</v>
      </c>
      <c r="F259" s="246"/>
      <c r="G259" s="247"/>
      <c r="H259" s="200"/>
      <c r="I259" s="201"/>
      <c r="J259" s="197">
        <f t="shared" si="26"/>
        <v>0</v>
      </c>
      <c r="K259" s="246"/>
      <c r="L259" s="247"/>
      <c r="M259" s="200"/>
      <c r="N259" s="201"/>
      <c r="O259" s="197"/>
    </row>
    <row r="260" spans="1:16" ht="18.75" x14ac:dyDescent="0.2">
      <c r="A260" s="198">
        <v>41</v>
      </c>
      <c r="B260" s="199" t="s">
        <v>44</v>
      </c>
      <c r="C260" s="200"/>
      <c r="D260" s="201"/>
      <c r="E260" s="197">
        <f t="shared" si="25"/>
        <v>0</v>
      </c>
      <c r="F260" s="246"/>
      <c r="G260" s="247"/>
      <c r="H260" s="200"/>
      <c r="I260" s="201"/>
      <c r="J260" s="197">
        <f t="shared" si="26"/>
        <v>0</v>
      </c>
      <c r="K260" s="246"/>
      <c r="L260" s="247"/>
      <c r="M260" s="200"/>
      <c r="N260" s="201"/>
      <c r="O260" s="197"/>
    </row>
    <row r="261" spans="1:16" ht="18.75" x14ac:dyDescent="0.2">
      <c r="A261" s="198">
        <v>42</v>
      </c>
      <c r="B261" s="199" t="s">
        <v>55</v>
      </c>
      <c r="C261" s="200"/>
      <c r="D261" s="201"/>
      <c r="E261" s="197">
        <f t="shared" si="25"/>
        <v>0</v>
      </c>
      <c r="F261" s="259"/>
      <c r="G261" s="260"/>
      <c r="H261" s="200"/>
      <c r="I261" s="201"/>
      <c r="J261" s="213">
        <f t="shared" si="26"/>
        <v>0</v>
      </c>
      <c r="K261" s="246"/>
      <c r="L261" s="247"/>
      <c r="M261" s="200"/>
      <c r="N261" s="201"/>
      <c r="O261" s="197"/>
    </row>
    <row r="262" spans="1:16" ht="19.5" thickBot="1" x14ac:dyDescent="0.25">
      <c r="A262" s="211">
        <v>43</v>
      </c>
      <c r="B262" s="228" t="s">
        <v>163</v>
      </c>
      <c r="C262" s="295"/>
      <c r="D262" s="296"/>
      <c r="E262" s="305">
        <f t="shared" si="25"/>
        <v>0</v>
      </c>
      <c r="F262" s="297"/>
      <c r="G262" s="298"/>
      <c r="H262" s="295"/>
      <c r="I262" s="296"/>
      <c r="J262" s="305">
        <f t="shared" si="26"/>
        <v>0</v>
      </c>
      <c r="K262" s="297"/>
      <c r="L262" s="298"/>
      <c r="M262" s="295"/>
      <c r="N262" s="296"/>
      <c r="O262" s="213"/>
      <c r="P262" s="306"/>
    </row>
    <row r="263" spans="1:16" ht="20.25" thickBot="1" x14ac:dyDescent="0.25">
      <c r="A263" s="222">
        <v>44</v>
      </c>
      <c r="B263" s="203" t="s">
        <v>160</v>
      </c>
      <c r="C263" s="204">
        <v>0</v>
      </c>
      <c r="D263" s="205">
        <v>0</v>
      </c>
      <c r="E263" s="206">
        <f t="shared" si="25"/>
        <v>0</v>
      </c>
      <c r="F263" s="252">
        <v>0</v>
      </c>
      <c r="G263" s="253">
        <v>0</v>
      </c>
      <c r="H263" s="204">
        <v>0</v>
      </c>
      <c r="I263" s="205">
        <v>0</v>
      </c>
      <c r="J263" s="206">
        <f t="shared" si="26"/>
        <v>0</v>
      </c>
      <c r="K263" s="252">
        <v>0</v>
      </c>
      <c r="L263" s="253">
        <v>0</v>
      </c>
      <c r="M263" s="204">
        <v>0</v>
      </c>
      <c r="N263" s="205">
        <v>0</v>
      </c>
      <c r="O263" s="206">
        <v>0</v>
      </c>
    </row>
    <row r="264" spans="1:16" ht="17.25" customHeight="1" thickBot="1" x14ac:dyDescent="0.25">
      <c r="A264" s="232">
        <v>45</v>
      </c>
      <c r="B264" s="233" t="s">
        <v>161</v>
      </c>
      <c r="C264" s="234">
        <v>6</v>
      </c>
      <c r="D264" s="235">
        <v>0</v>
      </c>
      <c r="E264" s="206" t="str">
        <f t="shared" si="25"/>
        <v>-100,0</v>
      </c>
      <c r="F264" s="289">
        <v>1</v>
      </c>
      <c r="G264" s="301">
        <v>0</v>
      </c>
      <c r="H264" s="234">
        <v>0</v>
      </c>
      <c r="I264" s="235">
        <v>1</v>
      </c>
      <c r="J264" s="206">
        <f t="shared" si="26"/>
        <v>0</v>
      </c>
      <c r="K264" s="289">
        <v>0</v>
      </c>
      <c r="L264" s="301">
        <v>0</v>
      </c>
      <c r="M264" s="234">
        <v>2</v>
      </c>
      <c r="N264" s="235">
        <v>1</v>
      </c>
      <c r="O264" s="206">
        <v>0</v>
      </c>
    </row>
    <row r="265" spans="1:16" ht="18.75" x14ac:dyDescent="0.2">
      <c r="A265" s="187" t="s">
        <v>230</v>
      </c>
      <c r="B265" s="187"/>
      <c r="C265" s="187"/>
      <c r="D265" s="187"/>
      <c r="E265" s="187"/>
      <c r="F265" s="187"/>
      <c r="G265" s="187"/>
      <c r="H265" s="187"/>
      <c r="I265" s="187"/>
      <c r="J265" s="187"/>
      <c r="K265" s="189"/>
    </row>
    <row r="266" spans="1:16" ht="7.9" customHeight="1" thickBot="1" x14ac:dyDescent="0.25">
      <c r="C266" s="189"/>
      <c r="D266" s="189"/>
      <c r="E266" s="189"/>
      <c r="F266" s="189"/>
      <c r="G266" s="189"/>
      <c r="H266" s="189"/>
      <c r="I266" s="189"/>
      <c r="J266" s="189"/>
      <c r="K266" s="189"/>
    </row>
    <row r="267" spans="1:16" ht="31.15" customHeight="1" thickBot="1" x14ac:dyDescent="0.25">
      <c r="A267" s="354" t="s">
        <v>18</v>
      </c>
      <c r="B267" s="357" t="s">
        <v>46</v>
      </c>
      <c r="C267" s="377" t="s">
        <v>77</v>
      </c>
      <c r="D267" s="377"/>
      <c r="E267" s="377"/>
      <c r="F267" s="358" t="s">
        <v>67</v>
      </c>
      <c r="G267" s="359"/>
      <c r="H267" s="369"/>
      <c r="I267" s="360" t="s">
        <v>13</v>
      </c>
      <c r="J267" s="360"/>
      <c r="K267" s="377" t="s">
        <v>143</v>
      </c>
      <c r="L267" s="377"/>
      <c r="M267" s="377"/>
      <c r="N267" s="358" t="s">
        <v>67</v>
      </c>
      <c r="O267" s="359"/>
      <c r="P267" s="369"/>
    </row>
    <row r="268" spans="1:16" ht="55.9" customHeight="1" thickBot="1" x14ac:dyDescent="0.25">
      <c r="A268" s="355"/>
      <c r="B268" s="357"/>
      <c r="C268" s="377"/>
      <c r="D268" s="377"/>
      <c r="E268" s="377"/>
      <c r="F268" s="367" t="s">
        <v>156</v>
      </c>
      <c r="G268" s="368"/>
      <c r="H268" s="376"/>
      <c r="I268" s="360"/>
      <c r="J268" s="360"/>
      <c r="K268" s="377"/>
      <c r="L268" s="377"/>
      <c r="M268" s="377"/>
      <c r="N268" s="367" t="s">
        <v>144</v>
      </c>
      <c r="O268" s="368"/>
      <c r="P268" s="376"/>
    </row>
    <row r="269" spans="1:16" ht="23.45" customHeight="1" thickBot="1" x14ac:dyDescent="0.25">
      <c r="A269" s="356"/>
      <c r="B269" s="357"/>
      <c r="C269" s="190">
        <f>C169</f>
        <v>2016</v>
      </c>
      <c r="D269" s="191">
        <f>D169</f>
        <v>2017</v>
      </c>
      <c r="E269" s="192" t="s">
        <v>14</v>
      </c>
      <c r="F269" s="190">
        <f>C269</f>
        <v>2016</v>
      </c>
      <c r="G269" s="191">
        <f>D269</f>
        <v>2017</v>
      </c>
      <c r="H269" s="192" t="s">
        <v>14</v>
      </c>
      <c r="I269" s="190">
        <f>F269</f>
        <v>2016</v>
      </c>
      <c r="J269" s="237">
        <f>G269</f>
        <v>2017</v>
      </c>
      <c r="K269" s="190">
        <f>F269</f>
        <v>2016</v>
      </c>
      <c r="L269" s="191">
        <f>G269</f>
        <v>2017</v>
      </c>
      <c r="M269" s="192" t="s">
        <v>14</v>
      </c>
      <c r="N269" s="190">
        <f>K269</f>
        <v>2016</v>
      </c>
      <c r="O269" s="191">
        <f>L269</f>
        <v>2017</v>
      </c>
      <c r="P269" s="192" t="s">
        <v>14</v>
      </c>
    </row>
    <row r="270" spans="1:16" ht="18.75" x14ac:dyDescent="0.2">
      <c r="A270" s="193">
        <v>1</v>
      </c>
      <c r="B270" s="194" t="s">
        <v>158</v>
      </c>
      <c r="C270" s="195">
        <v>18</v>
      </c>
      <c r="D270" s="196">
        <v>35</v>
      </c>
      <c r="E270" s="197">
        <f t="shared" ref="E270:E314" si="27">IF(C270=0,0,IF(D270=0,"-100,0",IF(D270*100/C270&lt;200,ROUND(D270*100/C270-100,1),ROUND(D270/C270,1)&amp;" р")))</f>
        <v>94.4</v>
      </c>
      <c r="F270" s="195">
        <v>1</v>
      </c>
      <c r="G270" s="196">
        <v>2</v>
      </c>
      <c r="H270" s="197" t="str">
        <f t="shared" ref="H270:H314" si="28">IF(F270=0,0,IF(G270=0,"-100,0",IF(G270*100/F270&lt;200,ROUND(G270*100/F270-100,1),ROUND(G270/F270,1)&amp;" р")))</f>
        <v>2 р</v>
      </c>
      <c r="I270" s="238">
        <f>IF(C270=0,0,F270*100/C270)</f>
        <v>5.5555555555555554</v>
      </c>
      <c r="J270" s="243">
        <f>IF(D270=0,0,G270*100/D270)</f>
        <v>5.7142857142857144</v>
      </c>
      <c r="K270" s="195">
        <v>1</v>
      </c>
      <c r="L270" s="196">
        <v>1</v>
      </c>
      <c r="M270" s="197"/>
      <c r="N270" s="195"/>
      <c r="O270" s="196"/>
      <c r="P270" s="197">
        <f t="shared" ref="P270:P314" si="29">IF(N270=0,0,IF(O270=0,"-100,0",IF(O270*100/N270&lt;200,ROUND(O270*100/N270-100,1),ROUND(O270/N270,1)&amp;" р")))</f>
        <v>0</v>
      </c>
    </row>
    <row r="271" spans="1:16" ht="18.75" x14ac:dyDescent="0.2">
      <c r="A271" s="198">
        <v>2</v>
      </c>
      <c r="B271" s="199" t="s">
        <v>19</v>
      </c>
      <c r="C271" s="200">
        <v>90</v>
      </c>
      <c r="D271" s="201">
        <v>106</v>
      </c>
      <c r="E271" s="197">
        <f t="shared" si="27"/>
        <v>17.8</v>
      </c>
      <c r="F271" s="200">
        <v>4</v>
      </c>
      <c r="G271" s="201">
        <v>3</v>
      </c>
      <c r="H271" s="197">
        <f t="shared" si="28"/>
        <v>-25</v>
      </c>
      <c r="I271" s="244">
        <f t="shared" ref="I271:I314" si="30">IF(C271=0,0,F271*100/C271)</f>
        <v>4.4444444444444446</v>
      </c>
      <c r="J271" s="245">
        <f t="shared" ref="J271:J314" si="31">IF(D271=0,0,G271*100/D271)</f>
        <v>2.8301886792452828</v>
      </c>
      <c r="K271" s="200"/>
      <c r="L271" s="201">
        <v>2</v>
      </c>
      <c r="M271" s="197"/>
      <c r="N271" s="200"/>
      <c r="O271" s="201">
        <v>1</v>
      </c>
      <c r="P271" s="197">
        <f t="shared" si="29"/>
        <v>0</v>
      </c>
    </row>
    <row r="272" spans="1:16" ht="18.75" x14ac:dyDescent="0.2">
      <c r="A272" s="198">
        <v>3</v>
      </c>
      <c r="B272" s="199" t="s">
        <v>20</v>
      </c>
      <c r="C272" s="200">
        <v>66</v>
      </c>
      <c r="D272" s="201">
        <v>69</v>
      </c>
      <c r="E272" s="197">
        <f t="shared" si="27"/>
        <v>4.5</v>
      </c>
      <c r="F272" s="200">
        <v>2</v>
      </c>
      <c r="G272" s="201">
        <v>6</v>
      </c>
      <c r="H272" s="197" t="str">
        <f t="shared" si="28"/>
        <v>3 р</v>
      </c>
      <c r="I272" s="244">
        <f t="shared" si="30"/>
        <v>3.0303030303030303</v>
      </c>
      <c r="J272" s="245">
        <f t="shared" si="31"/>
        <v>8.695652173913043</v>
      </c>
      <c r="K272" s="200"/>
      <c r="L272" s="201"/>
      <c r="M272" s="197"/>
      <c r="N272" s="200"/>
      <c r="O272" s="201"/>
      <c r="P272" s="197">
        <f t="shared" si="29"/>
        <v>0</v>
      </c>
    </row>
    <row r="273" spans="1:16" ht="18.75" x14ac:dyDescent="0.2">
      <c r="A273" s="198">
        <v>4</v>
      </c>
      <c r="B273" s="199" t="s">
        <v>21</v>
      </c>
      <c r="C273" s="200">
        <v>268</v>
      </c>
      <c r="D273" s="201">
        <v>330</v>
      </c>
      <c r="E273" s="197">
        <f t="shared" si="27"/>
        <v>23.1</v>
      </c>
      <c r="F273" s="200">
        <v>6</v>
      </c>
      <c r="G273" s="201">
        <v>11</v>
      </c>
      <c r="H273" s="197">
        <f t="shared" si="28"/>
        <v>83.3</v>
      </c>
      <c r="I273" s="244">
        <f t="shared" si="30"/>
        <v>2.2388059701492535</v>
      </c>
      <c r="J273" s="245">
        <f t="shared" si="31"/>
        <v>3.3333333333333335</v>
      </c>
      <c r="K273" s="200">
        <v>1</v>
      </c>
      <c r="L273" s="201">
        <v>2</v>
      </c>
      <c r="M273" s="197"/>
      <c r="N273" s="200">
        <v>1</v>
      </c>
      <c r="O273" s="201"/>
      <c r="P273" s="197" t="str">
        <f t="shared" si="29"/>
        <v>-100,0</v>
      </c>
    </row>
    <row r="274" spans="1:16" ht="18.75" x14ac:dyDescent="0.2">
      <c r="A274" s="198">
        <v>5</v>
      </c>
      <c r="B274" s="199" t="s">
        <v>22</v>
      </c>
      <c r="C274" s="200">
        <v>163</v>
      </c>
      <c r="D274" s="201">
        <v>243</v>
      </c>
      <c r="E274" s="197">
        <f t="shared" si="27"/>
        <v>49.1</v>
      </c>
      <c r="F274" s="200">
        <v>12</v>
      </c>
      <c r="G274" s="201">
        <v>14</v>
      </c>
      <c r="H274" s="197">
        <f t="shared" si="28"/>
        <v>16.7</v>
      </c>
      <c r="I274" s="244">
        <f t="shared" si="30"/>
        <v>7.3619631901840492</v>
      </c>
      <c r="J274" s="245">
        <f t="shared" si="31"/>
        <v>5.761316872427984</v>
      </c>
      <c r="K274" s="200">
        <v>8</v>
      </c>
      <c r="L274" s="201">
        <v>1</v>
      </c>
      <c r="M274" s="197"/>
      <c r="N274" s="200">
        <v>1</v>
      </c>
      <c r="O274" s="201"/>
      <c r="P274" s="197" t="str">
        <f t="shared" si="29"/>
        <v>-100,0</v>
      </c>
    </row>
    <row r="275" spans="1:16" ht="18.75" x14ac:dyDescent="0.2">
      <c r="A275" s="198">
        <v>6</v>
      </c>
      <c r="B275" s="199" t="s">
        <v>23</v>
      </c>
      <c r="C275" s="200">
        <v>53</v>
      </c>
      <c r="D275" s="201">
        <v>57</v>
      </c>
      <c r="E275" s="197">
        <f t="shared" si="27"/>
        <v>7.5</v>
      </c>
      <c r="F275" s="200">
        <v>2</v>
      </c>
      <c r="G275" s="201">
        <v>2</v>
      </c>
      <c r="H275" s="197">
        <f t="shared" si="28"/>
        <v>0</v>
      </c>
      <c r="I275" s="244">
        <f t="shared" si="30"/>
        <v>3.7735849056603774</v>
      </c>
      <c r="J275" s="245">
        <f t="shared" si="31"/>
        <v>3.5087719298245612</v>
      </c>
      <c r="K275" s="200"/>
      <c r="L275" s="201"/>
      <c r="M275" s="197"/>
      <c r="N275" s="200"/>
      <c r="O275" s="201"/>
      <c r="P275" s="197">
        <f t="shared" si="29"/>
        <v>0</v>
      </c>
    </row>
    <row r="276" spans="1:16" ht="18.75" x14ac:dyDescent="0.2">
      <c r="A276" s="198">
        <v>7</v>
      </c>
      <c r="B276" s="199" t="s">
        <v>24</v>
      </c>
      <c r="C276" s="200">
        <v>58</v>
      </c>
      <c r="D276" s="201">
        <v>88</v>
      </c>
      <c r="E276" s="197">
        <f t="shared" si="27"/>
        <v>51.7</v>
      </c>
      <c r="F276" s="200">
        <v>2</v>
      </c>
      <c r="G276" s="201">
        <v>3</v>
      </c>
      <c r="H276" s="197">
        <f t="shared" si="28"/>
        <v>50</v>
      </c>
      <c r="I276" s="244">
        <f t="shared" si="30"/>
        <v>3.4482758620689653</v>
      </c>
      <c r="J276" s="245">
        <f t="shared" si="31"/>
        <v>3.4090909090909092</v>
      </c>
      <c r="K276" s="200"/>
      <c r="L276" s="201">
        <v>2</v>
      </c>
      <c r="M276" s="197"/>
      <c r="N276" s="200"/>
      <c r="O276" s="201"/>
      <c r="P276" s="197">
        <f t="shared" si="29"/>
        <v>0</v>
      </c>
    </row>
    <row r="277" spans="1:16" ht="18.75" x14ac:dyDescent="0.2">
      <c r="A277" s="198">
        <v>8</v>
      </c>
      <c r="B277" s="199" t="s">
        <v>25</v>
      </c>
      <c r="C277" s="200">
        <v>139</v>
      </c>
      <c r="D277" s="201">
        <v>272</v>
      </c>
      <c r="E277" s="197">
        <f t="shared" si="27"/>
        <v>95.7</v>
      </c>
      <c r="F277" s="200">
        <v>5</v>
      </c>
      <c r="G277" s="201">
        <v>11</v>
      </c>
      <c r="H277" s="197" t="str">
        <f t="shared" si="28"/>
        <v>2,2 р</v>
      </c>
      <c r="I277" s="244">
        <f t="shared" si="30"/>
        <v>3.5971223021582732</v>
      </c>
      <c r="J277" s="245">
        <f t="shared" si="31"/>
        <v>4.0441176470588234</v>
      </c>
      <c r="K277" s="200">
        <v>2</v>
      </c>
      <c r="L277" s="201">
        <v>1</v>
      </c>
      <c r="M277" s="197"/>
      <c r="N277" s="200"/>
      <c r="O277" s="201"/>
      <c r="P277" s="197">
        <f t="shared" si="29"/>
        <v>0</v>
      </c>
    </row>
    <row r="278" spans="1:16" ht="18.75" x14ac:dyDescent="0.2">
      <c r="A278" s="198">
        <v>9</v>
      </c>
      <c r="B278" s="199" t="s">
        <v>26</v>
      </c>
      <c r="C278" s="200">
        <v>42</v>
      </c>
      <c r="D278" s="201">
        <v>65</v>
      </c>
      <c r="E278" s="197">
        <f t="shared" si="27"/>
        <v>54.8</v>
      </c>
      <c r="F278" s="200">
        <v>1</v>
      </c>
      <c r="G278" s="201">
        <v>1</v>
      </c>
      <c r="H278" s="197">
        <f t="shared" si="28"/>
        <v>0</v>
      </c>
      <c r="I278" s="244">
        <f t="shared" si="30"/>
        <v>2.3809523809523809</v>
      </c>
      <c r="J278" s="245">
        <f t="shared" si="31"/>
        <v>1.5384615384615385</v>
      </c>
      <c r="K278" s="200">
        <v>1</v>
      </c>
      <c r="L278" s="201">
        <v>2</v>
      </c>
      <c r="M278" s="197"/>
      <c r="N278" s="200"/>
      <c r="O278" s="201"/>
      <c r="P278" s="197">
        <f t="shared" si="29"/>
        <v>0</v>
      </c>
    </row>
    <row r="279" spans="1:16" ht="18.75" x14ac:dyDescent="0.2">
      <c r="A279" s="198">
        <v>10</v>
      </c>
      <c r="B279" s="199" t="s">
        <v>27</v>
      </c>
      <c r="C279" s="200">
        <v>199</v>
      </c>
      <c r="D279" s="201">
        <v>349</v>
      </c>
      <c r="E279" s="197">
        <f t="shared" si="27"/>
        <v>75.400000000000006</v>
      </c>
      <c r="F279" s="200">
        <v>13</v>
      </c>
      <c r="G279" s="201">
        <v>6</v>
      </c>
      <c r="H279" s="197">
        <f t="shared" si="28"/>
        <v>-53.8</v>
      </c>
      <c r="I279" s="244">
        <f t="shared" si="30"/>
        <v>6.5326633165829149</v>
      </c>
      <c r="J279" s="245">
        <f t="shared" si="31"/>
        <v>1.7191977077363896</v>
      </c>
      <c r="K279" s="200"/>
      <c r="L279" s="201">
        <v>2</v>
      </c>
      <c r="M279" s="197"/>
      <c r="N279" s="200"/>
      <c r="O279" s="201">
        <v>2</v>
      </c>
      <c r="P279" s="197">
        <f t="shared" si="29"/>
        <v>0</v>
      </c>
    </row>
    <row r="280" spans="1:16" ht="18.75" x14ac:dyDescent="0.2">
      <c r="A280" s="198">
        <v>11</v>
      </c>
      <c r="B280" s="199" t="s">
        <v>28</v>
      </c>
      <c r="C280" s="200">
        <v>556</v>
      </c>
      <c r="D280" s="201">
        <v>395</v>
      </c>
      <c r="E280" s="197">
        <f t="shared" si="27"/>
        <v>-29</v>
      </c>
      <c r="F280" s="200">
        <v>25</v>
      </c>
      <c r="G280" s="201">
        <v>23</v>
      </c>
      <c r="H280" s="197">
        <f t="shared" si="28"/>
        <v>-8</v>
      </c>
      <c r="I280" s="244">
        <f t="shared" si="30"/>
        <v>4.4964028776978413</v>
      </c>
      <c r="J280" s="245">
        <f t="shared" si="31"/>
        <v>5.8227848101265822</v>
      </c>
      <c r="K280" s="200">
        <v>2</v>
      </c>
      <c r="L280" s="201">
        <v>16</v>
      </c>
      <c r="M280" s="197"/>
      <c r="N280" s="200"/>
      <c r="O280" s="201">
        <v>10</v>
      </c>
      <c r="P280" s="197">
        <f t="shared" si="29"/>
        <v>0</v>
      </c>
    </row>
    <row r="281" spans="1:16" ht="18.75" x14ac:dyDescent="0.2">
      <c r="A281" s="198">
        <v>12</v>
      </c>
      <c r="B281" s="199" t="s">
        <v>29</v>
      </c>
      <c r="C281" s="200">
        <v>69</v>
      </c>
      <c r="D281" s="201">
        <v>80</v>
      </c>
      <c r="E281" s="197">
        <f t="shared" si="27"/>
        <v>15.9</v>
      </c>
      <c r="F281" s="200">
        <v>1</v>
      </c>
      <c r="G281" s="201">
        <v>4</v>
      </c>
      <c r="H281" s="197" t="str">
        <f t="shared" si="28"/>
        <v>4 р</v>
      </c>
      <c r="I281" s="244">
        <f t="shared" si="30"/>
        <v>1.4492753623188406</v>
      </c>
      <c r="J281" s="245">
        <f t="shared" si="31"/>
        <v>5</v>
      </c>
      <c r="K281" s="200"/>
      <c r="L281" s="201">
        <v>0</v>
      </c>
      <c r="M281" s="197"/>
      <c r="N281" s="200"/>
      <c r="O281" s="201">
        <v>0</v>
      </c>
      <c r="P281" s="197">
        <f t="shared" si="29"/>
        <v>0</v>
      </c>
    </row>
    <row r="282" spans="1:16" ht="18.75" x14ac:dyDescent="0.2">
      <c r="A282" s="198">
        <v>13</v>
      </c>
      <c r="B282" s="199" t="s">
        <v>30</v>
      </c>
      <c r="C282" s="200">
        <v>119</v>
      </c>
      <c r="D282" s="201">
        <v>76</v>
      </c>
      <c r="E282" s="197">
        <f t="shared" si="27"/>
        <v>-36.1</v>
      </c>
      <c r="F282" s="200">
        <v>2</v>
      </c>
      <c r="G282" s="201">
        <v>3</v>
      </c>
      <c r="H282" s="197">
        <f t="shared" si="28"/>
        <v>50</v>
      </c>
      <c r="I282" s="244">
        <f t="shared" si="30"/>
        <v>1.680672268907563</v>
      </c>
      <c r="J282" s="245">
        <f t="shared" si="31"/>
        <v>3.9473684210526314</v>
      </c>
      <c r="K282" s="200"/>
      <c r="L282" s="201"/>
      <c r="M282" s="197"/>
      <c r="N282" s="200"/>
      <c r="O282" s="201"/>
      <c r="P282" s="197">
        <f t="shared" si="29"/>
        <v>0</v>
      </c>
    </row>
    <row r="283" spans="1:16" ht="18.75" x14ac:dyDescent="0.2">
      <c r="A283" s="198">
        <v>14</v>
      </c>
      <c r="B283" s="199" t="s">
        <v>31</v>
      </c>
      <c r="C283" s="200">
        <v>59</v>
      </c>
      <c r="D283" s="201">
        <v>78</v>
      </c>
      <c r="E283" s="197">
        <f t="shared" si="27"/>
        <v>32.200000000000003</v>
      </c>
      <c r="F283" s="200">
        <v>2</v>
      </c>
      <c r="G283" s="201">
        <v>5</v>
      </c>
      <c r="H283" s="197" t="str">
        <f t="shared" si="28"/>
        <v>2,5 р</v>
      </c>
      <c r="I283" s="244">
        <f t="shared" si="30"/>
        <v>3.3898305084745761</v>
      </c>
      <c r="J283" s="245">
        <f t="shared" si="31"/>
        <v>6.4102564102564106</v>
      </c>
      <c r="K283" s="200"/>
      <c r="L283" s="201">
        <v>5</v>
      </c>
      <c r="M283" s="197"/>
      <c r="N283" s="200"/>
      <c r="O283" s="201"/>
      <c r="P283" s="197">
        <f t="shared" si="29"/>
        <v>0</v>
      </c>
    </row>
    <row r="284" spans="1:16" ht="18.75" x14ac:dyDescent="0.2">
      <c r="A284" s="198">
        <v>15</v>
      </c>
      <c r="B284" s="199" t="s">
        <v>32</v>
      </c>
      <c r="C284" s="200">
        <v>154</v>
      </c>
      <c r="D284" s="201">
        <v>166</v>
      </c>
      <c r="E284" s="197">
        <f t="shared" si="27"/>
        <v>7.8</v>
      </c>
      <c r="F284" s="200">
        <v>3</v>
      </c>
      <c r="G284" s="201">
        <v>8</v>
      </c>
      <c r="H284" s="197" t="str">
        <f t="shared" si="28"/>
        <v>2,7 р</v>
      </c>
      <c r="I284" s="244">
        <f t="shared" si="30"/>
        <v>1.948051948051948</v>
      </c>
      <c r="J284" s="245">
        <f t="shared" si="31"/>
        <v>4.8192771084337354</v>
      </c>
      <c r="K284" s="200"/>
      <c r="L284" s="201"/>
      <c r="M284" s="197"/>
      <c r="N284" s="200"/>
      <c r="O284" s="201"/>
      <c r="P284" s="197">
        <f t="shared" si="29"/>
        <v>0</v>
      </c>
    </row>
    <row r="285" spans="1:16" ht="18.75" x14ac:dyDescent="0.2">
      <c r="A285" s="198">
        <v>16</v>
      </c>
      <c r="B285" s="199" t="s">
        <v>33</v>
      </c>
      <c r="C285" s="200">
        <v>321</v>
      </c>
      <c r="D285" s="201">
        <v>329</v>
      </c>
      <c r="E285" s="197">
        <f t="shared" si="27"/>
        <v>2.5</v>
      </c>
      <c r="F285" s="200">
        <v>17</v>
      </c>
      <c r="G285" s="201">
        <v>13</v>
      </c>
      <c r="H285" s="197">
        <f t="shared" si="28"/>
        <v>-23.5</v>
      </c>
      <c r="I285" s="244">
        <f t="shared" si="30"/>
        <v>5.29595015576324</v>
      </c>
      <c r="J285" s="245">
        <f t="shared" si="31"/>
        <v>3.9513677811550152</v>
      </c>
      <c r="K285" s="200">
        <v>8</v>
      </c>
      <c r="L285" s="201"/>
      <c r="M285" s="197"/>
      <c r="N285" s="200">
        <v>5</v>
      </c>
      <c r="O285" s="201"/>
      <c r="P285" s="197" t="str">
        <f t="shared" si="29"/>
        <v>-100,0</v>
      </c>
    </row>
    <row r="286" spans="1:16" ht="18.75" x14ac:dyDescent="0.2">
      <c r="A286" s="198">
        <v>17</v>
      </c>
      <c r="B286" s="199" t="s">
        <v>34</v>
      </c>
      <c r="C286" s="200">
        <v>78</v>
      </c>
      <c r="D286" s="201">
        <v>87</v>
      </c>
      <c r="E286" s="197">
        <f t="shared" si="27"/>
        <v>11.5</v>
      </c>
      <c r="F286" s="200">
        <v>2</v>
      </c>
      <c r="G286" s="201">
        <v>4</v>
      </c>
      <c r="H286" s="197" t="str">
        <f t="shared" si="28"/>
        <v>2 р</v>
      </c>
      <c r="I286" s="244">
        <f t="shared" si="30"/>
        <v>2.5641025641025643</v>
      </c>
      <c r="J286" s="245">
        <f t="shared" si="31"/>
        <v>4.5977011494252871</v>
      </c>
      <c r="K286" s="200"/>
      <c r="L286" s="201"/>
      <c r="M286" s="197"/>
      <c r="N286" s="200"/>
      <c r="O286" s="201"/>
      <c r="P286" s="197">
        <f t="shared" si="29"/>
        <v>0</v>
      </c>
    </row>
    <row r="287" spans="1:16" ht="18.75" x14ac:dyDescent="0.2">
      <c r="A287" s="198">
        <v>18</v>
      </c>
      <c r="B287" s="199" t="s">
        <v>35</v>
      </c>
      <c r="C287" s="200">
        <v>55</v>
      </c>
      <c r="D287" s="201">
        <v>42</v>
      </c>
      <c r="E287" s="197">
        <f t="shared" si="27"/>
        <v>-23.6</v>
      </c>
      <c r="F287" s="200">
        <v>5</v>
      </c>
      <c r="G287" s="201"/>
      <c r="H287" s="197" t="str">
        <f t="shared" si="28"/>
        <v>-100,0</v>
      </c>
      <c r="I287" s="244">
        <f t="shared" si="30"/>
        <v>9.0909090909090917</v>
      </c>
      <c r="J287" s="245">
        <f t="shared" si="31"/>
        <v>0</v>
      </c>
      <c r="K287" s="200"/>
      <c r="L287" s="201"/>
      <c r="M287" s="197"/>
      <c r="N287" s="200"/>
      <c r="O287" s="201"/>
      <c r="P287" s="197">
        <f t="shared" si="29"/>
        <v>0</v>
      </c>
    </row>
    <row r="288" spans="1:16" ht="18.75" x14ac:dyDescent="0.2">
      <c r="A288" s="198">
        <v>19</v>
      </c>
      <c r="B288" s="199" t="s">
        <v>36</v>
      </c>
      <c r="C288" s="200">
        <v>79</v>
      </c>
      <c r="D288" s="201">
        <v>98</v>
      </c>
      <c r="E288" s="197">
        <f t="shared" si="27"/>
        <v>24.1</v>
      </c>
      <c r="F288" s="200">
        <v>7</v>
      </c>
      <c r="G288" s="201">
        <v>5</v>
      </c>
      <c r="H288" s="197">
        <f t="shared" si="28"/>
        <v>-28.6</v>
      </c>
      <c r="I288" s="244">
        <f t="shared" si="30"/>
        <v>8.8607594936708853</v>
      </c>
      <c r="J288" s="245">
        <f t="shared" si="31"/>
        <v>5.1020408163265305</v>
      </c>
      <c r="K288" s="200"/>
      <c r="L288" s="201"/>
      <c r="M288" s="197"/>
      <c r="N288" s="200"/>
      <c r="O288" s="201"/>
      <c r="P288" s="197">
        <f t="shared" si="29"/>
        <v>0</v>
      </c>
    </row>
    <row r="289" spans="1:16" ht="18.75" x14ac:dyDescent="0.2">
      <c r="A289" s="198">
        <v>20</v>
      </c>
      <c r="B289" s="199" t="s">
        <v>37</v>
      </c>
      <c r="C289" s="200">
        <v>38</v>
      </c>
      <c r="D289" s="201">
        <v>68</v>
      </c>
      <c r="E289" s="197">
        <f t="shared" si="27"/>
        <v>78.900000000000006</v>
      </c>
      <c r="F289" s="200">
        <v>1</v>
      </c>
      <c r="G289" s="201">
        <v>2</v>
      </c>
      <c r="H289" s="197" t="str">
        <f t="shared" si="28"/>
        <v>2 р</v>
      </c>
      <c r="I289" s="244">
        <f t="shared" si="30"/>
        <v>2.6315789473684212</v>
      </c>
      <c r="J289" s="245">
        <f t="shared" si="31"/>
        <v>2.9411764705882355</v>
      </c>
      <c r="K289" s="200"/>
      <c r="L289" s="201"/>
      <c r="M289" s="197"/>
      <c r="N289" s="200"/>
      <c r="O289" s="201"/>
      <c r="P289" s="197">
        <f t="shared" si="29"/>
        <v>0</v>
      </c>
    </row>
    <row r="290" spans="1:16" ht="18.75" x14ac:dyDescent="0.2">
      <c r="A290" s="198">
        <v>21</v>
      </c>
      <c r="B290" s="199" t="s">
        <v>38</v>
      </c>
      <c r="C290" s="200">
        <v>320</v>
      </c>
      <c r="D290" s="201">
        <v>402</v>
      </c>
      <c r="E290" s="197">
        <f t="shared" si="27"/>
        <v>25.6</v>
      </c>
      <c r="F290" s="200">
        <v>5</v>
      </c>
      <c r="G290" s="201">
        <v>7</v>
      </c>
      <c r="H290" s="197">
        <f t="shared" si="28"/>
        <v>40</v>
      </c>
      <c r="I290" s="244">
        <f t="shared" si="30"/>
        <v>1.5625</v>
      </c>
      <c r="J290" s="245">
        <f t="shared" si="31"/>
        <v>1.7412935323383085</v>
      </c>
      <c r="K290" s="200"/>
      <c r="L290" s="201"/>
      <c r="M290" s="197"/>
      <c r="N290" s="200"/>
      <c r="O290" s="201"/>
      <c r="P290" s="197">
        <f t="shared" si="29"/>
        <v>0</v>
      </c>
    </row>
    <row r="291" spans="1:16" ht="18.75" x14ac:dyDescent="0.2">
      <c r="A291" s="198">
        <v>22</v>
      </c>
      <c r="B291" s="199" t="s">
        <v>39</v>
      </c>
      <c r="C291" s="200">
        <v>59</v>
      </c>
      <c r="D291" s="201">
        <v>86</v>
      </c>
      <c r="E291" s="197">
        <f t="shared" si="27"/>
        <v>45.8</v>
      </c>
      <c r="F291" s="200">
        <v>5</v>
      </c>
      <c r="G291" s="201">
        <v>5</v>
      </c>
      <c r="H291" s="197">
        <f t="shared" si="28"/>
        <v>0</v>
      </c>
      <c r="I291" s="244">
        <f t="shared" si="30"/>
        <v>8.4745762711864412</v>
      </c>
      <c r="J291" s="245">
        <f t="shared" si="31"/>
        <v>5.8139534883720927</v>
      </c>
      <c r="K291" s="200"/>
      <c r="L291" s="201">
        <v>1</v>
      </c>
      <c r="M291" s="197"/>
      <c r="N291" s="200"/>
      <c r="O291" s="201"/>
      <c r="P291" s="197">
        <f t="shared" si="29"/>
        <v>0</v>
      </c>
    </row>
    <row r="292" spans="1:16" ht="18.75" x14ac:dyDescent="0.2">
      <c r="A292" s="198">
        <v>23</v>
      </c>
      <c r="B292" s="199" t="s">
        <v>40</v>
      </c>
      <c r="C292" s="200">
        <v>46</v>
      </c>
      <c r="D292" s="201">
        <v>75</v>
      </c>
      <c r="E292" s="197">
        <f t="shared" si="27"/>
        <v>63</v>
      </c>
      <c r="F292" s="200">
        <v>4</v>
      </c>
      <c r="G292" s="201"/>
      <c r="H292" s="197" t="str">
        <f t="shared" si="28"/>
        <v>-100,0</v>
      </c>
      <c r="I292" s="244">
        <f t="shared" si="30"/>
        <v>8.695652173913043</v>
      </c>
      <c r="J292" s="245">
        <f t="shared" si="31"/>
        <v>0</v>
      </c>
      <c r="K292" s="200"/>
      <c r="L292" s="201"/>
      <c r="M292" s="197"/>
      <c r="N292" s="200"/>
      <c r="O292" s="201"/>
      <c r="P292" s="197">
        <f t="shared" si="29"/>
        <v>0</v>
      </c>
    </row>
    <row r="293" spans="1:16" ht="18.75" x14ac:dyDescent="0.2">
      <c r="A293" s="198">
        <v>24</v>
      </c>
      <c r="B293" s="199" t="s">
        <v>41</v>
      </c>
      <c r="C293" s="200">
        <v>93</v>
      </c>
      <c r="D293" s="201">
        <v>89</v>
      </c>
      <c r="E293" s="197">
        <f t="shared" si="27"/>
        <v>-4.3</v>
      </c>
      <c r="F293" s="200"/>
      <c r="G293" s="201">
        <v>1</v>
      </c>
      <c r="H293" s="197">
        <f t="shared" si="28"/>
        <v>0</v>
      </c>
      <c r="I293" s="244">
        <f t="shared" si="30"/>
        <v>0</v>
      </c>
      <c r="J293" s="245">
        <f t="shared" si="31"/>
        <v>1.1235955056179776</v>
      </c>
      <c r="K293" s="200"/>
      <c r="L293" s="201"/>
      <c r="M293" s="197"/>
      <c r="N293" s="200"/>
      <c r="O293" s="201"/>
      <c r="P293" s="197">
        <f t="shared" si="29"/>
        <v>0</v>
      </c>
    </row>
    <row r="294" spans="1:16" ht="18.75" x14ac:dyDescent="0.2">
      <c r="A294" s="198">
        <v>25</v>
      </c>
      <c r="B294" s="199" t="s">
        <v>42</v>
      </c>
      <c r="C294" s="200">
        <v>60</v>
      </c>
      <c r="D294" s="201">
        <v>90</v>
      </c>
      <c r="E294" s="197">
        <f t="shared" si="27"/>
        <v>50</v>
      </c>
      <c r="F294" s="200">
        <v>2</v>
      </c>
      <c r="G294" s="201">
        <v>1</v>
      </c>
      <c r="H294" s="197">
        <f t="shared" si="28"/>
        <v>-50</v>
      </c>
      <c r="I294" s="244">
        <f t="shared" si="30"/>
        <v>3.3333333333333335</v>
      </c>
      <c r="J294" s="245">
        <f t="shared" si="31"/>
        <v>1.1111111111111112</v>
      </c>
      <c r="K294" s="200"/>
      <c r="L294" s="201"/>
      <c r="M294" s="197"/>
      <c r="N294" s="200"/>
      <c r="O294" s="201"/>
      <c r="P294" s="197">
        <f t="shared" si="29"/>
        <v>0</v>
      </c>
    </row>
    <row r="295" spans="1:16" ht="19.5" thickBot="1" x14ac:dyDescent="0.25">
      <c r="A295" s="198">
        <v>26</v>
      </c>
      <c r="B295" s="199" t="s">
        <v>43</v>
      </c>
      <c r="C295" s="200">
        <v>66</v>
      </c>
      <c r="D295" s="201">
        <v>96</v>
      </c>
      <c r="E295" s="197">
        <f t="shared" si="27"/>
        <v>45.5</v>
      </c>
      <c r="F295" s="200">
        <v>6</v>
      </c>
      <c r="G295" s="201">
        <v>3</v>
      </c>
      <c r="H295" s="197">
        <f t="shared" si="28"/>
        <v>-50</v>
      </c>
      <c r="I295" s="244">
        <f t="shared" si="30"/>
        <v>9.0909090909090917</v>
      </c>
      <c r="J295" s="245">
        <f t="shared" si="31"/>
        <v>3.125</v>
      </c>
      <c r="K295" s="200">
        <v>4</v>
      </c>
      <c r="L295" s="201"/>
      <c r="M295" s="197"/>
      <c r="N295" s="200">
        <v>2</v>
      </c>
      <c r="O295" s="201"/>
      <c r="P295" s="197" t="str">
        <f t="shared" si="29"/>
        <v>-100,0</v>
      </c>
    </row>
    <row r="296" spans="1:16" ht="20.25" thickBot="1" x14ac:dyDescent="0.25">
      <c r="A296" s="202">
        <v>27</v>
      </c>
      <c r="B296" s="203" t="s">
        <v>157</v>
      </c>
      <c r="C296" s="204">
        <v>3268</v>
      </c>
      <c r="D296" s="205">
        <v>3871</v>
      </c>
      <c r="E296" s="206">
        <f t="shared" si="27"/>
        <v>18.5</v>
      </c>
      <c r="F296" s="204">
        <v>135</v>
      </c>
      <c r="G296" s="205">
        <v>143</v>
      </c>
      <c r="H296" s="206">
        <f t="shared" si="28"/>
        <v>5.9</v>
      </c>
      <c r="I296" s="250">
        <f t="shared" si="30"/>
        <v>4.1309669522643819</v>
      </c>
      <c r="J296" s="251">
        <f t="shared" si="31"/>
        <v>3.6941358822009818</v>
      </c>
      <c r="K296" s="204">
        <v>27</v>
      </c>
      <c r="L296" s="205">
        <v>35</v>
      </c>
      <c r="M296" s="206"/>
      <c r="N296" s="204">
        <v>9</v>
      </c>
      <c r="O296" s="205">
        <v>13</v>
      </c>
      <c r="P296" s="206">
        <f t="shared" si="29"/>
        <v>44.4</v>
      </c>
    </row>
    <row r="297" spans="1:16" ht="20.25" thickBot="1" x14ac:dyDescent="0.25">
      <c r="A297" s="202">
        <v>28</v>
      </c>
      <c r="B297" s="203" t="s">
        <v>17</v>
      </c>
      <c r="C297" s="204">
        <v>373</v>
      </c>
      <c r="D297" s="205">
        <v>551</v>
      </c>
      <c r="E297" s="206">
        <f t="shared" si="27"/>
        <v>47.7</v>
      </c>
      <c r="F297" s="204">
        <v>37</v>
      </c>
      <c r="G297" s="205">
        <v>50</v>
      </c>
      <c r="H297" s="206">
        <f t="shared" si="28"/>
        <v>35.1</v>
      </c>
      <c r="I297" s="250">
        <f t="shared" si="30"/>
        <v>9.9195710455764079</v>
      </c>
      <c r="J297" s="251">
        <f t="shared" si="31"/>
        <v>9.0744101633393832</v>
      </c>
      <c r="K297" s="204">
        <v>12</v>
      </c>
      <c r="L297" s="205">
        <v>16</v>
      </c>
      <c r="M297" s="206">
        <v>0</v>
      </c>
      <c r="N297" s="204">
        <v>11</v>
      </c>
      <c r="O297" s="205">
        <v>12</v>
      </c>
      <c r="P297" s="206">
        <f t="shared" si="29"/>
        <v>9.1</v>
      </c>
    </row>
    <row r="298" spans="1:16" ht="18.75" x14ac:dyDescent="0.2">
      <c r="A298" s="198">
        <v>29</v>
      </c>
      <c r="B298" s="207" t="s">
        <v>165</v>
      </c>
      <c r="C298" s="209">
        <v>319</v>
      </c>
      <c r="D298" s="196">
        <v>266</v>
      </c>
      <c r="E298" s="254">
        <f t="shared" si="27"/>
        <v>-16.600000000000001</v>
      </c>
      <c r="F298" s="195">
        <v>31</v>
      </c>
      <c r="G298" s="196">
        <v>18</v>
      </c>
      <c r="H298" s="208">
        <f t="shared" si="28"/>
        <v>-41.9</v>
      </c>
      <c r="I298" s="270">
        <f t="shared" si="30"/>
        <v>9.7178683385579934</v>
      </c>
      <c r="J298" s="243">
        <f t="shared" si="31"/>
        <v>6.7669172932330826</v>
      </c>
      <c r="K298" s="209">
        <v>12</v>
      </c>
      <c r="L298" s="196">
        <v>4</v>
      </c>
      <c r="M298" s="254">
        <v>0</v>
      </c>
      <c r="N298" s="195">
        <v>11</v>
      </c>
      <c r="O298" s="196">
        <v>3</v>
      </c>
      <c r="P298" s="208">
        <f t="shared" si="29"/>
        <v>-72.7</v>
      </c>
    </row>
    <row r="299" spans="1:16" ht="18.75" x14ac:dyDescent="0.2">
      <c r="A299" s="198">
        <v>30</v>
      </c>
      <c r="B299" s="138" t="s">
        <v>166</v>
      </c>
      <c r="C299" s="210">
        <v>16</v>
      </c>
      <c r="D299" s="201">
        <v>16</v>
      </c>
      <c r="E299" s="213">
        <f t="shared" si="27"/>
        <v>0</v>
      </c>
      <c r="F299" s="200">
        <v>1</v>
      </c>
      <c r="G299" s="201">
        <v>4</v>
      </c>
      <c r="H299" s="197" t="str">
        <f t="shared" si="28"/>
        <v>4 р</v>
      </c>
      <c r="I299" s="261">
        <f t="shared" si="30"/>
        <v>6.25</v>
      </c>
      <c r="J299" s="245">
        <f t="shared" si="31"/>
        <v>25</v>
      </c>
      <c r="K299" s="210"/>
      <c r="L299" s="201"/>
      <c r="M299" s="213"/>
      <c r="N299" s="200"/>
      <c r="O299" s="201"/>
      <c r="P299" s="197">
        <f t="shared" si="29"/>
        <v>0</v>
      </c>
    </row>
    <row r="300" spans="1:16" ht="18.75" x14ac:dyDescent="0.2">
      <c r="A300" s="198">
        <v>31</v>
      </c>
      <c r="B300" s="199" t="s">
        <v>167</v>
      </c>
      <c r="C300" s="210">
        <v>18</v>
      </c>
      <c r="D300" s="201"/>
      <c r="E300" s="213" t="str">
        <f t="shared" si="27"/>
        <v>-100,0</v>
      </c>
      <c r="F300" s="200">
        <v>2</v>
      </c>
      <c r="G300" s="201"/>
      <c r="H300" s="197" t="str">
        <f t="shared" si="28"/>
        <v>-100,0</v>
      </c>
      <c r="I300" s="261">
        <f t="shared" si="30"/>
        <v>11.111111111111111</v>
      </c>
      <c r="J300" s="245">
        <f t="shared" si="31"/>
        <v>0</v>
      </c>
      <c r="K300" s="210"/>
      <c r="L300" s="201"/>
      <c r="M300" s="213"/>
      <c r="N300" s="200"/>
      <c r="O300" s="201"/>
      <c r="P300" s="197">
        <f t="shared" si="29"/>
        <v>0</v>
      </c>
    </row>
    <row r="301" spans="1:16" ht="18.75" x14ac:dyDescent="0.2">
      <c r="A301" s="198">
        <v>32</v>
      </c>
      <c r="B301" s="199" t="s">
        <v>168</v>
      </c>
      <c r="C301" s="210"/>
      <c r="D301" s="201">
        <v>112</v>
      </c>
      <c r="E301" s="213">
        <f t="shared" si="27"/>
        <v>0</v>
      </c>
      <c r="F301" s="200"/>
      <c r="G301" s="201">
        <v>13</v>
      </c>
      <c r="H301" s="197">
        <f t="shared" si="28"/>
        <v>0</v>
      </c>
      <c r="I301" s="261">
        <f t="shared" si="30"/>
        <v>0</v>
      </c>
      <c r="J301" s="245">
        <f t="shared" si="31"/>
        <v>11.607142857142858</v>
      </c>
      <c r="K301" s="210"/>
      <c r="L301" s="201">
        <v>8</v>
      </c>
      <c r="M301" s="213"/>
      <c r="N301" s="200"/>
      <c r="O301" s="201">
        <v>7</v>
      </c>
      <c r="P301" s="197">
        <f t="shared" si="29"/>
        <v>0</v>
      </c>
    </row>
    <row r="302" spans="1:16" ht="18.75" x14ac:dyDescent="0.2">
      <c r="A302" s="198">
        <v>33</v>
      </c>
      <c r="B302" s="212" t="s">
        <v>169</v>
      </c>
      <c r="C302" s="200">
        <v>20</v>
      </c>
      <c r="D302" s="201"/>
      <c r="E302" s="213" t="str">
        <f t="shared" si="27"/>
        <v>-100,0</v>
      </c>
      <c r="F302" s="200">
        <v>3</v>
      </c>
      <c r="G302" s="201"/>
      <c r="H302" s="213" t="str">
        <f t="shared" si="28"/>
        <v>-100,0</v>
      </c>
      <c r="I302" s="244">
        <f t="shared" si="30"/>
        <v>15</v>
      </c>
      <c r="J302" s="245">
        <f t="shared" si="31"/>
        <v>0</v>
      </c>
      <c r="K302" s="200"/>
      <c r="L302" s="201"/>
      <c r="M302" s="197"/>
      <c r="N302" s="210"/>
      <c r="O302" s="201"/>
      <c r="P302" s="197">
        <f t="shared" si="29"/>
        <v>0</v>
      </c>
    </row>
    <row r="303" spans="1:16" ht="18.75" x14ac:dyDescent="0.2">
      <c r="A303" s="198">
        <v>34</v>
      </c>
      <c r="B303" s="212" t="s">
        <v>170</v>
      </c>
      <c r="C303" s="200"/>
      <c r="D303" s="201"/>
      <c r="E303" s="213">
        <f t="shared" si="27"/>
        <v>0</v>
      </c>
      <c r="F303" s="200"/>
      <c r="G303" s="201"/>
      <c r="H303" s="197">
        <f t="shared" si="28"/>
        <v>0</v>
      </c>
      <c r="I303" s="244">
        <f t="shared" si="30"/>
        <v>0</v>
      </c>
      <c r="J303" s="245">
        <f t="shared" si="31"/>
        <v>0</v>
      </c>
      <c r="K303" s="210"/>
      <c r="L303" s="201"/>
      <c r="M303" s="197"/>
      <c r="N303" s="210"/>
      <c r="O303" s="201"/>
      <c r="P303" s="197">
        <f t="shared" si="29"/>
        <v>0</v>
      </c>
    </row>
    <row r="304" spans="1:16" ht="18.75" x14ac:dyDescent="0.2">
      <c r="A304" s="198">
        <v>35</v>
      </c>
      <c r="B304" s="199" t="s">
        <v>172</v>
      </c>
      <c r="C304" s="210"/>
      <c r="D304" s="201">
        <v>95</v>
      </c>
      <c r="E304" s="213">
        <f t="shared" si="27"/>
        <v>0</v>
      </c>
      <c r="F304" s="200"/>
      <c r="G304" s="201">
        <v>11</v>
      </c>
      <c r="H304" s="197">
        <f t="shared" si="28"/>
        <v>0</v>
      </c>
      <c r="I304" s="261">
        <f t="shared" si="30"/>
        <v>0</v>
      </c>
      <c r="J304" s="245">
        <f t="shared" si="31"/>
        <v>11.578947368421053</v>
      </c>
      <c r="K304" s="210"/>
      <c r="L304" s="201">
        <v>3</v>
      </c>
      <c r="M304" s="213"/>
      <c r="N304" s="200"/>
      <c r="O304" s="201">
        <v>2</v>
      </c>
      <c r="P304" s="197">
        <f t="shared" si="29"/>
        <v>0</v>
      </c>
    </row>
    <row r="305" spans="1:16" ht="18.75" x14ac:dyDescent="0.2">
      <c r="A305" s="198">
        <v>36</v>
      </c>
      <c r="B305" s="199" t="s">
        <v>176</v>
      </c>
      <c r="C305" s="210"/>
      <c r="D305" s="201">
        <v>40</v>
      </c>
      <c r="E305" s="213">
        <f t="shared" si="27"/>
        <v>0</v>
      </c>
      <c r="F305" s="200"/>
      <c r="G305" s="201">
        <v>4</v>
      </c>
      <c r="H305" s="197">
        <f t="shared" si="28"/>
        <v>0</v>
      </c>
      <c r="I305" s="261">
        <f t="shared" si="30"/>
        <v>0</v>
      </c>
      <c r="J305" s="262">
        <f t="shared" si="31"/>
        <v>10</v>
      </c>
      <c r="K305" s="200"/>
      <c r="L305" s="217">
        <v>1</v>
      </c>
      <c r="M305" s="213"/>
      <c r="N305" s="216"/>
      <c r="O305" s="201"/>
      <c r="P305" s="197">
        <f t="shared" si="29"/>
        <v>0</v>
      </c>
    </row>
    <row r="306" spans="1:16" ht="19.5" thickBot="1" x14ac:dyDescent="0.25">
      <c r="A306" s="211">
        <v>37</v>
      </c>
      <c r="B306" s="215" t="s">
        <v>173</v>
      </c>
      <c r="C306" s="263"/>
      <c r="D306" s="296">
        <v>22</v>
      </c>
      <c r="E306" s="213">
        <f t="shared" si="27"/>
        <v>0</v>
      </c>
      <c r="F306" s="295"/>
      <c r="G306" s="296"/>
      <c r="H306" s="197">
        <f t="shared" si="28"/>
        <v>0</v>
      </c>
      <c r="I306" s="261">
        <f t="shared" si="30"/>
        <v>0</v>
      </c>
      <c r="J306" s="262">
        <f t="shared" si="31"/>
        <v>0</v>
      </c>
      <c r="K306" s="220"/>
      <c r="L306" s="264"/>
      <c r="M306" s="213"/>
      <c r="N306" s="220"/>
      <c r="O306" s="296"/>
      <c r="P306" s="197">
        <f t="shared" si="29"/>
        <v>0</v>
      </c>
    </row>
    <row r="307" spans="1:16" ht="20.25" thickBot="1" x14ac:dyDescent="0.25">
      <c r="A307" s="222">
        <v>38</v>
      </c>
      <c r="B307" s="203" t="s">
        <v>159</v>
      </c>
      <c r="C307" s="204">
        <v>3641</v>
      </c>
      <c r="D307" s="205">
        <v>4422</v>
      </c>
      <c r="E307" s="206">
        <f t="shared" si="27"/>
        <v>21.5</v>
      </c>
      <c r="F307" s="204">
        <v>172</v>
      </c>
      <c r="G307" s="205">
        <v>193</v>
      </c>
      <c r="H307" s="206">
        <f t="shared" si="28"/>
        <v>12.2</v>
      </c>
      <c r="I307" s="250">
        <f t="shared" si="30"/>
        <v>4.723976929414996</v>
      </c>
      <c r="J307" s="251">
        <f t="shared" si="31"/>
        <v>4.3645409317051111</v>
      </c>
      <c r="K307" s="204">
        <v>39</v>
      </c>
      <c r="L307" s="205">
        <v>51</v>
      </c>
      <c r="M307" s="206"/>
      <c r="N307" s="204">
        <v>20</v>
      </c>
      <c r="O307" s="205">
        <v>25</v>
      </c>
      <c r="P307" s="206">
        <f t="shared" si="29"/>
        <v>25</v>
      </c>
    </row>
    <row r="308" spans="1:16" ht="18.75" x14ac:dyDescent="0.2">
      <c r="A308" s="193">
        <v>39</v>
      </c>
      <c r="B308" s="194" t="s">
        <v>139</v>
      </c>
      <c r="C308" s="195">
        <v>73</v>
      </c>
      <c r="D308" s="196">
        <v>75</v>
      </c>
      <c r="E308" s="208">
        <f t="shared" si="27"/>
        <v>2.7</v>
      </c>
      <c r="F308" s="195">
        <v>10</v>
      </c>
      <c r="G308" s="196">
        <v>13</v>
      </c>
      <c r="H308" s="208">
        <f t="shared" si="28"/>
        <v>30</v>
      </c>
      <c r="I308" s="244">
        <f t="shared" si="30"/>
        <v>13.698630136986301</v>
      </c>
      <c r="J308" s="245">
        <f t="shared" si="31"/>
        <v>17.333333333333332</v>
      </c>
      <c r="K308" s="195">
        <v>12</v>
      </c>
      <c r="L308" s="196">
        <v>10</v>
      </c>
      <c r="M308" s="208"/>
      <c r="N308" s="195">
        <v>8</v>
      </c>
      <c r="O308" s="196">
        <v>9</v>
      </c>
      <c r="P308" s="208">
        <f t="shared" si="29"/>
        <v>12.5</v>
      </c>
    </row>
    <row r="309" spans="1:16" ht="18.75" x14ac:dyDescent="0.2">
      <c r="A309" s="211">
        <v>40</v>
      </c>
      <c r="B309" s="199" t="s">
        <v>45</v>
      </c>
      <c r="C309" s="200">
        <v>396</v>
      </c>
      <c r="D309" s="201">
        <v>458</v>
      </c>
      <c r="E309" s="197">
        <f t="shared" si="27"/>
        <v>15.7</v>
      </c>
      <c r="F309" s="200">
        <v>33</v>
      </c>
      <c r="G309" s="201">
        <v>20</v>
      </c>
      <c r="H309" s="197">
        <f t="shared" si="28"/>
        <v>-39.4</v>
      </c>
      <c r="I309" s="244">
        <f t="shared" si="30"/>
        <v>8.3333333333333339</v>
      </c>
      <c r="J309" s="245">
        <f t="shared" si="31"/>
        <v>4.3668122270742362</v>
      </c>
      <c r="K309" s="200">
        <v>9</v>
      </c>
      <c r="L309" s="201">
        <v>4</v>
      </c>
      <c r="M309" s="197">
        <v>0</v>
      </c>
      <c r="N309" s="200">
        <v>2</v>
      </c>
      <c r="O309" s="201"/>
      <c r="P309" s="197" t="str">
        <f t="shared" si="29"/>
        <v>-100,0</v>
      </c>
    </row>
    <row r="310" spans="1:16" ht="18.75" x14ac:dyDescent="0.2">
      <c r="A310" s="198">
        <v>41</v>
      </c>
      <c r="B310" s="199" t="s">
        <v>44</v>
      </c>
      <c r="C310" s="200">
        <v>341</v>
      </c>
      <c r="D310" s="201">
        <v>322</v>
      </c>
      <c r="E310" s="197">
        <f t="shared" si="27"/>
        <v>-5.6</v>
      </c>
      <c r="F310" s="200">
        <v>24</v>
      </c>
      <c r="G310" s="201">
        <v>40</v>
      </c>
      <c r="H310" s="197">
        <f t="shared" si="28"/>
        <v>66.7</v>
      </c>
      <c r="I310" s="280">
        <f t="shared" si="30"/>
        <v>7.0381231671554252</v>
      </c>
      <c r="J310" s="272">
        <f t="shared" si="31"/>
        <v>12.422360248447205</v>
      </c>
      <c r="K310" s="200">
        <v>8</v>
      </c>
      <c r="L310" s="201">
        <v>13</v>
      </c>
      <c r="M310" s="197"/>
      <c r="N310" s="200">
        <v>1</v>
      </c>
      <c r="O310" s="201">
        <v>8</v>
      </c>
      <c r="P310" s="197" t="str">
        <f t="shared" si="29"/>
        <v>8 р</v>
      </c>
    </row>
    <row r="311" spans="1:16" ht="18.75" x14ac:dyDescent="0.2">
      <c r="A311" s="198">
        <v>42</v>
      </c>
      <c r="B311" s="199" t="s">
        <v>55</v>
      </c>
      <c r="C311" s="200">
        <v>464</v>
      </c>
      <c r="D311" s="201">
        <v>501</v>
      </c>
      <c r="E311" s="213">
        <f t="shared" si="27"/>
        <v>8</v>
      </c>
      <c r="F311" s="200">
        <v>41</v>
      </c>
      <c r="G311" s="201">
        <v>26</v>
      </c>
      <c r="H311" s="213">
        <f t="shared" si="28"/>
        <v>-36.6</v>
      </c>
      <c r="I311" s="244">
        <f t="shared" si="30"/>
        <v>8.8362068965517242</v>
      </c>
      <c r="J311" s="262">
        <f t="shared" si="31"/>
        <v>5.1896207584830343</v>
      </c>
      <c r="K311" s="200">
        <v>7</v>
      </c>
      <c r="L311" s="201">
        <v>7</v>
      </c>
      <c r="M311" s="213"/>
      <c r="N311" s="200">
        <v>3</v>
      </c>
      <c r="O311" s="201">
        <v>2</v>
      </c>
      <c r="P311" s="197">
        <f t="shared" si="29"/>
        <v>-33.299999999999997</v>
      </c>
    </row>
    <row r="312" spans="1:16" ht="19.5" thickBot="1" x14ac:dyDescent="0.25">
      <c r="A312" s="211">
        <v>43</v>
      </c>
      <c r="B312" s="228" t="s">
        <v>163</v>
      </c>
      <c r="C312" s="295">
        <v>780</v>
      </c>
      <c r="D312" s="296">
        <v>509</v>
      </c>
      <c r="E312" s="302">
        <f t="shared" si="27"/>
        <v>-34.700000000000003</v>
      </c>
      <c r="F312" s="295">
        <v>40</v>
      </c>
      <c r="G312" s="296">
        <v>24</v>
      </c>
      <c r="H312" s="302">
        <f t="shared" si="28"/>
        <v>-40</v>
      </c>
      <c r="I312" s="280">
        <f t="shared" si="30"/>
        <v>5.1282051282051286</v>
      </c>
      <c r="J312" s="277">
        <f t="shared" si="31"/>
        <v>4.7151277013752457</v>
      </c>
      <c r="K312" s="295">
        <v>19</v>
      </c>
      <c r="L312" s="296">
        <v>6</v>
      </c>
      <c r="M312" s="305"/>
      <c r="N312" s="295">
        <v>14</v>
      </c>
      <c r="O312" s="296">
        <v>5</v>
      </c>
      <c r="P312" s="197">
        <f t="shared" si="29"/>
        <v>-64.3</v>
      </c>
    </row>
    <row r="313" spans="1:16" ht="20.25" thickBot="1" x14ac:dyDescent="0.25">
      <c r="A313" s="222">
        <v>44</v>
      </c>
      <c r="B313" s="203" t="s">
        <v>160</v>
      </c>
      <c r="C313" s="204">
        <v>2054</v>
      </c>
      <c r="D313" s="205">
        <v>1865</v>
      </c>
      <c r="E313" s="206">
        <f t="shared" si="27"/>
        <v>-9.1999999999999993</v>
      </c>
      <c r="F313" s="204">
        <v>148</v>
      </c>
      <c r="G313" s="205">
        <v>123</v>
      </c>
      <c r="H313" s="206">
        <f t="shared" si="28"/>
        <v>-16.899999999999999</v>
      </c>
      <c r="I313" s="250">
        <f t="shared" si="30"/>
        <v>7.2054527750730282</v>
      </c>
      <c r="J313" s="251">
        <f t="shared" si="31"/>
        <v>6.5951742627345844</v>
      </c>
      <c r="K313" s="204">
        <v>55</v>
      </c>
      <c r="L313" s="205">
        <v>40</v>
      </c>
      <c r="M313" s="206"/>
      <c r="N313" s="204">
        <v>28</v>
      </c>
      <c r="O313" s="205">
        <v>24</v>
      </c>
      <c r="P313" s="206">
        <f t="shared" si="29"/>
        <v>-14.3</v>
      </c>
    </row>
    <row r="314" spans="1:16" ht="20.25" thickBot="1" x14ac:dyDescent="0.25">
      <c r="A314" s="232">
        <v>45</v>
      </c>
      <c r="B314" s="233" t="s">
        <v>161</v>
      </c>
      <c r="C314" s="234">
        <v>5695</v>
      </c>
      <c r="D314" s="235">
        <v>6287</v>
      </c>
      <c r="E314" s="206">
        <f t="shared" si="27"/>
        <v>10.4</v>
      </c>
      <c r="F314" s="234">
        <v>320</v>
      </c>
      <c r="G314" s="235">
        <v>316</v>
      </c>
      <c r="H314" s="206">
        <f t="shared" si="28"/>
        <v>-1.3</v>
      </c>
      <c r="I314" s="250">
        <f t="shared" si="30"/>
        <v>5.6189640035118522</v>
      </c>
      <c r="J314" s="251">
        <f t="shared" si="31"/>
        <v>5.0262446317798632</v>
      </c>
      <c r="K314" s="234">
        <v>94</v>
      </c>
      <c r="L314" s="235">
        <v>91</v>
      </c>
      <c r="M314" s="206"/>
      <c r="N314" s="234">
        <v>48</v>
      </c>
      <c r="O314" s="235">
        <v>49</v>
      </c>
      <c r="P314" s="206">
        <f t="shared" si="29"/>
        <v>2.1</v>
      </c>
    </row>
    <row r="315" spans="1:16" ht="18.75" x14ac:dyDescent="0.2">
      <c r="A315" s="187" t="s">
        <v>219</v>
      </c>
      <c r="B315" s="187"/>
      <c r="C315" s="187"/>
      <c r="D315" s="187"/>
      <c r="E315" s="187"/>
      <c r="F315" s="187"/>
      <c r="G315" s="187"/>
      <c r="H315" s="187"/>
      <c r="I315" s="187"/>
      <c r="J315" s="187"/>
      <c r="K315" s="189"/>
    </row>
    <row r="316" spans="1:16" ht="3.6" customHeight="1" thickBot="1" x14ac:dyDescent="0.25">
      <c r="C316" s="189"/>
      <c r="D316" s="189"/>
      <c r="E316" s="189"/>
      <c r="F316" s="189"/>
      <c r="G316" s="189"/>
      <c r="H316" s="189"/>
      <c r="I316" s="189"/>
      <c r="J316" s="189"/>
      <c r="K316" s="189"/>
    </row>
    <row r="317" spans="1:16" ht="3" customHeight="1" thickBot="1" x14ac:dyDescent="0.25">
      <c r="A317" s="354" t="s">
        <v>18</v>
      </c>
      <c r="B317" s="357" t="s">
        <v>46</v>
      </c>
      <c r="C317" s="352" t="s">
        <v>105</v>
      </c>
      <c r="D317" s="352"/>
      <c r="E317" s="352"/>
      <c r="F317" s="352" t="s">
        <v>104</v>
      </c>
      <c r="G317" s="352"/>
      <c r="H317" s="352"/>
      <c r="I317" s="352" t="s">
        <v>103</v>
      </c>
      <c r="J317" s="352"/>
      <c r="K317" s="352"/>
      <c r="L317" s="352" t="s">
        <v>102</v>
      </c>
      <c r="M317" s="352"/>
      <c r="N317" s="352"/>
    </row>
    <row r="318" spans="1:16" ht="75" customHeight="1" thickBot="1" x14ac:dyDescent="0.25">
      <c r="A318" s="355"/>
      <c r="B318" s="357"/>
      <c r="C318" s="353"/>
      <c r="D318" s="353"/>
      <c r="E318" s="353"/>
      <c r="F318" s="353"/>
      <c r="G318" s="353"/>
      <c r="H318" s="353"/>
      <c r="I318" s="353"/>
      <c r="J318" s="353"/>
      <c r="K318" s="353"/>
      <c r="L318" s="353"/>
      <c r="M318" s="353"/>
      <c r="N318" s="353"/>
    </row>
    <row r="319" spans="1:16" ht="36" customHeight="1" thickBot="1" x14ac:dyDescent="0.25">
      <c r="A319" s="356"/>
      <c r="B319" s="357"/>
      <c r="C319" s="190">
        <v>2016</v>
      </c>
      <c r="D319" s="191">
        <v>2017</v>
      </c>
      <c r="E319" s="192" t="s">
        <v>14</v>
      </c>
      <c r="F319" s="190">
        <f>C319</f>
        <v>2016</v>
      </c>
      <c r="G319" s="191">
        <f>D319</f>
        <v>2017</v>
      </c>
      <c r="H319" s="192" t="s">
        <v>14</v>
      </c>
      <c r="I319" s="190">
        <f>F319</f>
        <v>2016</v>
      </c>
      <c r="J319" s="191">
        <f>G319</f>
        <v>2017</v>
      </c>
      <c r="K319" s="192" t="s">
        <v>14</v>
      </c>
      <c r="L319" s="190">
        <f>I319</f>
        <v>2016</v>
      </c>
      <c r="M319" s="191">
        <f>J319</f>
        <v>2017</v>
      </c>
      <c r="N319" s="192" t="s">
        <v>14</v>
      </c>
    </row>
    <row r="320" spans="1:16" ht="18.75" x14ac:dyDescent="0.2">
      <c r="A320" s="193">
        <v>1</v>
      </c>
      <c r="B320" s="194" t="s">
        <v>158</v>
      </c>
      <c r="C320" s="195"/>
      <c r="D320" s="196"/>
      <c r="E320" s="197">
        <f t="shared" ref="E320:E364" si="32">IF(C320=0,0,IF(D320=0,"-100,0",IF(D320*100/C320&lt;200,ROUND(D320*100/C320-100,1),ROUND(D320/C320,1)&amp;" р")))</f>
        <v>0</v>
      </c>
      <c r="F320" s="195"/>
      <c r="G320" s="196"/>
      <c r="H320" s="197">
        <f t="shared" ref="H320:H364" si="33">IF(F320=0,0,IF(G320=0,"-100,0",IF(G320*100/F320&lt;200,ROUND(G320*100/F320-100,1),ROUND(G320/F320,1)&amp;" р")))</f>
        <v>0</v>
      </c>
      <c r="I320" s="195"/>
      <c r="J320" s="196"/>
      <c r="K320" s="197">
        <f t="shared" ref="K320:K364" si="34">IF(I320=0,0,IF(J320=0,"-100,0",IF(J320*100/I320&lt;200,ROUND(J320*100/I320-100,1),ROUND(J320/I320,1)&amp;" р")))</f>
        <v>0</v>
      </c>
      <c r="L320" s="195"/>
      <c r="M320" s="196"/>
      <c r="N320" s="197">
        <f t="shared" ref="N320:N364" si="35">IF(L320=0,0,IF(M320=0,"-100,0",IF(M320*100/L320&lt;200,ROUND(M320*100/L320-100,1),ROUND(M320/L320,1)&amp;" р")))</f>
        <v>0</v>
      </c>
    </row>
    <row r="321" spans="1:14" ht="18.75" x14ac:dyDescent="0.2">
      <c r="A321" s="198">
        <v>2</v>
      </c>
      <c r="B321" s="199" t="s">
        <v>19</v>
      </c>
      <c r="C321" s="200"/>
      <c r="D321" s="201"/>
      <c r="E321" s="197">
        <f t="shared" si="32"/>
        <v>0</v>
      </c>
      <c r="F321" s="200">
        <v>1</v>
      </c>
      <c r="G321" s="201"/>
      <c r="H321" s="197" t="str">
        <f t="shared" si="33"/>
        <v>-100,0</v>
      </c>
      <c r="I321" s="200"/>
      <c r="J321" s="201"/>
      <c r="K321" s="197">
        <f t="shared" si="34"/>
        <v>0</v>
      </c>
      <c r="L321" s="200"/>
      <c r="M321" s="201"/>
      <c r="N321" s="197">
        <f t="shared" si="35"/>
        <v>0</v>
      </c>
    </row>
    <row r="322" spans="1:14" ht="18.75" x14ac:dyDescent="0.2">
      <c r="A322" s="198">
        <v>3</v>
      </c>
      <c r="B322" s="199" t="s">
        <v>20</v>
      </c>
      <c r="C322" s="200"/>
      <c r="D322" s="201"/>
      <c r="E322" s="197">
        <f t="shared" si="32"/>
        <v>0</v>
      </c>
      <c r="F322" s="200"/>
      <c r="G322" s="201">
        <v>1</v>
      </c>
      <c r="H322" s="197">
        <f t="shared" si="33"/>
        <v>0</v>
      </c>
      <c r="I322" s="200"/>
      <c r="J322" s="201"/>
      <c r="K322" s="197">
        <f t="shared" si="34"/>
        <v>0</v>
      </c>
      <c r="L322" s="200"/>
      <c r="M322" s="201"/>
      <c r="N322" s="197">
        <f t="shared" si="35"/>
        <v>0</v>
      </c>
    </row>
    <row r="323" spans="1:14" ht="18.75" x14ac:dyDescent="0.2">
      <c r="A323" s="198">
        <v>4</v>
      </c>
      <c r="B323" s="199" t="s">
        <v>21</v>
      </c>
      <c r="C323" s="200"/>
      <c r="D323" s="201"/>
      <c r="E323" s="197">
        <f t="shared" si="32"/>
        <v>0</v>
      </c>
      <c r="F323" s="200">
        <v>3</v>
      </c>
      <c r="G323" s="201">
        <v>2</v>
      </c>
      <c r="H323" s="197">
        <f t="shared" si="33"/>
        <v>-33.299999999999997</v>
      </c>
      <c r="I323" s="200"/>
      <c r="J323" s="201">
        <v>1</v>
      </c>
      <c r="K323" s="197">
        <f t="shared" si="34"/>
        <v>0</v>
      </c>
      <c r="L323" s="200"/>
      <c r="M323" s="201"/>
      <c r="N323" s="197">
        <f t="shared" si="35"/>
        <v>0</v>
      </c>
    </row>
    <row r="324" spans="1:14" ht="18.75" x14ac:dyDescent="0.2">
      <c r="A324" s="198">
        <v>5</v>
      </c>
      <c r="B324" s="199" t="s">
        <v>22</v>
      </c>
      <c r="C324" s="200"/>
      <c r="D324" s="201"/>
      <c r="E324" s="197">
        <f t="shared" si="32"/>
        <v>0</v>
      </c>
      <c r="F324" s="200">
        <v>1</v>
      </c>
      <c r="G324" s="201">
        <v>3</v>
      </c>
      <c r="H324" s="197" t="str">
        <f t="shared" si="33"/>
        <v>3 р</v>
      </c>
      <c r="I324" s="200"/>
      <c r="J324" s="201"/>
      <c r="K324" s="197">
        <f t="shared" si="34"/>
        <v>0</v>
      </c>
      <c r="L324" s="200"/>
      <c r="M324" s="201"/>
      <c r="N324" s="197">
        <f t="shared" si="35"/>
        <v>0</v>
      </c>
    </row>
    <row r="325" spans="1:14" ht="18.75" x14ac:dyDescent="0.2">
      <c r="A325" s="198">
        <v>6</v>
      </c>
      <c r="B325" s="199" t="s">
        <v>23</v>
      </c>
      <c r="C325" s="200"/>
      <c r="D325" s="201">
        <v>1</v>
      </c>
      <c r="E325" s="197">
        <f t="shared" si="32"/>
        <v>0</v>
      </c>
      <c r="F325" s="200"/>
      <c r="G325" s="201">
        <v>2</v>
      </c>
      <c r="H325" s="197">
        <f t="shared" si="33"/>
        <v>0</v>
      </c>
      <c r="I325" s="200"/>
      <c r="J325" s="201"/>
      <c r="K325" s="197">
        <f t="shared" si="34"/>
        <v>0</v>
      </c>
      <c r="L325" s="200"/>
      <c r="M325" s="201"/>
      <c r="N325" s="197">
        <f t="shared" si="35"/>
        <v>0</v>
      </c>
    </row>
    <row r="326" spans="1:14" ht="18.75" x14ac:dyDescent="0.2">
      <c r="A326" s="198">
        <v>7</v>
      </c>
      <c r="B326" s="199" t="s">
        <v>24</v>
      </c>
      <c r="C326" s="200"/>
      <c r="D326" s="201"/>
      <c r="E326" s="197">
        <f t="shared" si="32"/>
        <v>0</v>
      </c>
      <c r="F326" s="200">
        <v>4</v>
      </c>
      <c r="G326" s="201">
        <v>2</v>
      </c>
      <c r="H326" s="197">
        <f t="shared" si="33"/>
        <v>-50</v>
      </c>
      <c r="I326" s="200">
        <v>1</v>
      </c>
      <c r="J326" s="201"/>
      <c r="K326" s="197" t="str">
        <f t="shared" si="34"/>
        <v>-100,0</v>
      </c>
      <c r="L326" s="200"/>
      <c r="M326" s="201"/>
      <c r="N326" s="197">
        <f t="shared" si="35"/>
        <v>0</v>
      </c>
    </row>
    <row r="327" spans="1:14" ht="18.75" x14ac:dyDescent="0.2">
      <c r="A327" s="198">
        <v>8</v>
      </c>
      <c r="B327" s="199" t="s">
        <v>25</v>
      </c>
      <c r="C327" s="200"/>
      <c r="D327" s="201"/>
      <c r="E327" s="197">
        <f t="shared" si="32"/>
        <v>0</v>
      </c>
      <c r="F327" s="200"/>
      <c r="G327" s="201">
        <v>2</v>
      </c>
      <c r="H327" s="197">
        <f t="shared" si="33"/>
        <v>0</v>
      </c>
      <c r="I327" s="200"/>
      <c r="J327" s="201"/>
      <c r="K327" s="197">
        <f t="shared" si="34"/>
        <v>0</v>
      </c>
      <c r="L327" s="200"/>
      <c r="M327" s="201"/>
      <c r="N327" s="197">
        <f t="shared" si="35"/>
        <v>0</v>
      </c>
    </row>
    <row r="328" spans="1:14" ht="18.75" x14ac:dyDescent="0.2">
      <c r="A328" s="198">
        <v>9</v>
      </c>
      <c r="B328" s="199" t="s">
        <v>26</v>
      </c>
      <c r="C328" s="200">
        <v>1</v>
      </c>
      <c r="D328" s="201"/>
      <c r="E328" s="197" t="str">
        <f t="shared" si="32"/>
        <v>-100,0</v>
      </c>
      <c r="F328" s="200">
        <v>1</v>
      </c>
      <c r="G328" s="201">
        <v>3</v>
      </c>
      <c r="H328" s="197" t="str">
        <f t="shared" si="33"/>
        <v>3 р</v>
      </c>
      <c r="I328" s="200">
        <v>1</v>
      </c>
      <c r="J328" s="201">
        <v>1</v>
      </c>
      <c r="K328" s="197">
        <f t="shared" si="34"/>
        <v>0</v>
      </c>
      <c r="L328" s="200"/>
      <c r="M328" s="201"/>
      <c r="N328" s="197">
        <f t="shared" si="35"/>
        <v>0</v>
      </c>
    </row>
    <row r="329" spans="1:14" ht="18.75" x14ac:dyDescent="0.2">
      <c r="A329" s="198">
        <v>10</v>
      </c>
      <c r="B329" s="199" t="s">
        <v>27</v>
      </c>
      <c r="C329" s="200"/>
      <c r="D329" s="201"/>
      <c r="E329" s="197">
        <f t="shared" si="32"/>
        <v>0</v>
      </c>
      <c r="F329" s="200">
        <v>3</v>
      </c>
      <c r="G329" s="201"/>
      <c r="H329" s="197" t="str">
        <f t="shared" si="33"/>
        <v>-100,0</v>
      </c>
      <c r="I329" s="200"/>
      <c r="J329" s="201"/>
      <c r="K329" s="197">
        <f t="shared" si="34"/>
        <v>0</v>
      </c>
      <c r="L329" s="200"/>
      <c r="M329" s="201"/>
      <c r="N329" s="197">
        <f t="shared" si="35"/>
        <v>0</v>
      </c>
    </row>
    <row r="330" spans="1:14" ht="18.75" x14ac:dyDescent="0.2">
      <c r="A330" s="198">
        <v>11</v>
      </c>
      <c r="B330" s="199" t="s">
        <v>28</v>
      </c>
      <c r="C330" s="200"/>
      <c r="D330" s="201"/>
      <c r="E330" s="197">
        <f t="shared" si="32"/>
        <v>0</v>
      </c>
      <c r="F330" s="200">
        <v>2</v>
      </c>
      <c r="G330" s="201"/>
      <c r="H330" s="197" t="str">
        <f t="shared" si="33"/>
        <v>-100,0</v>
      </c>
      <c r="I330" s="200"/>
      <c r="J330" s="201"/>
      <c r="K330" s="197">
        <f t="shared" si="34"/>
        <v>0</v>
      </c>
      <c r="L330" s="200"/>
      <c r="M330" s="201"/>
      <c r="N330" s="197">
        <f t="shared" si="35"/>
        <v>0</v>
      </c>
    </row>
    <row r="331" spans="1:14" ht="18.75" x14ac:dyDescent="0.2">
      <c r="A331" s="198">
        <v>12</v>
      </c>
      <c r="B331" s="199" t="s">
        <v>29</v>
      </c>
      <c r="C331" s="200"/>
      <c r="D331" s="201">
        <v>1</v>
      </c>
      <c r="E331" s="197">
        <f t="shared" si="32"/>
        <v>0</v>
      </c>
      <c r="F331" s="200"/>
      <c r="G331" s="201">
        <v>2</v>
      </c>
      <c r="H331" s="197">
        <f t="shared" si="33"/>
        <v>0</v>
      </c>
      <c r="I331" s="200"/>
      <c r="J331" s="201"/>
      <c r="K331" s="197">
        <f t="shared" si="34"/>
        <v>0</v>
      </c>
      <c r="L331" s="200"/>
      <c r="M331" s="201"/>
      <c r="N331" s="197">
        <f t="shared" si="35"/>
        <v>0</v>
      </c>
    </row>
    <row r="332" spans="1:14" ht="18.75" x14ac:dyDescent="0.2">
      <c r="A332" s="198">
        <v>13</v>
      </c>
      <c r="B332" s="199" t="s">
        <v>30</v>
      </c>
      <c r="C332" s="200"/>
      <c r="D332" s="201"/>
      <c r="E332" s="197">
        <f t="shared" si="32"/>
        <v>0</v>
      </c>
      <c r="F332" s="200">
        <v>1</v>
      </c>
      <c r="G332" s="201">
        <v>3</v>
      </c>
      <c r="H332" s="197" t="str">
        <f t="shared" si="33"/>
        <v>3 р</v>
      </c>
      <c r="I332" s="200"/>
      <c r="J332" s="201"/>
      <c r="K332" s="197">
        <f t="shared" si="34"/>
        <v>0</v>
      </c>
      <c r="L332" s="200"/>
      <c r="M332" s="201"/>
      <c r="N332" s="197">
        <f t="shared" si="35"/>
        <v>0</v>
      </c>
    </row>
    <row r="333" spans="1:14" ht="18.75" x14ac:dyDescent="0.2">
      <c r="A333" s="198">
        <v>14</v>
      </c>
      <c r="B333" s="199" t="s">
        <v>31</v>
      </c>
      <c r="C333" s="200"/>
      <c r="D333" s="201"/>
      <c r="E333" s="197">
        <f t="shared" si="32"/>
        <v>0</v>
      </c>
      <c r="F333" s="200">
        <v>1</v>
      </c>
      <c r="G333" s="201">
        <v>2</v>
      </c>
      <c r="H333" s="197" t="str">
        <f t="shared" si="33"/>
        <v>2 р</v>
      </c>
      <c r="I333" s="200"/>
      <c r="J333" s="201"/>
      <c r="K333" s="197">
        <f t="shared" si="34"/>
        <v>0</v>
      </c>
      <c r="L333" s="200"/>
      <c r="M333" s="201"/>
      <c r="N333" s="197">
        <f t="shared" si="35"/>
        <v>0</v>
      </c>
    </row>
    <row r="334" spans="1:14" ht="18.75" x14ac:dyDescent="0.2">
      <c r="A334" s="198">
        <v>15</v>
      </c>
      <c r="B334" s="199" t="s">
        <v>32</v>
      </c>
      <c r="C334" s="200"/>
      <c r="D334" s="201"/>
      <c r="E334" s="197">
        <f t="shared" si="32"/>
        <v>0</v>
      </c>
      <c r="F334" s="200"/>
      <c r="G334" s="201">
        <v>1</v>
      </c>
      <c r="H334" s="197">
        <f t="shared" si="33"/>
        <v>0</v>
      </c>
      <c r="I334" s="200"/>
      <c r="J334" s="201"/>
      <c r="K334" s="197">
        <f t="shared" si="34"/>
        <v>0</v>
      </c>
      <c r="L334" s="200"/>
      <c r="M334" s="201"/>
      <c r="N334" s="197">
        <f t="shared" si="35"/>
        <v>0</v>
      </c>
    </row>
    <row r="335" spans="1:14" ht="18.75" x14ac:dyDescent="0.2">
      <c r="A335" s="198">
        <v>16</v>
      </c>
      <c r="B335" s="199" t="s">
        <v>33</v>
      </c>
      <c r="C335" s="200"/>
      <c r="D335" s="201"/>
      <c r="E335" s="197">
        <f t="shared" si="32"/>
        <v>0</v>
      </c>
      <c r="F335" s="200">
        <v>1</v>
      </c>
      <c r="G335" s="201">
        <v>3</v>
      </c>
      <c r="H335" s="197" t="str">
        <f t="shared" si="33"/>
        <v>3 р</v>
      </c>
      <c r="I335" s="200"/>
      <c r="J335" s="201"/>
      <c r="K335" s="197">
        <f t="shared" si="34"/>
        <v>0</v>
      </c>
      <c r="L335" s="200"/>
      <c r="M335" s="201"/>
      <c r="N335" s="197">
        <f t="shared" si="35"/>
        <v>0</v>
      </c>
    </row>
    <row r="336" spans="1:14" ht="18.75" x14ac:dyDescent="0.2">
      <c r="A336" s="198">
        <v>17</v>
      </c>
      <c r="B336" s="199" t="s">
        <v>34</v>
      </c>
      <c r="C336" s="200"/>
      <c r="D336" s="201"/>
      <c r="E336" s="197">
        <f t="shared" si="32"/>
        <v>0</v>
      </c>
      <c r="F336" s="200">
        <v>1</v>
      </c>
      <c r="G336" s="201">
        <v>2</v>
      </c>
      <c r="H336" s="197" t="str">
        <f t="shared" si="33"/>
        <v>2 р</v>
      </c>
      <c r="I336" s="200"/>
      <c r="J336" s="201"/>
      <c r="K336" s="197">
        <f t="shared" si="34"/>
        <v>0</v>
      </c>
      <c r="L336" s="200"/>
      <c r="M336" s="201"/>
      <c r="N336" s="197">
        <f t="shared" si="35"/>
        <v>0</v>
      </c>
    </row>
    <row r="337" spans="1:15" ht="18.75" x14ac:dyDescent="0.2">
      <c r="A337" s="198">
        <v>18</v>
      </c>
      <c r="B337" s="199" t="s">
        <v>35</v>
      </c>
      <c r="C337" s="200"/>
      <c r="D337" s="201"/>
      <c r="E337" s="197">
        <f t="shared" si="32"/>
        <v>0</v>
      </c>
      <c r="F337" s="200"/>
      <c r="G337" s="201">
        <v>2</v>
      </c>
      <c r="H337" s="197">
        <f t="shared" si="33"/>
        <v>0</v>
      </c>
      <c r="I337" s="200"/>
      <c r="J337" s="201"/>
      <c r="K337" s="197">
        <f t="shared" si="34"/>
        <v>0</v>
      </c>
      <c r="L337" s="200"/>
      <c r="M337" s="201"/>
      <c r="N337" s="197">
        <f t="shared" si="35"/>
        <v>0</v>
      </c>
    </row>
    <row r="338" spans="1:15" ht="18.75" x14ac:dyDescent="0.2">
      <c r="A338" s="198">
        <v>19</v>
      </c>
      <c r="B338" s="199" t="s">
        <v>36</v>
      </c>
      <c r="C338" s="200"/>
      <c r="D338" s="201"/>
      <c r="E338" s="197">
        <f t="shared" si="32"/>
        <v>0</v>
      </c>
      <c r="F338" s="200"/>
      <c r="G338" s="201">
        <v>4</v>
      </c>
      <c r="H338" s="197">
        <f t="shared" si="33"/>
        <v>0</v>
      </c>
      <c r="I338" s="200"/>
      <c r="J338" s="201">
        <v>1</v>
      </c>
      <c r="K338" s="197">
        <f t="shared" si="34"/>
        <v>0</v>
      </c>
      <c r="L338" s="200"/>
      <c r="M338" s="201">
        <v>2</v>
      </c>
      <c r="N338" s="197">
        <f t="shared" si="35"/>
        <v>0</v>
      </c>
    </row>
    <row r="339" spans="1:15" ht="18.75" x14ac:dyDescent="0.2">
      <c r="A339" s="198">
        <v>20</v>
      </c>
      <c r="B339" s="199" t="s">
        <v>37</v>
      </c>
      <c r="C339" s="200"/>
      <c r="D339" s="201"/>
      <c r="E339" s="197">
        <f t="shared" si="32"/>
        <v>0</v>
      </c>
      <c r="F339" s="200">
        <v>1</v>
      </c>
      <c r="G339" s="201"/>
      <c r="H339" s="197" t="str">
        <f t="shared" si="33"/>
        <v>-100,0</v>
      </c>
      <c r="I339" s="200"/>
      <c r="J339" s="201"/>
      <c r="K339" s="197">
        <f t="shared" si="34"/>
        <v>0</v>
      </c>
      <c r="L339" s="200"/>
      <c r="M339" s="201"/>
      <c r="N339" s="197">
        <f t="shared" si="35"/>
        <v>0</v>
      </c>
    </row>
    <row r="340" spans="1:15" ht="18.75" x14ac:dyDescent="0.2">
      <c r="A340" s="198">
        <v>21</v>
      </c>
      <c r="B340" s="199" t="s">
        <v>38</v>
      </c>
      <c r="C340" s="200"/>
      <c r="D340" s="201"/>
      <c r="E340" s="197">
        <f t="shared" si="32"/>
        <v>0</v>
      </c>
      <c r="F340" s="200">
        <v>2</v>
      </c>
      <c r="G340" s="201">
        <v>3</v>
      </c>
      <c r="H340" s="197">
        <f t="shared" si="33"/>
        <v>50</v>
      </c>
      <c r="I340" s="200"/>
      <c r="J340" s="201"/>
      <c r="K340" s="197">
        <f t="shared" si="34"/>
        <v>0</v>
      </c>
      <c r="L340" s="200"/>
      <c r="M340" s="201"/>
      <c r="N340" s="197">
        <f t="shared" si="35"/>
        <v>0</v>
      </c>
    </row>
    <row r="341" spans="1:15" ht="18.75" x14ac:dyDescent="0.2">
      <c r="A341" s="198">
        <v>22</v>
      </c>
      <c r="B341" s="199" t="s">
        <v>39</v>
      </c>
      <c r="C341" s="200"/>
      <c r="D341" s="201"/>
      <c r="E341" s="197">
        <f t="shared" si="32"/>
        <v>0</v>
      </c>
      <c r="F341" s="200"/>
      <c r="G341" s="201"/>
      <c r="H341" s="197">
        <f t="shared" si="33"/>
        <v>0</v>
      </c>
      <c r="I341" s="200"/>
      <c r="J341" s="201"/>
      <c r="K341" s="197">
        <f t="shared" si="34"/>
        <v>0</v>
      </c>
      <c r="L341" s="200"/>
      <c r="M341" s="201"/>
      <c r="N341" s="197">
        <f t="shared" si="35"/>
        <v>0</v>
      </c>
    </row>
    <row r="342" spans="1:15" ht="18.75" x14ac:dyDescent="0.2">
      <c r="A342" s="198">
        <v>23</v>
      </c>
      <c r="B342" s="199" t="s">
        <v>40</v>
      </c>
      <c r="C342" s="200"/>
      <c r="D342" s="201"/>
      <c r="E342" s="197">
        <f t="shared" si="32"/>
        <v>0</v>
      </c>
      <c r="F342" s="200">
        <v>2</v>
      </c>
      <c r="G342" s="201">
        <v>2</v>
      </c>
      <c r="H342" s="197">
        <f t="shared" si="33"/>
        <v>0</v>
      </c>
      <c r="I342" s="200"/>
      <c r="J342" s="201"/>
      <c r="K342" s="197">
        <f t="shared" si="34"/>
        <v>0</v>
      </c>
      <c r="L342" s="200"/>
      <c r="M342" s="201"/>
      <c r="N342" s="197">
        <f t="shared" si="35"/>
        <v>0</v>
      </c>
    </row>
    <row r="343" spans="1:15" ht="18.75" x14ac:dyDescent="0.2">
      <c r="A343" s="198">
        <v>24</v>
      </c>
      <c r="B343" s="199" t="s">
        <v>41</v>
      </c>
      <c r="C343" s="200"/>
      <c r="D343" s="201"/>
      <c r="E343" s="197">
        <f t="shared" si="32"/>
        <v>0</v>
      </c>
      <c r="F343" s="200"/>
      <c r="G343" s="201">
        <v>3</v>
      </c>
      <c r="H343" s="197">
        <f t="shared" si="33"/>
        <v>0</v>
      </c>
      <c r="I343" s="200"/>
      <c r="J343" s="201"/>
      <c r="K343" s="197">
        <f t="shared" si="34"/>
        <v>0</v>
      </c>
      <c r="L343" s="200"/>
      <c r="M343" s="201"/>
      <c r="N343" s="197">
        <f t="shared" si="35"/>
        <v>0</v>
      </c>
    </row>
    <row r="344" spans="1:15" ht="18.75" x14ac:dyDescent="0.2">
      <c r="A344" s="198">
        <v>25</v>
      </c>
      <c r="B344" s="199" t="s">
        <v>42</v>
      </c>
      <c r="C344" s="200"/>
      <c r="D344" s="201"/>
      <c r="E344" s="197">
        <f t="shared" si="32"/>
        <v>0</v>
      </c>
      <c r="F344" s="200">
        <v>3</v>
      </c>
      <c r="G344" s="201">
        <v>1</v>
      </c>
      <c r="H344" s="197">
        <f t="shared" si="33"/>
        <v>-66.7</v>
      </c>
      <c r="I344" s="200"/>
      <c r="J344" s="201"/>
      <c r="K344" s="197">
        <f t="shared" si="34"/>
        <v>0</v>
      </c>
      <c r="L344" s="200"/>
      <c r="M344" s="201"/>
      <c r="N344" s="197">
        <f t="shared" si="35"/>
        <v>0</v>
      </c>
    </row>
    <row r="345" spans="1:15" ht="19.5" thickBot="1" x14ac:dyDescent="0.25">
      <c r="A345" s="198">
        <v>26</v>
      </c>
      <c r="B345" s="199" t="s">
        <v>43</v>
      </c>
      <c r="C345" s="200"/>
      <c r="D345" s="201"/>
      <c r="E345" s="197">
        <f t="shared" si="32"/>
        <v>0</v>
      </c>
      <c r="F345" s="200">
        <v>1</v>
      </c>
      <c r="G345" s="201">
        <v>1</v>
      </c>
      <c r="H345" s="197">
        <f t="shared" si="33"/>
        <v>0</v>
      </c>
      <c r="I345" s="200"/>
      <c r="J345" s="201">
        <v>1</v>
      </c>
      <c r="K345" s="197">
        <f t="shared" si="34"/>
        <v>0</v>
      </c>
      <c r="L345" s="200"/>
      <c r="M345" s="201"/>
      <c r="N345" s="197">
        <f t="shared" si="35"/>
        <v>0</v>
      </c>
    </row>
    <row r="346" spans="1:15" ht="20.25" thickBot="1" x14ac:dyDescent="0.25">
      <c r="A346" s="202">
        <v>27</v>
      </c>
      <c r="B346" s="203" t="s">
        <v>157</v>
      </c>
      <c r="C346" s="204">
        <v>1</v>
      </c>
      <c r="D346" s="205">
        <v>2</v>
      </c>
      <c r="E346" s="206" t="str">
        <f t="shared" si="32"/>
        <v>2 р</v>
      </c>
      <c r="F346" s="204">
        <v>28</v>
      </c>
      <c r="G346" s="205">
        <v>44</v>
      </c>
      <c r="H346" s="206">
        <f t="shared" si="33"/>
        <v>57.1</v>
      </c>
      <c r="I346" s="204">
        <v>2</v>
      </c>
      <c r="J346" s="205">
        <v>4</v>
      </c>
      <c r="K346" s="206" t="str">
        <f t="shared" si="34"/>
        <v>2 р</v>
      </c>
      <c r="L346" s="204">
        <v>0</v>
      </c>
      <c r="M346" s="205">
        <v>2</v>
      </c>
      <c r="N346" s="206">
        <f t="shared" si="35"/>
        <v>0</v>
      </c>
    </row>
    <row r="347" spans="1:15" ht="20.25" thickBot="1" x14ac:dyDescent="0.25">
      <c r="A347" s="202">
        <v>28</v>
      </c>
      <c r="B347" s="203" t="s">
        <v>17</v>
      </c>
      <c r="C347" s="204">
        <v>1</v>
      </c>
      <c r="D347" s="205">
        <v>0</v>
      </c>
      <c r="E347" s="206" t="str">
        <f t="shared" si="32"/>
        <v>-100,0</v>
      </c>
      <c r="F347" s="204">
        <v>5</v>
      </c>
      <c r="G347" s="205">
        <v>3</v>
      </c>
      <c r="H347" s="206">
        <f t="shared" si="33"/>
        <v>-40</v>
      </c>
      <c r="I347" s="204">
        <v>0</v>
      </c>
      <c r="J347" s="205">
        <v>0</v>
      </c>
      <c r="K347" s="206">
        <f t="shared" si="34"/>
        <v>0</v>
      </c>
      <c r="L347" s="204">
        <v>0</v>
      </c>
      <c r="M347" s="205">
        <v>0</v>
      </c>
      <c r="N347" s="206">
        <f t="shared" si="35"/>
        <v>0</v>
      </c>
    </row>
    <row r="348" spans="1:15" ht="18.75" x14ac:dyDescent="0.2">
      <c r="A348" s="198">
        <v>29</v>
      </c>
      <c r="B348" s="207" t="s">
        <v>165</v>
      </c>
      <c r="C348" s="195"/>
      <c r="D348" s="196"/>
      <c r="E348" s="208">
        <f t="shared" si="32"/>
        <v>0</v>
      </c>
      <c r="F348" s="209">
        <v>1</v>
      </c>
      <c r="G348" s="196">
        <v>2</v>
      </c>
      <c r="H348" s="254" t="str">
        <f t="shared" si="33"/>
        <v>2 р</v>
      </c>
      <c r="I348" s="195"/>
      <c r="J348" s="196"/>
      <c r="K348" s="208">
        <f t="shared" si="34"/>
        <v>0</v>
      </c>
      <c r="L348" s="195"/>
      <c r="M348" s="196"/>
      <c r="N348" s="208">
        <f t="shared" si="35"/>
        <v>0</v>
      </c>
    </row>
    <row r="349" spans="1:15" ht="18.75" x14ac:dyDescent="0.2">
      <c r="A349" s="198">
        <v>30</v>
      </c>
      <c r="B349" s="138" t="s">
        <v>166</v>
      </c>
      <c r="C349" s="200"/>
      <c r="D349" s="201"/>
      <c r="E349" s="197">
        <f t="shared" si="32"/>
        <v>0</v>
      </c>
      <c r="F349" s="210"/>
      <c r="G349" s="201"/>
      <c r="H349" s="213">
        <f t="shared" si="33"/>
        <v>0</v>
      </c>
      <c r="I349" s="200"/>
      <c r="J349" s="201"/>
      <c r="K349" s="197">
        <f t="shared" si="34"/>
        <v>0</v>
      </c>
      <c r="L349" s="200"/>
      <c r="M349" s="201"/>
      <c r="N349" s="197">
        <f t="shared" si="35"/>
        <v>0</v>
      </c>
    </row>
    <row r="350" spans="1:15" ht="18.75" x14ac:dyDescent="0.2">
      <c r="A350" s="198">
        <v>31</v>
      </c>
      <c r="B350" s="199" t="s">
        <v>167</v>
      </c>
      <c r="C350" s="200">
        <v>1</v>
      </c>
      <c r="D350" s="201"/>
      <c r="E350" s="197" t="str">
        <f t="shared" si="32"/>
        <v>-100,0</v>
      </c>
      <c r="F350" s="210">
        <v>2</v>
      </c>
      <c r="G350" s="201"/>
      <c r="H350" s="213" t="str">
        <f t="shared" si="33"/>
        <v>-100,0</v>
      </c>
      <c r="I350" s="200"/>
      <c r="J350" s="201"/>
      <c r="K350" s="197">
        <f t="shared" si="34"/>
        <v>0</v>
      </c>
      <c r="L350" s="200"/>
      <c r="M350" s="201"/>
      <c r="N350" s="197">
        <f t="shared" si="35"/>
        <v>0</v>
      </c>
    </row>
    <row r="351" spans="1:15" ht="18.75" x14ac:dyDescent="0.2">
      <c r="A351" s="198">
        <v>32</v>
      </c>
      <c r="B351" s="199" t="s">
        <v>168</v>
      </c>
      <c r="C351" s="200"/>
      <c r="D351" s="201"/>
      <c r="E351" s="197">
        <f t="shared" si="32"/>
        <v>0</v>
      </c>
      <c r="F351" s="210"/>
      <c r="G351" s="201"/>
      <c r="H351" s="213">
        <f t="shared" si="33"/>
        <v>0</v>
      </c>
      <c r="I351" s="200"/>
      <c r="J351" s="201"/>
      <c r="K351" s="197">
        <f t="shared" si="34"/>
        <v>0</v>
      </c>
      <c r="L351" s="200"/>
      <c r="M351" s="201"/>
      <c r="N351" s="197">
        <f t="shared" si="35"/>
        <v>0</v>
      </c>
    </row>
    <row r="352" spans="1:15" ht="18.75" x14ac:dyDescent="0.2">
      <c r="A352" s="198">
        <v>33</v>
      </c>
      <c r="B352" s="199" t="s">
        <v>169</v>
      </c>
      <c r="C352" s="200"/>
      <c r="D352" s="201"/>
      <c r="E352" s="213">
        <f t="shared" si="32"/>
        <v>0</v>
      </c>
      <c r="F352" s="200">
        <v>2</v>
      </c>
      <c r="G352" s="201"/>
      <c r="H352" s="213" t="str">
        <f t="shared" si="33"/>
        <v>-100,0</v>
      </c>
      <c r="I352" s="200"/>
      <c r="J352" s="201"/>
      <c r="K352" s="213">
        <f t="shared" si="34"/>
        <v>0</v>
      </c>
      <c r="L352" s="200"/>
      <c r="M352" s="201"/>
      <c r="N352" s="197">
        <f t="shared" si="35"/>
        <v>0</v>
      </c>
      <c r="O352" s="306"/>
    </row>
    <row r="353" spans="1:15" ht="18.75" x14ac:dyDescent="0.2">
      <c r="A353" s="198">
        <v>34</v>
      </c>
      <c r="B353" s="199" t="s">
        <v>170</v>
      </c>
      <c r="C353" s="210"/>
      <c r="D353" s="201"/>
      <c r="E353" s="197">
        <f t="shared" si="32"/>
        <v>0</v>
      </c>
      <c r="F353" s="210"/>
      <c r="G353" s="201"/>
      <c r="H353" s="213">
        <f t="shared" si="33"/>
        <v>0</v>
      </c>
      <c r="I353" s="200"/>
      <c r="J353" s="201"/>
      <c r="K353" s="213">
        <f t="shared" si="34"/>
        <v>0</v>
      </c>
      <c r="L353" s="200"/>
      <c r="M353" s="201"/>
      <c r="N353" s="197">
        <f t="shared" si="35"/>
        <v>0</v>
      </c>
    </row>
    <row r="354" spans="1:15" ht="18.75" x14ac:dyDescent="0.2">
      <c r="A354" s="198">
        <v>35</v>
      </c>
      <c r="B354" s="199" t="s">
        <v>172</v>
      </c>
      <c r="C354" s="200"/>
      <c r="D354" s="201"/>
      <c r="E354" s="197">
        <f t="shared" si="32"/>
        <v>0</v>
      </c>
      <c r="F354" s="210"/>
      <c r="G354" s="201"/>
      <c r="H354" s="213">
        <f t="shared" si="33"/>
        <v>0</v>
      </c>
      <c r="I354" s="200"/>
      <c r="J354" s="201"/>
      <c r="K354" s="197">
        <f t="shared" si="34"/>
        <v>0</v>
      </c>
      <c r="L354" s="200"/>
      <c r="M354" s="201"/>
      <c r="N354" s="197">
        <f t="shared" si="35"/>
        <v>0</v>
      </c>
    </row>
    <row r="355" spans="1:15" ht="18.75" x14ac:dyDescent="0.2">
      <c r="A355" s="198">
        <v>36</v>
      </c>
      <c r="B355" s="214" t="s">
        <v>176</v>
      </c>
      <c r="C355" s="200"/>
      <c r="D355" s="201"/>
      <c r="E355" s="197">
        <f t="shared" si="32"/>
        <v>0</v>
      </c>
      <c r="F355" s="210"/>
      <c r="G355" s="201">
        <v>1</v>
      </c>
      <c r="H355" s="213">
        <f t="shared" si="33"/>
        <v>0</v>
      </c>
      <c r="I355" s="200"/>
      <c r="J355" s="201"/>
      <c r="K355" s="197">
        <f t="shared" si="34"/>
        <v>0</v>
      </c>
      <c r="L355" s="200"/>
      <c r="M355" s="201"/>
      <c r="N355" s="197">
        <f t="shared" si="35"/>
        <v>0</v>
      </c>
    </row>
    <row r="356" spans="1:15" ht="19.5" thickBot="1" x14ac:dyDescent="0.25">
      <c r="A356" s="211">
        <v>37</v>
      </c>
      <c r="B356" s="215" t="s">
        <v>173</v>
      </c>
      <c r="C356" s="295"/>
      <c r="D356" s="296"/>
      <c r="E356" s="197">
        <f t="shared" si="32"/>
        <v>0</v>
      </c>
      <c r="F356" s="263"/>
      <c r="G356" s="296"/>
      <c r="H356" s="213">
        <f t="shared" si="33"/>
        <v>0</v>
      </c>
      <c r="I356" s="295"/>
      <c r="J356" s="296"/>
      <c r="K356" s="197">
        <f t="shared" si="34"/>
        <v>0</v>
      </c>
      <c r="L356" s="295"/>
      <c r="M356" s="296"/>
      <c r="N356" s="197">
        <f t="shared" si="35"/>
        <v>0</v>
      </c>
    </row>
    <row r="357" spans="1:15" ht="20.25" thickBot="1" x14ac:dyDescent="0.25">
      <c r="A357" s="222">
        <v>38</v>
      </c>
      <c r="B357" s="203" t="s">
        <v>159</v>
      </c>
      <c r="C357" s="204">
        <v>2</v>
      </c>
      <c r="D357" s="205">
        <v>2</v>
      </c>
      <c r="E357" s="206">
        <f>IF(C357=0,0,IF(D357=0,"-100,0",IF(D357*100/C357&lt;200,ROUND(D357*100/C357-100,1),ROUND(D357/C357,1)&amp;" р")))</f>
        <v>0</v>
      </c>
      <c r="F357" s="204">
        <v>33</v>
      </c>
      <c r="G357" s="205">
        <v>47</v>
      </c>
      <c r="H357" s="206">
        <f t="shared" si="33"/>
        <v>42.4</v>
      </c>
      <c r="I357" s="204">
        <v>2</v>
      </c>
      <c r="J357" s="205">
        <v>4</v>
      </c>
      <c r="K357" s="206" t="str">
        <f t="shared" si="34"/>
        <v>2 р</v>
      </c>
      <c r="L357" s="204">
        <v>0</v>
      </c>
      <c r="M357" s="205">
        <v>2</v>
      </c>
      <c r="N357" s="206">
        <f t="shared" si="35"/>
        <v>0</v>
      </c>
    </row>
    <row r="358" spans="1:15" ht="18.75" x14ac:dyDescent="0.2">
      <c r="A358" s="193">
        <v>39</v>
      </c>
      <c r="B358" s="194" t="s">
        <v>139</v>
      </c>
      <c r="C358" s="195"/>
      <c r="D358" s="196"/>
      <c r="E358" s="208">
        <f t="shared" si="32"/>
        <v>0</v>
      </c>
      <c r="F358" s="195">
        <v>3</v>
      </c>
      <c r="G358" s="196">
        <v>2</v>
      </c>
      <c r="H358" s="208">
        <f t="shared" si="33"/>
        <v>-33.299999999999997</v>
      </c>
      <c r="I358" s="195"/>
      <c r="J358" s="196"/>
      <c r="K358" s="208">
        <f t="shared" si="34"/>
        <v>0</v>
      </c>
      <c r="L358" s="195"/>
      <c r="M358" s="196"/>
      <c r="N358" s="208">
        <f t="shared" si="35"/>
        <v>0</v>
      </c>
    </row>
    <row r="359" spans="1:15" ht="18.75" x14ac:dyDescent="0.2">
      <c r="A359" s="211">
        <v>40</v>
      </c>
      <c r="B359" s="199" t="s">
        <v>45</v>
      </c>
      <c r="C359" s="200"/>
      <c r="D359" s="201"/>
      <c r="E359" s="197">
        <f t="shared" si="32"/>
        <v>0</v>
      </c>
      <c r="F359" s="200">
        <v>4</v>
      </c>
      <c r="G359" s="201">
        <v>11</v>
      </c>
      <c r="H359" s="197" t="str">
        <f t="shared" si="33"/>
        <v>2,8 р</v>
      </c>
      <c r="I359" s="200">
        <v>1</v>
      </c>
      <c r="J359" s="201"/>
      <c r="K359" s="197" t="str">
        <f t="shared" si="34"/>
        <v>-100,0</v>
      </c>
      <c r="L359" s="200"/>
      <c r="M359" s="201"/>
      <c r="N359" s="197">
        <f t="shared" si="35"/>
        <v>0</v>
      </c>
    </row>
    <row r="360" spans="1:15" ht="18.75" x14ac:dyDescent="0.2">
      <c r="A360" s="198">
        <v>41</v>
      </c>
      <c r="B360" s="199" t="s">
        <v>44</v>
      </c>
      <c r="C360" s="200">
        <v>2</v>
      </c>
      <c r="D360" s="201"/>
      <c r="E360" s="197" t="str">
        <f t="shared" si="32"/>
        <v>-100,0</v>
      </c>
      <c r="F360" s="200">
        <v>3</v>
      </c>
      <c r="G360" s="201">
        <v>1</v>
      </c>
      <c r="H360" s="197">
        <f t="shared" si="33"/>
        <v>-66.7</v>
      </c>
      <c r="I360" s="200"/>
      <c r="J360" s="201"/>
      <c r="K360" s="197">
        <f t="shared" si="34"/>
        <v>0</v>
      </c>
      <c r="L360" s="200"/>
      <c r="M360" s="201"/>
      <c r="N360" s="197">
        <f t="shared" si="35"/>
        <v>0</v>
      </c>
    </row>
    <row r="361" spans="1:15" ht="18.75" x14ac:dyDescent="0.2">
      <c r="A361" s="198">
        <v>42</v>
      </c>
      <c r="B361" s="199" t="s">
        <v>55</v>
      </c>
      <c r="C361" s="200"/>
      <c r="D361" s="201"/>
      <c r="E361" s="197">
        <f t="shared" si="32"/>
        <v>0</v>
      </c>
      <c r="F361" s="210">
        <v>6</v>
      </c>
      <c r="G361" s="201">
        <v>5</v>
      </c>
      <c r="H361" s="197">
        <f t="shared" si="33"/>
        <v>-16.7</v>
      </c>
      <c r="I361" s="210"/>
      <c r="J361" s="201"/>
      <c r="K361" s="197">
        <f t="shared" si="34"/>
        <v>0</v>
      </c>
      <c r="L361" s="210"/>
      <c r="M361" s="201">
        <v>1</v>
      </c>
      <c r="N361" s="197">
        <f t="shared" si="35"/>
        <v>0</v>
      </c>
      <c r="O361" s="306"/>
    </row>
    <row r="362" spans="1:15" ht="19.5" thickBot="1" x14ac:dyDescent="0.25">
      <c r="A362" s="211">
        <v>43</v>
      </c>
      <c r="B362" s="228" t="s">
        <v>163</v>
      </c>
      <c r="C362" s="295"/>
      <c r="D362" s="296"/>
      <c r="E362" s="302">
        <f t="shared" si="32"/>
        <v>0</v>
      </c>
      <c r="F362" s="295">
        <v>2</v>
      </c>
      <c r="G362" s="296">
        <v>3</v>
      </c>
      <c r="H362" s="302">
        <f t="shared" si="33"/>
        <v>50</v>
      </c>
      <c r="I362" s="295"/>
      <c r="J362" s="296"/>
      <c r="K362" s="302">
        <f t="shared" si="34"/>
        <v>0</v>
      </c>
      <c r="L362" s="295"/>
      <c r="M362" s="296"/>
      <c r="N362" s="197">
        <f t="shared" si="35"/>
        <v>0</v>
      </c>
      <c r="O362" s="306"/>
    </row>
    <row r="363" spans="1:15" ht="20.25" thickBot="1" x14ac:dyDescent="0.25">
      <c r="A363" s="222">
        <v>44</v>
      </c>
      <c r="B363" s="203" t="s">
        <v>160</v>
      </c>
      <c r="C363" s="204">
        <v>2</v>
      </c>
      <c r="D363" s="205">
        <v>0</v>
      </c>
      <c r="E363" s="206" t="str">
        <f t="shared" si="32"/>
        <v>-100,0</v>
      </c>
      <c r="F363" s="204">
        <v>18</v>
      </c>
      <c r="G363" s="205">
        <v>22</v>
      </c>
      <c r="H363" s="206">
        <f t="shared" si="33"/>
        <v>22.2</v>
      </c>
      <c r="I363" s="204">
        <v>1</v>
      </c>
      <c r="J363" s="205">
        <v>0</v>
      </c>
      <c r="K363" s="206" t="str">
        <f t="shared" si="34"/>
        <v>-100,0</v>
      </c>
      <c r="L363" s="204">
        <v>0</v>
      </c>
      <c r="M363" s="205">
        <v>1</v>
      </c>
      <c r="N363" s="206">
        <f t="shared" si="35"/>
        <v>0</v>
      </c>
    </row>
    <row r="364" spans="1:15" ht="20.25" thickBot="1" x14ac:dyDescent="0.25">
      <c r="A364" s="232">
        <v>45</v>
      </c>
      <c r="B364" s="233" t="s">
        <v>161</v>
      </c>
      <c r="C364" s="234">
        <v>4</v>
      </c>
      <c r="D364" s="235">
        <v>2</v>
      </c>
      <c r="E364" s="206">
        <f t="shared" si="32"/>
        <v>-50</v>
      </c>
      <c r="F364" s="234">
        <v>51</v>
      </c>
      <c r="G364" s="235">
        <v>69</v>
      </c>
      <c r="H364" s="206">
        <f t="shared" si="33"/>
        <v>35.299999999999997</v>
      </c>
      <c r="I364" s="234">
        <v>3</v>
      </c>
      <c r="J364" s="235">
        <v>4</v>
      </c>
      <c r="K364" s="206">
        <f t="shared" si="34"/>
        <v>33.299999999999997</v>
      </c>
      <c r="L364" s="234">
        <v>0</v>
      </c>
      <c r="M364" s="235">
        <v>3</v>
      </c>
      <c r="N364" s="206">
        <f t="shared" si="35"/>
        <v>0</v>
      </c>
    </row>
  </sheetData>
  <mergeCells count="82">
    <mergeCell ref="A167:A169"/>
    <mergeCell ref="B167:B169"/>
    <mergeCell ref="A267:A269"/>
    <mergeCell ref="B267:B269"/>
    <mergeCell ref="F168:G168"/>
    <mergeCell ref="C167:E168"/>
    <mergeCell ref="F268:H268"/>
    <mergeCell ref="A217:A219"/>
    <mergeCell ref="B217:B219"/>
    <mergeCell ref="F167:G167"/>
    <mergeCell ref="H167:J168"/>
    <mergeCell ref="K218:L218"/>
    <mergeCell ref="C267:E268"/>
    <mergeCell ref="F267:H267"/>
    <mergeCell ref="I267:J268"/>
    <mergeCell ref="K267:M268"/>
    <mergeCell ref="C217:E218"/>
    <mergeCell ref="F217:G217"/>
    <mergeCell ref="H217:J218"/>
    <mergeCell ref="K217:L217"/>
    <mergeCell ref="M217:O218"/>
    <mergeCell ref="F218:G218"/>
    <mergeCell ref="N267:P267"/>
    <mergeCell ref="N268:P268"/>
    <mergeCell ref="A1:Y1"/>
    <mergeCell ref="A2:Y2"/>
    <mergeCell ref="A3:Y3"/>
    <mergeCell ref="A4:Y4"/>
    <mergeCell ref="A5:Y5"/>
    <mergeCell ref="A6:Y6"/>
    <mergeCell ref="A7:Y7"/>
    <mergeCell ref="A8:Y8"/>
    <mergeCell ref="A9:Y9"/>
    <mergeCell ref="A10:Y10"/>
    <mergeCell ref="A11:Y11"/>
    <mergeCell ref="A12:Y12"/>
    <mergeCell ref="A13:Y13"/>
    <mergeCell ref="A14:Y14"/>
    <mergeCell ref="F17:T17"/>
    <mergeCell ref="A17:A19"/>
    <mergeCell ref="B17:B19"/>
    <mergeCell ref="C17:E18"/>
    <mergeCell ref="F18:H18"/>
    <mergeCell ref="I18:K18"/>
    <mergeCell ref="L18:N18"/>
    <mergeCell ref="O18:Q18"/>
    <mergeCell ref="R18:T18"/>
    <mergeCell ref="A65:Y65"/>
    <mergeCell ref="A67:A69"/>
    <mergeCell ref="B67:B69"/>
    <mergeCell ref="C67:E68"/>
    <mergeCell ref="F67:G68"/>
    <mergeCell ref="H67:J68"/>
    <mergeCell ref="K67:L68"/>
    <mergeCell ref="M67:O68"/>
    <mergeCell ref="P67:Q68"/>
    <mergeCell ref="R67:Y67"/>
    <mergeCell ref="R68:S68"/>
    <mergeCell ref="T68:U68"/>
    <mergeCell ref="V68:W68"/>
    <mergeCell ref="X68:Y68"/>
    <mergeCell ref="A117:A119"/>
    <mergeCell ref="B117:B119"/>
    <mergeCell ref="C117:E118"/>
    <mergeCell ref="F117:H118"/>
    <mergeCell ref="I117:J118"/>
    <mergeCell ref="K117:L117"/>
    <mergeCell ref="M117:N118"/>
    <mergeCell ref="O117:Q118"/>
    <mergeCell ref="K118:L118"/>
    <mergeCell ref="R167:T168"/>
    <mergeCell ref="K167:L167"/>
    <mergeCell ref="M167:O168"/>
    <mergeCell ref="P167:Q167"/>
    <mergeCell ref="P168:Q168"/>
    <mergeCell ref="K168:L168"/>
    <mergeCell ref="L317:N318"/>
    <mergeCell ref="A317:A319"/>
    <mergeCell ref="B317:B319"/>
    <mergeCell ref="C317:E318"/>
    <mergeCell ref="F317:H318"/>
    <mergeCell ref="I317:K318"/>
  </mergeCells>
  <phoneticPr fontId="0" type="noConversion"/>
  <printOptions horizontalCentered="1"/>
  <pageMargins left="0.19685039370078741" right="0.19685039370078741" top="0.39370078740157483" bottom="0.39370078740157483" header="0.19685039370078741" footer="0.19685039370078741"/>
  <pageSetup paperSize="9" scale="55" orientation="landscape" r:id="rId1"/>
  <headerFooter alignWithMargins="0"/>
  <rowBreaks count="7" manualBreakCount="7">
    <brk id="14" max="24" man="1"/>
    <brk id="64" max="24" man="1"/>
    <brk id="114" max="24" man="1"/>
    <brk id="164" max="24" man="1"/>
    <brk id="214" max="24" man="1"/>
    <brk id="264" max="24" man="1"/>
    <brk id="314" max="2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0]!Dovid.Dovidca">
                <anchor moveWithCells="1" sizeWithCells="1">
                  <from>
                    <xdr:col>1</xdr:col>
                    <xdr:colOff>276225</xdr:colOff>
                    <xdr:row>16</xdr:row>
                    <xdr:rowOff>142875</xdr:rowOff>
                  </from>
                  <to>
                    <xdr:col>1</xdr:col>
                    <xdr:colOff>1466850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 macro="[0]!Dovidca">
                <anchor moveWithCells="1" sizeWithCells="1">
                  <from>
                    <xdr:col>1</xdr:col>
                    <xdr:colOff>276225</xdr:colOff>
                    <xdr:row>16</xdr:row>
                    <xdr:rowOff>142875</xdr:rowOff>
                  </from>
                  <to>
                    <xdr:col>1</xdr:col>
                    <xdr:colOff>1466850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pageSetUpPr fitToPage="1"/>
  </sheetPr>
  <dimension ref="A1:K45"/>
  <sheetViews>
    <sheetView showZeros="0" zoomScaleNormal="100" workbookViewId="0">
      <selection activeCell="A9" sqref="A9:D9"/>
    </sheetView>
  </sheetViews>
  <sheetFormatPr defaultColWidth="9" defaultRowHeight="12.75" x14ac:dyDescent="0.2"/>
  <cols>
    <col min="1" max="2" width="7.875" style="74" customWidth="1"/>
    <col min="3" max="3" width="7.25" style="74" customWidth="1"/>
    <col min="4" max="4" width="42.375" style="74" customWidth="1"/>
    <col min="5" max="5" width="3.625" style="74" customWidth="1"/>
    <col min="6" max="7" width="9.625" style="74" customWidth="1"/>
    <col min="8" max="8" width="8.25" style="74" customWidth="1"/>
    <col min="9" max="16384" width="9" style="74"/>
  </cols>
  <sheetData>
    <row r="1" spans="1:11" ht="20.25" x14ac:dyDescent="0.2">
      <c r="A1" s="431" t="s">
        <v>47</v>
      </c>
      <c r="B1" s="431"/>
      <c r="C1" s="431"/>
      <c r="D1" s="431"/>
      <c r="E1" s="431"/>
      <c r="F1" s="431"/>
      <c r="G1" s="431"/>
      <c r="H1" s="431"/>
      <c r="I1" s="45"/>
      <c r="J1" s="45"/>
      <c r="K1" s="45"/>
    </row>
    <row r="2" spans="1:11" ht="20.25" x14ac:dyDescent="0.2">
      <c r="A2" s="431" t="s">
        <v>48</v>
      </c>
      <c r="B2" s="431"/>
      <c r="C2" s="431"/>
      <c r="D2" s="431"/>
      <c r="E2" s="431"/>
      <c r="F2" s="431"/>
      <c r="G2" s="431"/>
      <c r="H2" s="431"/>
      <c r="I2" s="45"/>
      <c r="J2" s="45"/>
      <c r="K2" s="45"/>
    </row>
    <row r="3" spans="1:11" ht="20.25" x14ac:dyDescent="0.2">
      <c r="A3" s="431" t="s">
        <v>231</v>
      </c>
      <c r="B3" s="431"/>
      <c r="C3" s="431"/>
      <c r="D3" s="431"/>
      <c r="E3" s="431"/>
      <c r="F3" s="431"/>
      <c r="G3" s="431"/>
      <c r="H3" s="431"/>
      <c r="I3" s="45"/>
      <c r="J3" s="45"/>
      <c r="K3" s="45"/>
    </row>
    <row r="4" spans="1:11" ht="20.25" x14ac:dyDescent="0.2">
      <c r="A4" s="432" t="str">
        <f>Довідки!A9</f>
        <v>за січень 2017 року</v>
      </c>
      <c r="B4" s="432"/>
      <c r="C4" s="432"/>
      <c r="D4" s="432"/>
      <c r="E4" s="432"/>
      <c r="F4" s="432"/>
      <c r="G4" s="432"/>
      <c r="H4" s="432"/>
      <c r="I4" s="45"/>
      <c r="J4" s="45"/>
      <c r="K4" s="45"/>
    </row>
    <row r="5" spans="1:11" ht="5.25" customHeight="1" thickBot="1" x14ac:dyDescent="0.3">
      <c r="A5" s="56"/>
      <c r="B5" s="56"/>
      <c r="C5" s="56"/>
      <c r="D5" s="75"/>
      <c r="E5" s="56"/>
      <c r="F5" s="56"/>
      <c r="G5" s="56"/>
      <c r="H5" s="56"/>
      <c r="I5" s="45"/>
      <c r="J5" s="45"/>
      <c r="K5" s="45"/>
    </row>
    <row r="6" spans="1:11" ht="30" thickBot="1" x14ac:dyDescent="0.3">
      <c r="A6" s="433"/>
      <c r="B6" s="433"/>
      <c r="C6" s="433"/>
      <c r="D6" s="433"/>
      <c r="E6" s="76" t="s">
        <v>49</v>
      </c>
      <c r="F6" s="77">
        <f>Довідки!F19</f>
        <v>2016</v>
      </c>
      <c r="G6" s="77">
        <f>Довідки!G19</f>
        <v>2017</v>
      </c>
      <c r="H6" s="78" t="s">
        <v>137</v>
      </c>
      <c r="I6" s="45"/>
      <c r="J6" s="45"/>
      <c r="K6" s="45"/>
    </row>
    <row r="7" spans="1:11" ht="16.5" thickBot="1" x14ac:dyDescent="0.25">
      <c r="A7" s="420" t="s">
        <v>7</v>
      </c>
      <c r="B7" s="420"/>
      <c r="C7" s="420"/>
      <c r="D7" s="420"/>
      <c r="E7" s="36" t="s">
        <v>8</v>
      </c>
      <c r="F7" s="36">
        <v>1</v>
      </c>
      <c r="G7" s="36">
        <v>2</v>
      </c>
      <c r="H7" s="36">
        <v>3</v>
      </c>
      <c r="I7" s="45"/>
      <c r="J7" s="45"/>
      <c r="K7" s="45"/>
    </row>
    <row r="8" spans="1:11" ht="18.75" customHeight="1" x14ac:dyDescent="0.2">
      <c r="A8" s="427" t="s">
        <v>98</v>
      </c>
      <c r="B8" s="428"/>
      <c r="C8" s="428"/>
      <c r="D8" s="429"/>
      <c r="E8" s="79">
        <v>1</v>
      </c>
      <c r="F8" s="104">
        <v>4505</v>
      </c>
      <c r="G8" s="104">
        <v>5471</v>
      </c>
      <c r="H8" s="80">
        <f>IF(F8=0,0,IF(G8=0,"-100,0",IF(G8*100/F8&lt;200,ROUND(G8*100/F8-100,1),ROUND(G8/F8,1)&amp;" р")))</f>
        <v>21.4</v>
      </c>
      <c r="I8" s="45"/>
      <c r="J8" s="45"/>
      <c r="K8" s="45"/>
    </row>
    <row r="9" spans="1:11" ht="18.75" customHeight="1" x14ac:dyDescent="0.2">
      <c r="A9" s="422" t="s">
        <v>64</v>
      </c>
      <c r="B9" s="423"/>
      <c r="C9" s="423"/>
      <c r="D9" s="424"/>
      <c r="E9" s="81">
        <v>2</v>
      </c>
      <c r="F9" s="105">
        <v>556</v>
      </c>
      <c r="G9" s="105">
        <v>551</v>
      </c>
      <c r="H9" s="82">
        <f t="shared" ref="H9:H45" si="0">IF(F9=0,0,IF(G9=0,"-100,0",IF(G9*100/F9&lt;200,ROUND(G9*100/F9-100,1),ROUND(G9/F9,1)&amp;" р")))</f>
        <v>-0.9</v>
      </c>
      <c r="I9" s="45"/>
      <c r="J9" s="45"/>
      <c r="K9" s="45"/>
    </row>
    <row r="10" spans="1:11" ht="18.75" customHeight="1" x14ac:dyDescent="0.2">
      <c r="A10" s="430" t="s">
        <v>99</v>
      </c>
      <c r="B10" s="423" t="s">
        <v>109</v>
      </c>
      <c r="C10" s="423"/>
      <c r="D10" s="424"/>
      <c r="E10" s="81">
        <v>3</v>
      </c>
      <c r="F10" s="105">
        <v>32</v>
      </c>
      <c r="G10" s="105">
        <v>52</v>
      </c>
      <c r="H10" s="82">
        <f t="shared" si="0"/>
        <v>62.5</v>
      </c>
      <c r="I10" s="45"/>
      <c r="J10" s="45"/>
      <c r="K10" s="45"/>
    </row>
    <row r="11" spans="1:11" ht="18.75" customHeight="1" x14ac:dyDescent="0.2">
      <c r="A11" s="430"/>
      <c r="B11" s="434" t="s">
        <v>50</v>
      </c>
      <c r="C11" s="434"/>
      <c r="D11" s="435"/>
      <c r="E11" s="81">
        <v>4</v>
      </c>
      <c r="F11" s="89">
        <f>IF(F9=0,0,F10*100/F9)</f>
        <v>5.7553956834532372</v>
      </c>
      <c r="G11" s="89">
        <f>IF(G9=0,0,G10*100/G9)</f>
        <v>9.4373865698729578</v>
      </c>
      <c r="H11" s="82"/>
      <c r="I11" s="45"/>
      <c r="J11" s="45"/>
      <c r="K11" s="45"/>
    </row>
    <row r="12" spans="1:11" ht="18.75" customHeight="1" x14ac:dyDescent="0.2">
      <c r="A12" s="430"/>
      <c r="B12" s="423" t="s">
        <v>66</v>
      </c>
      <c r="C12" s="423"/>
      <c r="D12" s="424"/>
      <c r="E12" s="81">
        <v>5</v>
      </c>
      <c r="F12" s="105">
        <v>86</v>
      </c>
      <c r="G12" s="105">
        <v>150</v>
      </c>
      <c r="H12" s="82">
        <f t="shared" si="0"/>
        <v>74.400000000000006</v>
      </c>
      <c r="I12" s="45"/>
      <c r="J12" s="45"/>
      <c r="K12" s="45"/>
    </row>
    <row r="13" spans="1:11" ht="18.75" customHeight="1" x14ac:dyDescent="0.2">
      <c r="A13" s="430"/>
      <c r="B13" s="434" t="s">
        <v>107</v>
      </c>
      <c r="C13" s="434"/>
      <c r="D13" s="435"/>
      <c r="E13" s="81">
        <v>6</v>
      </c>
      <c r="F13" s="89">
        <f>IF(F9=0,0,F12*100/F9)</f>
        <v>15.467625899280575</v>
      </c>
      <c r="G13" s="89">
        <f>IF(G9=0,0,G12*100/G9)</f>
        <v>27.22323049001815</v>
      </c>
      <c r="H13" s="82"/>
      <c r="I13" s="45"/>
      <c r="J13" s="45"/>
      <c r="K13" s="45"/>
    </row>
    <row r="14" spans="1:11" ht="18.75" customHeight="1" x14ac:dyDescent="0.2">
      <c r="A14" s="430"/>
      <c r="B14" s="421" t="s">
        <v>82</v>
      </c>
      <c r="C14" s="412" t="s">
        <v>118</v>
      </c>
      <c r="D14" s="413"/>
      <c r="E14" s="81">
        <v>7</v>
      </c>
      <c r="F14" s="105">
        <v>2</v>
      </c>
      <c r="G14" s="105">
        <v>3</v>
      </c>
      <c r="H14" s="82">
        <f>IF(F14=0,0,IF(G14=0,"-100,0",IF(G14*100/F14&lt;200,ROUND(G14*100/F14-100,1),ROUND(G14/F14,1)&amp;" р")))</f>
        <v>50</v>
      </c>
      <c r="I14" s="45"/>
      <c r="J14" s="45"/>
      <c r="K14" s="45"/>
    </row>
    <row r="15" spans="1:11" ht="18.75" customHeight="1" x14ac:dyDescent="0.2">
      <c r="A15" s="430"/>
      <c r="B15" s="421"/>
      <c r="C15" s="412" t="s">
        <v>119</v>
      </c>
      <c r="D15" s="413"/>
      <c r="E15" s="81">
        <v>8</v>
      </c>
      <c r="F15" s="105">
        <v>17</v>
      </c>
      <c r="G15" s="105">
        <v>18</v>
      </c>
      <c r="H15" s="82">
        <f t="shared" si="0"/>
        <v>5.9</v>
      </c>
      <c r="I15" s="45"/>
      <c r="J15" s="45"/>
      <c r="K15" s="45"/>
    </row>
    <row r="16" spans="1:11" ht="34.5" customHeight="1" x14ac:dyDescent="0.2">
      <c r="A16" s="430"/>
      <c r="B16" s="412" t="s">
        <v>69</v>
      </c>
      <c r="C16" s="412"/>
      <c r="D16" s="413"/>
      <c r="E16" s="81">
        <v>9</v>
      </c>
      <c r="F16" s="105">
        <v>0</v>
      </c>
      <c r="G16" s="105">
        <v>0</v>
      </c>
      <c r="H16" s="82">
        <f t="shared" si="0"/>
        <v>0</v>
      </c>
      <c r="I16" s="45"/>
      <c r="J16" s="45"/>
      <c r="K16" s="45"/>
    </row>
    <row r="17" spans="1:11" ht="34.5" customHeight="1" x14ac:dyDescent="0.2">
      <c r="A17" s="430"/>
      <c r="B17" s="412" t="s">
        <v>70</v>
      </c>
      <c r="C17" s="412"/>
      <c r="D17" s="413"/>
      <c r="E17" s="81">
        <v>10</v>
      </c>
      <c r="F17" s="105">
        <v>0</v>
      </c>
      <c r="G17" s="105">
        <v>2</v>
      </c>
      <c r="H17" s="82">
        <f t="shared" si="0"/>
        <v>0</v>
      </c>
      <c r="I17" s="45"/>
      <c r="J17" s="45"/>
      <c r="K17" s="45"/>
    </row>
    <row r="18" spans="1:11" ht="18.75" customHeight="1" x14ac:dyDescent="0.2">
      <c r="A18" s="430"/>
      <c r="B18" s="423" t="s">
        <v>100</v>
      </c>
      <c r="C18" s="425"/>
      <c r="D18" s="426"/>
      <c r="E18" s="81">
        <v>11</v>
      </c>
      <c r="F18" s="105">
        <v>470</v>
      </c>
      <c r="G18" s="105">
        <v>399</v>
      </c>
      <c r="H18" s="82">
        <f t="shared" si="0"/>
        <v>-15.1</v>
      </c>
      <c r="I18" s="45"/>
      <c r="J18" s="45"/>
      <c r="K18" s="45"/>
    </row>
    <row r="19" spans="1:11" ht="18.75" customHeight="1" x14ac:dyDescent="0.2">
      <c r="A19" s="430"/>
      <c r="B19" s="434" t="s">
        <v>106</v>
      </c>
      <c r="C19" s="434"/>
      <c r="D19" s="435"/>
      <c r="E19" s="81">
        <v>12</v>
      </c>
      <c r="F19" s="89">
        <f>IF(F9=0,0,F18*100/F9)</f>
        <v>84.532374100719423</v>
      </c>
      <c r="G19" s="89">
        <f>IF(G9=0,0,G18*100/G9)</f>
        <v>72.41379310344827</v>
      </c>
      <c r="H19" s="82"/>
      <c r="I19" s="45"/>
      <c r="J19" s="45"/>
      <c r="K19" s="45"/>
    </row>
    <row r="20" spans="1:11" ht="18.75" customHeight="1" x14ac:dyDescent="0.2">
      <c r="A20" s="430"/>
      <c r="B20" s="421" t="s">
        <v>67</v>
      </c>
      <c r="C20" s="412" t="s">
        <v>72</v>
      </c>
      <c r="D20" s="413"/>
      <c r="E20" s="81">
        <v>13</v>
      </c>
      <c r="F20" s="105">
        <v>0</v>
      </c>
      <c r="G20" s="105">
        <v>0</v>
      </c>
      <c r="H20" s="82">
        <f>IF(F20=0,0,IF(G20=0,"-100,0",IF(G20*100/F20&lt;200,ROUND(G20*100/F20-100,1),ROUND(G20/F20,1)&amp;" р")))</f>
        <v>0</v>
      </c>
      <c r="I20" s="45"/>
      <c r="J20" s="45"/>
      <c r="K20" s="45"/>
    </row>
    <row r="21" spans="1:11" ht="18.75" customHeight="1" x14ac:dyDescent="0.2">
      <c r="A21" s="430"/>
      <c r="B21" s="421"/>
      <c r="C21" s="434" t="s">
        <v>106</v>
      </c>
      <c r="D21" s="435"/>
      <c r="E21" s="81">
        <v>14</v>
      </c>
      <c r="F21" s="89">
        <f>IF(F18=0,0,F20*100/F18)</f>
        <v>0</v>
      </c>
      <c r="G21" s="89">
        <f>IF(G18=0,0,G20*100/G18)</f>
        <v>0</v>
      </c>
      <c r="H21" s="82"/>
      <c r="I21" s="45"/>
      <c r="J21" s="45"/>
      <c r="K21" s="45"/>
    </row>
    <row r="22" spans="1:11" ht="18.75" customHeight="1" x14ac:dyDescent="0.2">
      <c r="A22" s="411" t="s">
        <v>73</v>
      </c>
      <c r="B22" s="412"/>
      <c r="C22" s="412"/>
      <c r="D22" s="413"/>
      <c r="E22" s="81">
        <v>15</v>
      </c>
      <c r="F22" s="105">
        <v>27</v>
      </c>
      <c r="G22" s="105">
        <v>81</v>
      </c>
      <c r="H22" s="82" t="str">
        <f t="shared" si="0"/>
        <v>3 р</v>
      </c>
      <c r="I22" s="45"/>
      <c r="J22" s="45"/>
      <c r="K22" s="45"/>
    </row>
    <row r="23" spans="1:11" ht="18.75" customHeight="1" x14ac:dyDescent="0.2">
      <c r="A23" s="46" t="s">
        <v>67</v>
      </c>
      <c r="B23" s="412" t="s">
        <v>111</v>
      </c>
      <c r="C23" s="412"/>
      <c r="D23" s="413"/>
      <c r="E23" s="81">
        <v>16</v>
      </c>
      <c r="F23" s="105">
        <v>19</v>
      </c>
      <c r="G23" s="105">
        <v>65</v>
      </c>
      <c r="H23" s="82" t="str">
        <f t="shared" si="0"/>
        <v>3,4 р</v>
      </c>
      <c r="I23" s="45"/>
      <c r="J23" s="45"/>
      <c r="K23" s="45"/>
    </row>
    <row r="24" spans="1:11" ht="18.75" customHeight="1" x14ac:dyDescent="0.2">
      <c r="A24" s="422" t="s">
        <v>75</v>
      </c>
      <c r="B24" s="423"/>
      <c r="C24" s="423"/>
      <c r="D24" s="424"/>
      <c r="E24" s="81">
        <v>17</v>
      </c>
      <c r="F24" s="105">
        <v>89</v>
      </c>
      <c r="G24" s="105">
        <v>89</v>
      </c>
      <c r="H24" s="82">
        <f t="shared" si="0"/>
        <v>0</v>
      </c>
      <c r="I24" s="45"/>
      <c r="J24" s="45"/>
      <c r="K24" s="45"/>
    </row>
    <row r="25" spans="1:11" ht="18.75" customHeight="1" x14ac:dyDescent="0.2">
      <c r="A25" s="422" t="s">
        <v>76</v>
      </c>
      <c r="B25" s="423"/>
      <c r="C25" s="423"/>
      <c r="D25" s="424"/>
      <c r="E25" s="81">
        <v>18</v>
      </c>
      <c r="F25" s="105">
        <v>192</v>
      </c>
      <c r="G25" s="105">
        <v>328</v>
      </c>
      <c r="H25" s="82">
        <f t="shared" si="0"/>
        <v>70.8</v>
      </c>
      <c r="I25" s="45"/>
      <c r="J25" s="45"/>
      <c r="K25" s="45"/>
    </row>
    <row r="26" spans="1:11" ht="34.5" customHeight="1" x14ac:dyDescent="0.2">
      <c r="A26" s="411" t="s">
        <v>151</v>
      </c>
      <c r="B26" s="412"/>
      <c r="C26" s="412"/>
      <c r="D26" s="413"/>
      <c r="E26" s="81">
        <v>19</v>
      </c>
      <c r="F26" s="105">
        <v>1</v>
      </c>
      <c r="G26" s="105">
        <v>0</v>
      </c>
      <c r="H26" s="82" t="str">
        <f t="shared" si="0"/>
        <v>-100,0</v>
      </c>
      <c r="I26" s="45"/>
      <c r="J26" s="45"/>
      <c r="K26" s="45"/>
    </row>
    <row r="27" spans="1:11" ht="18.75" customHeight="1" x14ac:dyDescent="0.2">
      <c r="A27" s="46" t="s">
        <v>67</v>
      </c>
      <c r="B27" s="412" t="s">
        <v>112</v>
      </c>
      <c r="C27" s="412"/>
      <c r="D27" s="413"/>
      <c r="E27" s="81">
        <v>20</v>
      </c>
      <c r="F27" s="105">
        <v>0</v>
      </c>
      <c r="G27" s="105">
        <v>0</v>
      </c>
      <c r="H27" s="82">
        <f t="shared" si="0"/>
        <v>0</v>
      </c>
      <c r="I27" s="45"/>
      <c r="J27" s="45"/>
      <c r="K27" s="45"/>
    </row>
    <row r="28" spans="1:11" ht="50.25" customHeight="1" x14ac:dyDescent="0.2">
      <c r="A28" s="411" t="s">
        <v>154</v>
      </c>
      <c r="B28" s="412"/>
      <c r="C28" s="412"/>
      <c r="D28" s="413"/>
      <c r="E28" s="81">
        <v>21</v>
      </c>
      <c r="F28" s="105">
        <v>6</v>
      </c>
      <c r="G28" s="105">
        <v>0</v>
      </c>
      <c r="H28" s="82" t="str">
        <f>IF(F28=0,0,IF(G28=0,"-100,0",IF(G28*100/F28&lt;200,ROUND(G28*100/F28-100,1),ROUND(G28/F28,1)&amp;" р")))</f>
        <v>-100,0</v>
      </c>
      <c r="I28" s="45"/>
      <c r="J28" s="45"/>
      <c r="K28" s="45"/>
    </row>
    <row r="29" spans="1:11" ht="18.75" customHeight="1" x14ac:dyDescent="0.2">
      <c r="A29" s="46" t="s">
        <v>67</v>
      </c>
      <c r="B29" s="412" t="s">
        <v>112</v>
      </c>
      <c r="C29" s="412"/>
      <c r="D29" s="413"/>
      <c r="E29" s="81">
        <v>22</v>
      </c>
      <c r="F29" s="105">
        <v>1</v>
      </c>
      <c r="G29" s="105">
        <v>0</v>
      </c>
      <c r="H29" s="82" t="str">
        <f>IF(F29=0,0,IF(G29=0,"-100,0",IF(G29*100/F29&lt;200,ROUND(G29*100/F29-100,1),ROUND(G29/F29,1)&amp;" р")))</f>
        <v>-100,0</v>
      </c>
      <c r="I29" s="45"/>
      <c r="J29" s="45"/>
      <c r="K29" s="45"/>
    </row>
    <row r="30" spans="1:11" ht="34.5" customHeight="1" x14ac:dyDescent="0.2">
      <c r="A30" s="411" t="s">
        <v>141</v>
      </c>
      <c r="B30" s="412"/>
      <c r="C30" s="412"/>
      <c r="D30" s="413"/>
      <c r="E30" s="81">
        <v>23</v>
      </c>
      <c r="F30" s="105">
        <v>1</v>
      </c>
      <c r="G30" s="105">
        <v>0</v>
      </c>
      <c r="H30" s="82" t="str">
        <f t="shared" si="0"/>
        <v>-100,0</v>
      </c>
      <c r="I30" s="45"/>
      <c r="J30" s="45"/>
      <c r="K30" s="45"/>
    </row>
    <row r="31" spans="1:11" ht="18.75" customHeight="1" x14ac:dyDescent="0.2">
      <c r="A31" s="46" t="s">
        <v>67</v>
      </c>
      <c r="B31" s="412" t="s">
        <v>112</v>
      </c>
      <c r="C31" s="412"/>
      <c r="D31" s="413"/>
      <c r="E31" s="81">
        <v>24</v>
      </c>
      <c r="F31" s="105">
        <v>0</v>
      </c>
      <c r="G31" s="105">
        <v>0</v>
      </c>
      <c r="H31" s="82">
        <f t="shared" si="0"/>
        <v>0</v>
      </c>
      <c r="I31" s="45"/>
      <c r="J31" s="45"/>
      <c r="K31" s="45"/>
    </row>
    <row r="32" spans="1:11" ht="50.25" customHeight="1" x14ac:dyDescent="0.2">
      <c r="A32" s="411" t="s">
        <v>152</v>
      </c>
      <c r="B32" s="412"/>
      <c r="C32" s="412"/>
      <c r="D32" s="413"/>
      <c r="E32" s="81">
        <v>25</v>
      </c>
      <c r="F32" s="105">
        <v>0</v>
      </c>
      <c r="G32" s="105">
        <v>1</v>
      </c>
      <c r="H32" s="82">
        <f t="shared" si="0"/>
        <v>0</v>
      </c>
      <c r="I32" s="45"/>
      <c r="J32" s="45"/>
      <c r="K32" s="45"/>
    </row>
    <row r="33" spans="1:11" ht="18.75" customHeight="1" x14ac:dyDescent="0.2">
      <c r="A33" s="46" t="s">
        <v>67</v>
      </c>
      <c r="B33" s="412" t="s">
        <v>112</v>
      </c>
      <c r="C33" s="412"/>
      <c r="D33" s="413"/>
      <c r="E33" s="81">
        <v>26</v>
      </c>
      <c r="F33" s="105">
        <v>0</v>
      </c>
      <c r="G33" s="105">
        <v>0</v>
      </c>
      <c r="H33" s="82">
        <f t="shared" si="0"/>
        <v>0</v>
      </c>
      <c r="I33" s="45"/>
      <c r="J33" s="45"/>
      <c r="K33" s="45"/>
    </row>
    <row r="34" spans="1:11" ht="34.5" customHeight="1" x14ac:dyDescent="0.2">
      <c r="A34" s="411" t="s">
        <v>142</v>
      </c>
      <c r="B34" s="412"/>
      <c r="C34" s="412"/>
      <c r="D34" s="413"/>
      <c r="E34" s="81">
        <v>27</v>
      </c>
      <c r="F34" s="105">
        <v>0</v>
      </c>
      <c r="G34" s="105">
        <v>0</v>
      </c>
      <c r="H34" s="82">
        <f t="shared" si="0"/>
        <v>0</v>
      </c>
      <c r="I34" s="45"/>
      <c r="J34" s="45"/>
      <c r="K34" s="45"/>
    </row>
    <row r="35" spans="1:11" ht="18.75" customHeight="1" x14ac:dyDescent="0.2">
      <c r="A35" s="46" t="s">
        <v>67</v>
      </c>
      <c r="B35" s="412" t="s">
        <v>112</v>
      </c>
      <c r="C35" s="412"/>
      <c r="D35" s="413"/>
      <c r="E35" s="81">
        <v>28</v>
      </c>
      <c r="F35" s="105">
        <v>0</v>
      </c>
      <c r="G35" s="105">
        <v>0</v>
      </c>
      <c r="H35" s="82">
        <f t="shared" si="0"/>
        <v>0</v>
      </c>
      <c r="I35" s="45"/>
      <c r="J35" s="45"/>
      <c r="K35" s="45"/>
    </row>
    <row r="36" spans="1:11" ht="18.75" customHeight="1" x14ac:dyDescent="0.2">
      <c r="A36" s="411" t="s">
        <v>77</v>
      </c>
      <c r="B36" s="412"/>
      <c r="C36" s="412"/>
      <c r="D36" s="413"/>
      <c r="E36" s="81">
        <v>29</v>
      </c>
      <c r="F36" s="105">
        <v>3641</v>
      </c>
      <c r="G36" s="105">
        <v>4422</v>
      </c>
      <c r="H36" s="82">
        <f t="shared" si="0"/>
        <v>21.5</v>
      </c>
      <c r="I36" s="45"/>
      <c r="J36" s="45"/>
      <c r="K36" s="45"/>
    </row>
    <row r="37" spans="1:11" ht="36" customHeight="1" x14ac:dyDescent="0.2">
      <c r="A37" s="116" t="s">
        <v>15</v>
      </c>
      <c r="B37" s="412" t="s">
        <v>113</v>
      </c>
      <c r="C37" s="412"/>
      <c r="D37" s="413"/>
      <c r="E37" s="81">
        <v>30</v>
      </c>
      <c r="F37" s="105">
        <v>172</v>
      </c>
      <c r="G37" s="105">
        <v>193</v>
      </c>
      <c r="H37" s="82">
        <f t="shared" si="0"/>
        <v>12.2</v>
      </c>
      <c r="I37" s="45"/>
      <c r="J37" s="45"/>
      <c r="K37" s="45"/>
    </row>
    <row r="38" spans="1:11" ht="34.5" customHeight="1" x14ac:dyDescent="0.2">
      <c r="A38" s="411" t="s">
        <v>143</v>
      </c>
      <c r="B38" s="412"/>
      <c r="C38" s="412"/>
      <c r="D38" s="413"/>
      <c r="E38" s="81">
        <v>31</v>
      </c>
      <c r="F38" s="105">
        <v>39</v>
      </c>
      <c r="G38" s="105">
        <v>51</v>
      </c>
      <c r="H38" s="82">
        <f t="shared" si="0"/>
        <v>30.8</v>
      </c>
      <c r="I38" s="45"/>
      <c r="J38" s="45"/>
      <c r="K38" s="45"/>
    </row>
    <row r="39" spans="1:11" ht="18.75" customHeight="1" x14ac:dyDescent="0.2">
      <c r="A39" s="116" t="s">
        <v>15</v>
      </c>
      <c r="B39" s="412" t="s">
        <v>144</v>
      </c>
      <c r="C39" s="412"/>
      <c r="D39" s="413"/>
      <c r="E39" s="81">
        <v>32</v>
      </c>
      <c r="F39" s="105">
        <v>20</v>
      </c>
      <c r="G39" s="105">
        <v>25</v>
      </c>
      <c r="H39" s="82">
        <f t="shared" ref="H39" si="1">IF(F39=0,0,IF(G39=0,"-100,0",IF(G39*100/F39&lt;200,ROUND(G39*100/F39-100,1),ROUND(G39/F39,1)&amp;" р")))</f>
        <v>25</v>
      </c>
      <c r="I39" s="45"/>
      <c r="J39" s="45"/>
      <c r="K39" s="45"/>
    </row>
    <row r="40" spans="1:11" ht="18.75" customHeight="1" x14ac:dyDescent="0.2">
      <c r="A40" s="411" t="s">
        <v>120</v>
      </c>
      <c r="B40" s="412"/>
      <c r="C40" s="412"/>
      <c r="D40" s="413"/>
      <c r="E40" s="81">
        <v>33</v>
      </c>
      <c r="F40" s="105">
        <v>2</v>
      </c>
      <c r="G40" s="105">
        <v>1</v>
      </c>
      <c r="H40" s="82">
        <f>IF(F40=0,0,IF(G40=0,"-100,0",IF(G40*100/F40&lt;200,ROUND(G40*100/F40-100,1),ROUND(G40/F40,1)&amp;" р")))</f>
        <v>-50</v>
      </c>
      <c r="I40" s="45"/>
      <c r="J40" s="45"/>
      <c r="K40" s="45"/>
    </row>
    <row r="41" spans="1:11" ht="34.5" customHeight="1" x14ac:dyDescent="0.2">
      <c r="A41" s="411" t="s">
        <v>150</v>
      </c>
      <c r="B41" s="412"/>
      <c r="C41" s="412"/>
      <c r="D41" s="413"/>
      <c r="E41" s="81">
        <v>34</v>
      </c>
      <c r="F41" s="105">
        <v>7</v>
      </c>
      <c r="G41" s="105">
        <v>6</v>
      </c>
      <c r="H41" s="82">
        <f>IF(F41=0,0,IF(G41=0,"-100,0",IF(G41*100/F41&lt;200,ROUND(G41*100/F41-100,1),ROUND(G41/F41,1)&amp;" р")))</f>
        <v>-14.3</v>
      </c>
      <c r="I41" s="45"/>
      <c r="J41" s="45"/>
      <c r="K41" s="45"/>
    </row>
    <row r="42" spans="1:11" ht="18.75" customHeight="1" x14ac:dyDescent="0.2">
      <c r="A42" s="414" t="s">
        <v>114</v>
      </c>
      <c r="B42" s="415"/>
      <c r="C42" s="412" t="s">
        <v>115</v>
      </c>
      <c r="D42" s="413"/>
      <c r="E42" s="81">
        <v>35</v>
      </c>
      <c r="F42" s="105">
        <v>2</v>
      </c>
      <c r="G42" s="105">
        <v>2</v>
      </c>
      <c r="H42" s="82">
        <f t="shared" si="0"/>
        <v>0</v>
      </c>
      <c r="I42" s="45"/>
      <c r="J42" s="45"/>
      <c r="K42" s="45"/>
    </row>
    <row r="43" spans="1:11" ht="18.75" customHeight="1" x14ac:dyDescent="0.2">
      <c r="A43" s="414"/>
      <c r="B43" s="415"/>
      <c r="C43" s="412" t="s">
        <v>79</v>
      </c>
      <c r="D43" s="413"/>
      <c r="E43" s="81">
        <v>36</v>
      </c>
      <c r="F43" s="105">
        <v>33</v>
      </c>
      <c r="G43" s="105">
        <v>47</v>
      </c>
      <c r="H43" s="82">
        <f t="shared" si="0"/>
        <v>42.4</v>
      </c>
      <c r="I43" s="45"/>
      <c r="J43" s="45"/>
      <c r="K43" s="45"/>
    </row>
    <row r="44" spans="1:11" ht="34.5" customHeight="1" x14ac:dyDescent="0.2">
      <c r="A44" s="414"/>
      <c r="B44" s="415"/>
      <c r="C44" s="412" t="s">
        <v>80</v>
      </c>
      <c r="D44" s="413"/>
      <c r="E44" s="81">
        <v>37</v>
      </c>
      <c r="F44" s="105">
        <v>2</v>
      </c>
      <c r="G44" s="105">
        <v>4</v>
      </c>
      <c r="H44" s="82" t="str">
        <f t="shared" si="0"/>
        <v>2 р</v>
      </c>
      <c r="I44" s="45"/>
      <c r="J44" s="45"/>
      <c r="K44" s="45"/>
    </row>
    <row r="45" spans="1:11" ht="18.75" customHeight="1" thickBot="1" x14ac:dyDescent="0.25">
      <c r="A45" s="416"/>
      <c r="B45" s="417"/>
      <c r="C45" s="418" t="s">
        <v>81</v>
      </c>
      <c r="D45" s="419"/>
      <c r="E45" s="83">
        <v>38</v>
      </c>
      <c r="F45" s="106">
        <v>0</v>
      </c>
      <c r="G45" s="106">
        <v>2</v>
      </c>
      <c r="H45" s="84">
        <f t="shared" si="0"/>
        <v>0</v>
      </c>
      <c r="I45" s="45"/>
      <c r="J45" s="45"/>
      <c r="K45" s="45"/>
    </row>
  </sheetData>
  <mergeCells count="48">
    <mergeCell ref="B39:D39"/>
    <mergeCell ref="A40:D40"/>
    <mergeCell ref="C21:D21"/>
    <mergeCell ref="B11:D11"/>
    <mergeCell ref="B12:D12"/>
    <mergeCell ref="B13:D13"/>
    <mergeCell ref="C20:D20"/>
    <mergeCell ref="C14:D14"/>
    <mergeCell ref="B14:B15"/>
    <mergeCell ref="B19:D19"/>
    <mergeCell ref="A38:D38"/>
    <mergeCell ref="B27:D27"/>
    <mergeCell ref="B31:D31"/>
    <mergeCell ref="A25:D25"/>
    <mergeCell ref="A26:D26"/>
    <mergeCell ref="A34:D34"/>
    <mergeCell ref="A1:H1"/>
    <mergeCell ref="A2:H2"/>
    <mergeCell ref="A3:H3"/>
    <mergeCell ref="A4:H4"/>
    <mergeCell ref="A6:D6"/>
    <mergeCell ref="A7:D7"/>
    <mergeCell ref="B37:D37"/>
    <mergeCell ref="A32:D32"/>
    <mergeCell ref="B33:D33"/>
    <mergeCell ref="B20:B21"/>
    <mergeCell ref="A9:D9"/>
    <mergeCell ref="B10:D10"/>
    <mergeCell ref="A24:D24"/>
    <mergeCell ref="B23:D23"/>
    <mergeCell ref="B17:D17"/>
    <mergeCell ref="B18:D18"/>
    <mergeCell ref="A22:D22"/>
    <mergeCell ref="B16:D16"/>
    <mergeCell ref="C15:D15"/>
    <mergeCell ref="A8:D8"/>
    <mergeCell ref="A10:A21"/>
    <mergeCell ref="A36:D36"/>
    <mergeCell ref="A30:D30"/>
    <mergeCell ref="A28:D28"/>
    <mergeCell ref="B29:D29"/>
    <mergeCell ref="B35:D35"/>
    <mergeCell ref="A41:D41"/>
    <mergeCell ref="A42:B45"/>
    <mergeCell ref="C45:D45"/>
    <mergeCell ref="C44:D44"/>
    <mergeCell ref="C43:D43"/>
    <mergeCell ref="C42:D42"/>
  </mergeCells>
  <phoneticPr fontId="0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pageSetUpPr fitToPage="1"/>
  </sheetPr>
  <dimension ref="A1:K45"/>
  <sheetViews>
    <sheetView showZeros="0" zoomScaleNormal="100" workbookViewId="0">
      <selection activeCell="A9" sqref="A9:D9"/>
    </sheetView>
  </sheetViews>
  <sheetFormatPr defaultColWidth="9" defaultRowHeight="12.75" x14ac:dyDescent="0.2"/>
  <cols>
    <col min="1" max="2" width="7.875" style="74" customWidth="1"/>
    <col min="3" max="3" width="7.25" style="74" customWidth="1"/>
    <col min="4" max="4" width="42.375" style="74" customWidth="1"/>
    <col min="5" max="5" width="3.625" style="74" customWidth="1"/>
    <col min="6" max="7" width="9.625" style="74" customWidth="1"/>
    <col min="8" max="8" width="8" style="74" customWidth="1"/>
    <col min="9" max="16384" width="9" style="74"/>
  </cols>
  <sheetData>
    <row r="1" spans="1:11" ht="20.25" x14ac:dyDescent="0.2">
      <c r="A1" s="431" t="s">
        <v>47</v>
      </c>
      <c r="B1" s="431"/>
      <c r="C1" s="431"/>
      <c r="D1" s="431"/>
      <c r="E1" s="431"/>
      <c r="F1" s="431"/>
      <c r="G1" s="431"/>
      <c r="H1" s="431"/>
      <c r="I1" s="45"/>
      <c r="J1" s="45"/>
      <c r="K1" s="45"/>
    </row>
    <row r="2" spans="1:11" ht="20.25" x14ac:dyDescent="0.2">
      <c r="A2" s="431" t="s">
        <v>48</v>
      </c>
      <c r="B2" s="431"/>
      <c r="C2" s="431"/>
      <c r="D2" s="431"/>
      <c r="E2" s="431"/>
      <c r="F2" s="431"/>
      <c r="G2" s="431"/>
      <c r="H2" s="431"/>
      <c r="I2" s="45"/>
      <c r="J2" s="45"/>
      <c r="K2" s="45"/>
    </row>
    <row r="3" spans="1:11" ht="20.25" x14ac:dyDescent="0.2">
      <c r="A3" s="431" t="s">
        <v>58</v>
      </c>
      <c r="B3" s="431"/>
      <c r="C3" s="431"/>
      <c r="D3" s="431"/>
      <c r="E3" s="431"/>
      <c r="F3" s="431"/>
      <c r="G3" s="431"/>
      <c r="H3" s="431"/>
      <c r="I3" s="45"/>
      <c r="J3" s="45"/>
      <c r="K3" s="45"/>
    </row>
    <row r="4" spans="1:11" ht="20.25" x14ac:dyDescent="0.2">
      <c r="A4" s="432" t="str">
        <f>Довідки1!A4</f>
        <v>за січень 2017 року</v>
      </c>
      <c r="B4" s="432"/>
      <c r="C4" s="432"/>
      <c r="D4" s="432"/>
      <c r="E4" s="432"/>
      <c r="F4" s="432"/>
      <c r="G4" s="432"/>
      <c r="H4" s="432"/>
      <c r="I4" s="45"/>
      <c r="J4" s="45"/>
      <c r="K4" s="45"/>
    </row>
    <row r="5" spans="1:11" ht="6" customHeight="1" thickBot="1" x14ac:dyDescent="0.3">
      <c r="A5" s="56"/>
      <c r="B5" s="56"/>
      <c r="C5" s="56"/>
      <c r="D5" s="75"/>
      <c r="E5" s="56"/>
      <c r="F5" s="56"/>
      <c r="G5" s="56"/>
      <c r="H5" s="56"/>
      <c r="I5" s="45"/>
      <c r="J5" s="45"/>
      <c r="K5" s="45"/>
    </row>
    <row r="6" spans="1:11" ht="30" thickBot="1" x14ac:dyDescent="0.3">
      <c r="A6" s="433"/>
      <c r="B6" s="433"/>
      <c r="C6" s="433"/>
      <c r="D6" s="433"/>
      <c r="E6" s="76" t="s">
        <v>49</v>
      </c>
      <c r="F6" s="77">
        <f>Довідки1!F6</f>
        <v>2016</v>
      </c>
      <c r="G6" s="77">
        <f>Довідки1!G6</f>
        <v>2017</v>
      </c>
      <c r="H6" s="78" t="s">
        <v>137</v>
      </c>
      <c r="I6" s="45"/>
      <c r="J6" s="45"/>
      <c r="K6" s="45"/>
    </row>
    <row r="7" spans="1:11" ht="16.5" customHeight="1" thickBot="1" x14ac:dyDescent="0.25">
      <c r="A7" s="420" t="s">
        <v>7</v>
      </c>
      <c r="B7" s="420"/>
      <c r="C7" s="420"/>
      <c r="D7" s="420"/>
      <c r="E7" s="36" t="s">
        <v>8</v>
      </c>
      <c r="F7" s="36">
        <v>1</v>
      </c>
      <c r="G7" s="36">
        <v>2</v>
      </c>
      <c r="H7" s="36">
        <v>3</v>
      </c>
      <c r="I7" s="45"/>
      <c r="J7" s="45"/>
      <c r="K7" s="45"/>
    </row>
    <row r="8" spans="1:11" ht="18.75" customHeight="1" x14ac:dyDescent="0.2">
      <c r="A8" s="427" t="s">
        <v>98</v>
      </c>
      <c r="B8" s="428"/>
      <c r="C8" s="428"/>
      <c r="D8" s="429"/>
      <c r="E8" s="79">
        <v>1</v>
      </c>
      <c r="F8" s="104">
        <v>7542</v>
      </c>
      <c r="G8" s="104">
        <v>8174</v>
      </c>
      <c r="H8" s="80">
        <f>IF(F8=0,0,IF(G8=0,"-100,0",IF(G8*100/F8&lt;200,ROUND(G8*100/F8-100,1),ROUND(G8/F8,1)&amp;" р")))</f>
        <v>8.4</v>
      </c>
      <c r="I8" s="45"/>
      <c r="J8" s="45"/>
      <c r="K8" s="45"/>
    </row>
    <row r="9" spans="1:11" ht="18.75" customHeight="1" x14ac:dyDescent="0.2">
      <c r="A9" s="422" t="s">
        <v>64</v>
      </c>
      <c r="B9" s="423"/>
      <c r="C9" s="423"/>
      <c r="D9" s="424"/>
      <c r="E9" s="81">
        <v>2</v>
      </c>
      <c r="F9" s="105">
        <v>1017</v>
      </c>
      <c r="G9" s="105">
        <v>975</v>
      </c>
      <c r="H9" s="82">
        <f t="shared" ref="H9:H45" si="0">IF(F9=0,0,IF(G9=0,"-100,0",IF(G9*100/F9&lt;200,ROUND(G9*100/F9-100,1),ROUND(G9/F9,1)&amp;" р")))</f>
        <v>-4.0999999999999996</v>
      </c>
      <c r="I9" s="45"/>
      <c r="J9" s="45"/>
      <c r="K9" s="45"/>
    </row>
    <row r="10" spans="1:11" ht="18.75" customHeight="1" x14ac:dyDescent="0.2">
      <c r="A10" s="430" t="s">
        <v>99</v>
      </c>
      <c r="B10" s="423" t="s">
        <v>109</v>
      </c>
      <c r="C10" s="423"/>
      <c r="D10" s="424"/>
      <c r="E10" s="81">
        <v>3</v>
      </c>
      <c r="F10" s="105">
        <v>51</v>
      </c>
      <c r="G10" s="105">
        <v>74</v>
      </c>
      <c r="H10" s="82">
        <f t="shared" si="0"/>
        <v>45.1</v>
      </c>
      <c r="I10" s="45"/>
      <c r="J10" s="45"/>
      <c r="K10" s="45"/>
    </row>
    <row r="11" spans="1:11" ht="18.75" customHeight="1" x14ac:dyDescent="0.2">
      <c r="A11" s="430"/>
      <c r="B11" s="434" t="s">
        <v>50</v>
      </c>
      <c r="C11" s="434"/>
      <c r="D11" s="435"/>
      <c r="E11" s="81">
        <v>4</v>
      </c>
      <c r="F11" s="89">
        <f>IF(F9=0,0,F10*100/F9)</f>
        <v>5.0147492625368733</v>
      </c>
      <c r="G11" s="89">
        <f>IF(G9=0,0,G10*100/G9)</f>
        <v>7.5897435897435894</v>
      </c>
      <c r="H11" s="82"/>
      <c r="I11" s="45"/>
      <c r="J11" s="45"/>
      <c r="K11" s="45"/>
    </row>
    <row r="12" spans="1:11" ht="18.75" customHeight="1" x14ac:dyDescent="0.2">
      <c r="A12" s="430"/>
      <c r="B12" s="423" t="s">
        <v>66</v>
      </c>
      <c r="C12" s="423"/>
      <c r="D12" s="424"/>
      <c r="E12" s="81">
        <v>5</v>
      </c>
      <c r="F12" s="105">
        <v>450</v>
      </c>
      <c r="G12" s="105">
        <v>489</v>
      </c>
      <c r="H12" s="82">
        <f t="shared" si="0"/>
        <v>8.6999999999999993</v>
      </c>
      <c r="I12" s="45"/>
      <c r="J12" s="45"/>
      <c r="K12" s="45"/>
    </row>
    <row r="13" spans="1:11" ht="18.75" customHeight="1" x14ac:dyDescent="0.2">
      <c r="A13" s="430"/>
      <c r="B13" s="434" t="s">
        <v>107</v>
      </c>
      <c r="C13" s="434"/>
      <c r="D13" s="435"/>
      <c r="E13" s="81">
        <v>6</v>
      </c>
      <c r="F13" s="89">
        <f>IF(F9=0,0,F12*100/F9)</f>
        <v>44.247787610619469</v>
      </c>
      <c r="G13" s="89">
        <f>IF(G9=0,0,G12*100/G9)</f>
        <v>50.153846153846153</v>
      </c>
      <c r="H13" s="82"/>
      <c r="I13" s="45"/>
      <c r="J13" s="45"/>
      <c r="K13" s="45"/>
    </row>
    <row r="14" spans="1:11" ht="18.75" customHeight="1" x14ac:dyDescent="0.2">
      <c r="A14" s="430"/>
      <c r="B14" s="421" t="s">
        <v>82</v>
      </c>
      <c r="C14" s="412" t="s">
        <v>118</v>
      </c>
      <c r="D14" s="413"/>
      <c r="E14" s="81">
        <v>7</v>
      </c>
      <c r="F14" s="105">
        <v>3</v>
      </c>
      <c r="G14" s="105">
        <v>3</v>
      </c>
      <c r="H14" s="82">
        <f>IF(F14=0,0,IF(G14=0,"-100,0",IF(G14*100/F14&lt;200,ROUND(G14*100/F14-100,1),ROUND(G14/F14,1)&amp;" р")))</f>
        <v>0</v>
      </c>
      <c r="I14" s="45"/>
      <c r="J14" s="45"/>
      <c r="K14" s="45"/>
    </row>
    <row r="15" spans="1:11" ht="18.75" customHeight="1" x14ac:dyDescent="0.2">
      <c r="A15" s="430"/>
      <c r="B15" s="421"/>
      <c r="C15" s="412" t="s">
        <v>119</v>
      </c>
      <c r="D15" s="413"/>
      <c r="E15" s="81">
        <v>8</v>
      </c>
      <c r="F15" s="105">
        <v>61</v>
      </c>
      <c r="G15" s="105">
        <v>64</v>
      </c>
      <c r="H15" s="82">
        <f t="shared" si="0"/>
        <v>4.9000000000000004</v>
      </c>
      <c r="I15" s="45"/>
      <c r="J15" s="45"/>
      <c r="K15" s="45"/>
    </row>
    <row r="16" spans="1:11" ht="34.5" customHeight="1" x14ac:dyDescent="0.2">
      <c r="A16" s="430"/>
      <c r="B16" s="412" t="s">
        <v>69</v>
      </c>
      <c r="C16" s="412"/>
      <c r="D16" s="413"/>
      <c r="E16" s="81">
        <v>9</v>
      </c>
      <c r="F16" s="105">
        <v>0</v>
      </c>
      <c r="G16" s="105">
        <v>0</v>
      </c>
      <c r="H16" s="82">
        <f t="shared" si="0"/>
        <v>0</v>
      </c>
      <c r="I16" s="45"/>
      <c r="J16" s="45"/>
      <c r="K16" s="45"/>
    </row>
    <row r="17" spans="1:11" ht="34.5" customHeight="1" x14ac:dyDescent="0.2">
      <c r="A17" s="430"/>
      <c r="B17" s="412" t="s">
        <v>70</v>
      </c>
      <c r="C17" s="412"/>
      <c r="D17" s="413"/>
      <c r="E17" s="81">
        <v>10</v>
      </c>
      <c r="F17" s="105">
        <v>8</v>
      </c>
      <c r="G17" s="105">
        <v>6</v>
      </c>
      <c r="H17" s="82">
        <f t="shared" si="0"/>
        <v>-25</v>
      </c>
      <c r="I17" s="45"/>
      <c r="J17" s="45"/>
      <c r="K17" s="45"/>
    </row>
    <row r="18" spans="1:11" ht="18.75" customHeight="1" x14ac:dyDescent="0.2">
      <c r="A18" s="430"/>
      <c r="B18" s="423" t="s">
        <v>100</v>
      </c>
      <c r="C18" s="425"/>
      <c r="D18" s="426"/>
      <c r="E18" s="81">
        <v>11</v>
      </c>
      <c r="F18" s="105">
        <v>559</v>
      </c>
      <c r="G18" s="105">
        <v>480</v>
      </c>
      <c r="H18" s="82">
        <f t="shared" si="0"/>
        <v>-14.1</v>
      </c>
      <c r="I18" s="45"/>
      <c r="J18" s="45"/>
      <c r="K18" s="45"/>
    </row>
    <row r="19" spans="1:11" ht="18.75" customHeight="1" x14ac:dyDescent="0.2">
      <c r="A19" s="430"/>
      <c r="B19" s="434" t="s">
        <v>106</v>
      </c>
      <c r="C19" s="434"/>
      <c r="D19" s="435"/>
      <c r="E19" s="81">
        <v>12</v>
      </c>
      <c r="F19" s="89">
        <f>IF(F9=0,0,F18*100/F9)</f>
        <v>54.965585054080627</v>
      </c>
      <c r="G19" s="89">
        <f>IF(G9=0,0,G18*100/G9)</f>
        <v>49.230769230769234</v>
      </c>
      <c r="H19" s="82"/>
      <c r="I19" s="45"/>
      <c r="J19" s="45"/>
      <c r="K19" s="45"/>
    </row>
    <row r="20" spans="1:11" ht="18.75" customHeight="1" x14ac:dyDescent="0.2">
      <c r="A20" s="430"/>
      <c r="B20" s="421" t="s">
        <v>67</v>
      </c>
      <c r="C20" s="412" t="s">
        <v>72</v>
      </c>
      <c r="D20" s="413"/>
      <c r="E20" s="81">
        <v>13</v>
      </c>
      <c r="F20" s="105">
        <v>6</v>
      </c>
      <c r="G20" s="105">
        <v>5</v>
      </c>
      <c r="H20" s="82">
        <f>IF(F20=0,0,IF(G20=0,"-100,0",IF(G20*100/F20&lt;200,ROUND(G20*100/F20-100,1),ROUND(G20/F20,1)&amp;" р")))</f>
        <v>-16.7</v>
      </c>
      <c r="I20" s="45"/>
      <c r="J20" s="45"/>
      <c r="K20" s="45"/>
    </row>
    <row r="21" spans="1:11" ht="18.75" customHeight="1" x14ac:dyDescent="0.2">
      <c r="A21" s="430"/>
      <c r="B21" s="421"/>
      <c r="C21" s="434" t="s">
        <v>106</v>
      </c>
      <c r="D21" s="435"/>
      <c r="E21" s="81">
        <v>14</v>
      </c>
      <c r="F21" s="89">
        <f>IF(F18=0,0,F20*100/F18)</f>
        <v>1.0733452593917709</v>
      </c>
      <c r="G21" s="89">
        <f>IF(G18=0,0,G20*100/G18)</f>
        <v>1.0416666666666667</v>
      </c>
      <c r="H21" s="82"/>
      <c r="I21" s="45"/>
      <c r="J21" s="45"/>
      <c r="K21" s="45"/>
    </row>
    <row r="22" spans="1:11" ht="18.75" customHeight="1" x14ac:dyDescent="0.2">
      <c r="A22" s="411" t="s">
        <v>73</v>
      </c>
      <c r="B22" s="412"/>
      <c r="C22" s="412"/>
      <c r="D22" s="413"/>
      <c r="E22" s="81">
        <v>15</v>
      </c>
      <c r="F22" s="105">
        <v>413</v>
      </c>
      <c r="G22" s="105">
        <v>262</v>
      </c>
      <c r="H22" s="82">
        <f t="shared" si="0"/>
        <v>-36.6</v>
      </c>
      <c r="I22" s="45"/>
      <c r="J22" s="45"/>
      <c r="K22" s="45"/>
    </row>
    <row r="23" spans="1:11" ht="18.75" customHeight="1" x14ac:dyDescent="0.2">
      <c r="A23" s="118" t="s">
        <v>67</v>
      </c>
      <c r="B23" s="412" t="s">
        <v>111</v>
      </c>
      <c r="C23" s="412"/>
      <c r="D23" s="413"/>
      <c r="E23" s="81">
        <v>16</v>
      </c>
      <c r="F23" s="105">
        <v>400</v>
      </c>
      <c r="G23" s="105">
        <v>243</v>
      </c>
      <c r="H23" s="82">
        <f t="shared" si="0"/>
        <v>-39.299999999999997</v>
      </c>
      <c r="I23" s="45"/>
      <c r="J23" s="45"/>
      <c r="K23" s="45"/>
    </row>
    <row r="24" spans="1:11" ht="18.75" customHeight="1" x14ac:dyDescent="0.2">
      <c r="A24" s="422" t="s">
        <v>75</v>
      </c>
      <c r="B24" s="423"/>
      <c r="C24" s="423"/>
      <c r="D24" s="424"/>
      <c r="E24" s="81">
        <v>17</v>
      </c>
      <c r="F24" s="105">
        <v>143</v>
      </c>
      <c r="G24" s="105">
        <v>188</v>
      </c>
      <c r="H24" s="82">
        <f t="shared" si="0"/>
        <v>31.5</v>
      </c>
      <c r="I24" s="45"/>
      <c r="J24" s="45"/>
      <c r="K24" s="45"/>
    </row>
    <row r="25" spans="1:11" ht="18.75" customHeight="1" x14ac:dyDescent="0.2">
      <c r="A25" s="422" t="s">
        <v>76</v>
      </c>
      <c r="B25" s="423"/>
      <c r="C25" s="423"/>
      <c r="D25" s="424"/>
      <c r="E25" s="81">
        <v>18</v>
      </c>
      <c r="F25" s="105">
        <v>274</v>
      </c>
      <c r="G25" s="105">
        <v>462</v>
      </c>
      <c r="H25" s="82">
        <f t="shared" si="0"/>
        <v>68.599999999999994</v>
      </c>
      <c r="I25" s="45"/>
      <c r="J25" s="45"/>
      <c r="K25" s="45"/>
    </row>
    <row r="26" spans="1:11" ht="34.5" customHeight="1" x14ac:dyDescent="0.2">
      <c r="A26" s="411" t="s">
        <v>151</v>
      </c>
      <c r="B26" s="412"/>
      <c r="C26" s="412"/>
      <c r="D26" s="413"/>
      <c r="E26" s="81">
        <v>19</v>
      </c>
      <c r="F26" s="105">
        <v>1</v>
      </c>
      <c r="G26" s="105">
        <v>0</v>
      </c>
      <c r="H26" s="82" t="str">
        <f t="shared" si="0"/>
        <v>-100,0</v>
      </c>
      <c r="I26" s="45"/>
      <c r="J26" s="45"/>
      <c r="K26" s="45"/>
    </row>
    <row r="27" spans="1:11" ht="18.75" customHeight="1" x14ac:dyDescent="0.2">
      <c r="A27" s="124" t="s">
        <v>67</v>
      </c>
      <c r="B27" s="412" t="s">
        <v>112</v>
      </c>
      <c r="C27" s="412"/>
      <c r="D27" s="413"/>
      <c r="E27" s="81">
        <v>20</v>
      </c>
      <c r="F27" s="105">
        <v>0</v>
      </c>
      <c r="G27" s="105">
        <v>0</v>
      </c>
      <c r="H27" s="82">
        <f t="shared" si="0"/>
        <v>0</v>
      </c>
      <c r="I27" s="45"/>
      <c r="J27" s="45"/>
      <c r="K27" s="45"/>
    </row>
    <row r="28" spans="1:11" ht="50.25" customHeight="1" x14ac:dyDescent="0.2">
      <c r="A28" s="411" t="s">
        <v>154</v>
      </c>
      <c r="B28" s="412"/>
      <c r="C28" s="412"/>
      <c r="D28" s="413"/>
      <c r="E28" s="81">
        <v>21</v>
      </c>
      <c r="F28" s="105">
        <v>6</v>
      </c>
      <c r="G28" s="105">
        <v>0</v>
      </c>
      <c r="H28" s="82" t="str">
        <f>IF(F28=0,0,IF(G28=0,"-100,0",IF(G28*100/F28&lt;200,ROUND(G28*100/F28-100,1),ROUND(G28/F28,1)&amp;" р")))</f>
        <v>-100,0</v>
      </c>
      <c r="I28" s="45"/>
      <c r="J28" s="45"/>
      <c r="K28" s="45"/>
    </row>
    <row r="29" spans="1:11" ht="18.75" customHeight="1" x14ac:dyDescent="0.2">
      <c r="A29" s="124" t="s">
        <v>67</v>
      </c>
      <c r="B29" s="412" t="s">
        <v>112</v>
      </c>
      <c r="C29" s="412"/>
      <c r="D29" s="413"/>
      <c r="E29" s="81">
        <v>22</v>
      </c>
      <c r="F29" s="105">
        <v>1</v>
      </c>
      <c r="G29" s="105">
        <v>0</v>
      </c>
      <c r="H29" s="82" t="str">
        <f>IF(F29=0,0,IF(G29=0,"-100,0",IF(G29*100/F29&lt;200,ROUND(G29*100/F29-100,1),ROUND(G29/F29,1)&amp;" р")))</f>
        <v>-100,0</v>
      </c>
      <c r="I29" s="45"/>
      <c r="J29" s="45"/>
      <c r="K29" s="45"/>
    </row>
    <row r="30" spans="1:11" ht="34.5" customHeight="1" x14ac:dyDescent="0.2">
      <c r="A30" s="411" t="s">
        <v>141</v>
      </c>
      <c r="B30" s="412"/>
      <c r="C30" s="412"/>
      <c r="D30" s="413"/>
      <c r="E30" s="81">
        <v>23</v>
      </c>
      <c r="F30" s="105">
        <v>1</v>
      </c>
      <c r="G30" s="105">
        <v>0</v>
      </c>
      <c r="H30" s="82" t="str">
        <f t="shared" si="0"/>
        <v>-100,0</v>
      </c>
      <c r="I30" s="45"/>
      <c r="J30" s="45"/>
      <c r="K30" s="45"/>
    </row>
    <row r="31" spans="1:11" ht="18.75" customHeight="1" x14ac:dyDescent="0.2">
      <c r="A31" s="124" t="s">
        <v>67</v>
      </c>
      <c r="B31" s="412" t="s">
        <v>112</v>
      </c>
      <c r="C31" s="412"/>
      <c r="D31" s="413"/>
      <c r="E31" s="81">
        <v>24</v>
      </c>
      <c r="F31" s="105">
        <v>0</v>
      </c>
      <c r="G31" s="105">
        <v>0</v>
      </c>
      <c r="H31" s="82">
        <f t="shared" si="0"/>
        <v>0</v>
      </c>
      <c r="I31" s="45"/>
      <c r="J31" s="45"/>
      <c r="K31" s="45"/>
    </row>
    <row r="32" spans="1:11" ht="50.25" customHeight="1" x14ac:dyDescent="0.2">
      <c r="A32" s="411" t="s">
        <v>152</v>
      </c>
      <c r="B32" s="412"/>
      <c r="C32" s="412"/>
      <c r="D32" s="413"/>
      <c r="E32" s="81">
        <v>25</v>
      </c>
      <c r="F32" s="105">
        <v>0</v>
      </c>
      <c r="G32" s="105">
        <v>1</v>
      </c>
      <c r="H32" s="82">
        <f t="shared" si="0"/>
        <v>0</v>
      </c>
      <c r="I32" s="45"/>
      <c r="J32" s="45"/>
      <c r="K32" s="45"/>
    </row>
    <row r="33" spans="1:11" ht="18.75" customHeight="1" x14ac:dyDescent="0.2">
      <c r="A33" s="124" t="s">
        <v>67</v>
      </c>
      <c r="B33" s="412" t="s">
        <v>112</v>
      </c>
      <c r="C33" s="412"/>
      <c r="D33" s="413"/>
      <c r="E33" s="81">
        <v>26</v>
      </c>
      <c r="F33" s="105">
        <v>0</v>
      </c>
      <c r="G33" s="105">
        <v>0</v>
      </c>
      <c r="H33" s="82">
        <f t="shared" si="0"/>
        <v>0</v>
      </c>
      <c r="I33" s="45"/>
      <c r="J33" s="45"/>
      <c r="K33" s="45"/>
    </row>
    <row r="34" spans="1:11" ht="34.5" customHeight="1" x14ac:dyDescent="0.2">
      <c r="A34" s="411" t="s">
        <v>142</v>
      </c>
      <c r="B34" s="412"/>
      <c r="C34" s="412"/>
      <c r="D34" s="413"/>
      <c r="E34" s="81">
        <v>27</v>
      </c>
      <c r="F34" s="105">
        <v>0</v>
      </c>
      <c r="G34" s="105">
        <v>0</v>
      </c>
      <c r="H34" s="82">
        <f t="shared" si="0"/>
        <v>0</v>
      </c>
      <c r="I34" s="45"/>
      <c r="J34" s="45"/>
      <c r="K34" s="45"/>
    </row>
    <row r="35" spans="1:11" ht="18.75" customHeight="1" x14ac:dyDescent="0.2">
      <c r="A35" s="124" t="s">
        <v>67</v>
      </c>
      <c r="B35" s="412" t="s">
        <v>112</v>
      </c>
      <c r="C35" s="412"/>
      <c r="D35" s="413"/>
      <c r="E35" s="81">
        <v>28</v>
      </c>
      <c r="F35" s="105">
        <v>0</v>
      </c>
      <c r="G35" s="105">
        <v>0</v>
      </c>
      <c r="H35" s="82">
        <f t="shared" si="0"/>
        <v>0</v>
      </c>
      <c r="I35" s="45"/>
      <c r="J35" s="45"/>
      <c r="K35" s="45"/>
    </row>
    <row r="36" spans="1:11" ht="18.75" customHeight="1" x14ac:dyDescent="0.2">
      <c r="A36" s="411" t="s">
        <v>77</v>
      </c>
      <c r="B36" s="412"/>
      <c r="C36" s="412"/>
      <c r="D36" s="413"/>
      <c r="E36" s="81">
        <v>29</v>
      </c>
      <c r="F36" s="105">
        <v>5695</v>
      </c>
      <c r="G36" s="105">
        <v>6287</v>
      </c>
      <c r="H36" s="82">
        <f t="shared" si="0"/>
        <v>10.4</v>
      </c>
      <c r="I36" s="45"/>
      <c r="J36" s="45"/>
      <c r="K36" s="45"/>
    </row>
    <row r="37" spans="1:11" ht="36" customHeight="1" x14ac:dyDescent="0.2">
      <c r="A37" s="116" t="s">
        <v>15</v>
      </c>
      <c r="B37" s="412" t="s">
        <v>113</v>
      </c>
      <c r="C37" s="412"/>
      <c r="D37" s="413"/>
      <c r="E37" s="81">
        <v>30</v>
      </c>
      <c r="F37" s="105">
        <v>320</v>
      </c>
      <c r="G37" s="105">
        <v>316</v>
      </c>
      <c r="H37" s="82">
        <f t="shared" si="0"/>
        <v>-1.3</v>
      </c>
      <c r="I37" s="45"/>
      <c r="J37" s="45"/>
      <c r="K37" s="45"/>
    </row>
    <row r="38" spans="1:11" ht="34.5" customHeight="1" x14ac:dyDescent="0.2">
      <c r="A38" s="411" t="s">
        <v>143</v>
      </c>
      <c r="B38" s="412"/>
      <c r="C38" s="412"/>
      <c r="D38" s="413"/>
      <c r="E38" s="81">
        <v>31</v>
      </c>
      <c r="F38" s="105">
        <v>94</v>
      </c>
      <c r="G38" s="105">
        <v>91</v>
      </c>
      <c r="H38" s="82">
        <f t="shared" si="0"/>
        <v>-3.2</v>
      </c>
      <c r="I38" s="45"/>
      <c r="J38" s="45"/>
      <c r="K38" s="45"/>
    </row>
    <row r="39" spans="1:11" ht="18.75" customHeight="1" x14ac:dyDescent="0.2">
      <c r="A39" s="116" t="s">
        <v>15</v>
      </c>
      <c r="B39" s="412" t="s">
        <v>144</v>
      </c>
      <c r="C39" s="412"/>
      <c r="D39" s="413"/>
      <c r="E39" s="81">
        <v>32</v>
      </c>
      <c r="F39" s="105">
        <v>48</v>
      </c>
      <c r="G39" s="105">
        <v>49</v>
      </c>
      <c r="H39" s="82">
        <f t="shared" si="0"/>
        <v>2.1</v>
      </c>
      <c r="I39" s="45"/>
      <c r="J39" s="45"/>
      <c r="K39" s="45"/>
    </row>
    <row r="40" spans="1:11" ht="18.75" customHeight="1" x14ac:dyDescent="0.2">
      <c r="A40" s="411" t="s">
        <v>120</v>
      </c>
      <c r="B40" s="412"/>
      <c r="C40" s="412"/>
      <c r="D40" s="413"/>
      <c r="E40" s="81">
        <v>33</v>
      </c>
      <c r="F40" s="105">
        <v>2</v>
      </c>
      <c r="G40" s="105">
        <v>1</v>
      </c>
      <c r="H40" s="82">
        <f>IF(F40=0,0,IF(G40=0,"-100,0",IF(G40*100/F40&lt;200,ROUND(G40*100/F40-100,1),ROUND(G40/F40,1)&amp;" р")))</f>
        <v>-50</v>
      </c>
      <c r="I40" s="45"/>
      <c r="J40" s="45"/>
      <c r="K40" s="45"/>
    </row>
    <row r="41" spans="1:11" ht="34.5" customHeight="1" x14ac:dyDescent="0.2">
      <c r="A41" s="411" t="s">
        <v>150</v>
      </c>
      <c r="B41" s="412"/>
      <c r="C41" s="412"/>
      <c r="D41" s="413"/>
      <c r="E41" s="81">
        <v>34</v>
      </c>
      <c r="F41" s="105">
        <v>7</v>
      </c>
      <c r="G41" s="105">
        <v>14</v>
      </c>
      <c r="H41" s="82" t="str">
        <f>IF(F41=0,0,IF(G41=0,"-100,0",IF(G41*100/F41&lt;200,ROUND(G41*100/F41-100,1),ROUND(G41/F41,1)&amp;" р")))</f>
        <v>2 р</v>
      </c>
      <c r="I41" s="45"/>
      <c r="J41" s="45"/>
      <c r="K41" s="45"/>
    </row>
    <row r="42" spans="1:11" ht="18.75" customHeight="1" x14ac:dyDescent="0.2">
      <c r="A42" s="414" t="s">
        <v>114</v>
      </c>
      <c r="B42" s="415"/>
      <c r="C42" s="412" t="s">
        <v>115</v>
      </c>
      <c r="D42" s="413"/>
      <c r="E42" s="81">
        <v>35</v>
      </c>
      <c r="F42" s="105">
        <v>4</v>
      </c>
      <c r="G42" s="105">
        <v>2</v>
      </c>
      <c r="H42" s="82">
        <f t="shared" si="0"/>
        <v>-50</v>
      </c>
      <c r="I42" s="45"/>
      <c r="J42" s="45"/>
      <c r="K42" s="45"/>
    </row>
    <row r="43" spans="1:11" ht="18.75" customHeight="1" x14ac:dyDescent="0.2">
      <c r="A43" s="414"/>
      <c r="B43" s="415"/>
      <c r="C43" s="412" t="s">
        <v>79</v>
      </c>
      <c r="D43" s="413"/>
      <c r="E43" s="81">
        <v>36</v>
      </c>
      <c r="F43" s="105">
        <v>51</v>
      </c>
      <c r="G43" s="105">
        <v>69</v>
      </c>
      <c r="H43" s="82">
        <f t="shared" si="0"/>
        <v>35.299999999999997</v>
      </c>
      <c r="I43" s="45"/>
      <c r="J43" s="45"/>
      <c r="K43" s="45"/>
    </row>
    <row r="44" spans="1:11" ht="34.5" customHeight="1" x14ac:dyDescent="0.2">
      <c r="A44" s="414"/>
      <c r="B44" s="415"/>
      <c r="C44" s="412" t="s">
        <v>80</v>
      </c>
      <c r="D44" s="413"/>
      <c r="E44" s="81">
        <v>37</v>
      </c>
      <c r="F44" s="105">
        <v>3</v>
      </c>
      <c r="G44" s="105">
        <v>4</v>
      </c>
      <c r="H44" s="82">
        <f t="shared" si="0"/>
        <v>33.299999999999997</v>
      </c>
      <c r="I44" s="45"/>
      <c r="J44" s="45"/>
      <c r="K44" s="45"/>
    </row>
    <row r="45" spans="1:11" ht="18.75" customHeight="1" thickBot="1" x14ac:dyDescent="0.25">
      <c r="A45" s="416"/>
      <c r="B45" s="417"/>
      <c r="C45" s="418" t="s">
        <v>81</v>
      </c>
      <c r="D45" s="419"/>
      <c r="E45" s="83">
        <v>38</v>
      </c>
      <c r="F45" s="106">
        <v>0</v>
      </c>
      <c r="G45" s="106">
        <v>3</v>
      </c>
      <c r="H45" s="84">
        <f t="shared" si="0"/>
        <v>0</v>
      </c>
      <c r="I45" s="45"/>
      <c r="J45" s="45"/>
      <c r="K45" s="45"/>
    </row>
  </sheetData>
  <mergeCells count="48">
    <mergeCell ref="C43:D43"/>
    <mergeCell ref="C42:D42"/>
    <mergeCell ref="A40:D40"/>
    <mergeCell ref="A41:D41"/>
    <mergeCell ref="A42:B45"/>
    <mergeCell ref="C44:D44"/>
    <mergeCell ref="C45:D45"/>
    <mergeCell ref="A28:D28"/>
    <mergeCell ref="A25:D25"/>
    <mergeCell ref="A26:D26"/>
    <mergeCell ref="A34:D34"/>
    <mergeCell ref="B37:D37"/>
    <mergeCell ref="B35:D35"/>
    <mergeCell ref="B29:D29"/>
    <mergeCell ref="A32:D32"/>
    <mergeCell ref="B33:D33"/>
    <mergeCell ref="B39:D39"/>
    <mergeCell ref="C14:D14"/>
    <mergeCell ref="A24:D24"/>
    <mergeCell ref="B23:D23"/>
    <mergeCell ref="B17:D17"/>
    <mergeCell ref="B18:D18"/>
    <mergeCell ref="A22:D22"/>
    <mergeCell ref="B20:B21"/>
    <mergeCell ref="C21:D21"/>
    <mergeCell ref="B16:D16"/>
    <mergeCell ref="C15:D15"/>
    <mergeCell ref="A38:D38"/>
    <mergeCell ref="B27:D27"/>
    <mergeCell ref="B31:D31"/>
    <mergeCell ref="A36:D36"/>
    <mergeCell ref="A30:D30"/>
    <mergeCell ref="A1:H1"/>
    <mergeCell ref="A2:H2"/>
    <mergeCell ref="A3:H3"/>
    <mergeCell ref="A4:H4"/>
    <mergeCell ref="B14:B15"/>
    <mergeCell ref="B11:D11"/>
    <mergeCell ref="B12:D12"/>
    <mergeCell ref="B13:D13"/>
    <mergeCell ref="A6:D6"/>
    <mergeCell ref="A7:D7"/>
    <mergeCell ref="A8:D8"/>
    <mergeCell ref="A9:D9"/>
    <mergeCell ref="B10:D10"/>
    <mergeCell ref="A10:A21"/>
    <mergeCell ref="B19:D19"/>
    <mergeCell ref="C20:D20"/>
  </mergeCells>
  <phoneticPr fontId="0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2">
    <pageSetUpPr fitToPage="1"/>
  </sheetPr>
  <dimension ref="A1:Q112"/>
  <sheetViews>
    <sheetView showZeros="0" zoomScale="85" zoomScaleNormal="85" workbookViewId="0">
      <selection activeCell="G12" sqref="G12"/>
    </sheetView>
  </sheetViews>
  <sheetFormatPr defaultColWidth="9" defaultRowHeight="13.5" x14ac:dyDescent="0.25"/>
  <cols>
    <col min="1" max="2" width="7.875" style="35" customWidth="1"/>
    <col min="3" max="3" width="7.25" style="35" customWidth="1"/>
    <col min="4" max="4" width="39.625" style="35" customWidth="1"/>
    <col min="5" max="5" width="3.625" style="35" customWidth="1"/>
    <col min="6" max="7" width="8.625" style="35" customWidth="1"/>
    <col min="8" max="8" width="8.25" style="35" bestFit="1" customWidth="1"/>
    <col min="9" max="9" width="8.75" style="35" bestFit="1" customWidth="1"/>
    <col min="10" max="16384" width="9" style="35"/>
  </cols>
  <sheetData>
    <row r="1" spans="1:17" ht="21" customHeight="1" x14ac:dyDescent="0.25">
      <c r="A1" s="431" t="s">
        <v>47</v>
      </c>
      <c r="B1" s="431"/>
      <c r="C1" s="431"/>
      <c r="D1" s="431"/>
      <c r="E1" s="431"/>
      <c r="F1" s="431"/>
      <c r="G1" s="431"/>
      <c r="H1" s="431"/>
      <c r="I1" s="431"/>
      <c r="J1" s="2"/>
    </row>
    <row r="2" spans="1:17" ht="21" customHeight="1" x14ac:dyDescent="0.25">
      <c r="A2" s="431" t="s">
        <v>48</v>
      </c>
      <c r="B2" s="431"/>
      <c r="C2" s="431"/>
      <c r="D2" s="431"/>
      <c r="E2" s="431"/>
      <c r="F2" s="431"/>
      <c r="G2" s="431"/>
      <c r="H2" s="431"/>
      <c r="I2" s="431"/>
      <c r="J2" s="2"/>
      <c r="Q2" s="37"/>
    </row>
    <row r="3" spans="1:17" ht="21" customHeight="1" x14ac:dyDescent="0.25">
      <c r="A3" s="450" t="s">
        <v>161</v>
      </c>
      <c r="B3" s="450"/>
      <c r="C3" s="450"/>
      <c r="D3" s="450"/>
      <c r="E3" s="450"/>
      <c r="F3" s="450"/>
      <c r="G3" s="450"/>
      <c r="H3" s="450"/>
      <c r="I3" s="450"/>
      <c r="J3" s="2"/>
    </row>
    <row r="4" spans="1:17" ht="21" customHeight="1" x14ac:dyDescent="0.25">
      <c r="A4" s="451" t="s">
        <v>175</v>
      </c>
      <c r="B4" s="451"/>
      <c r="C4" s="451"/>
      <c r="D4" s="451"/>
      <c r="E4" s="451"/>
      <c r="F4" s="451"/>
      <c r="G4" s="451"/>
      <c r="H4" s="451"/>
      <c r="I4" s="451"/>
      <c r="J4" s="2"/>
    </row>
    <row r="5" spans="1:17" ht="6" customHeight="1" thickBot="1" x14ac:dyDescent="0.3">
      <c r="A5" s="56"/>
      <c r="B5" s="56"/>
      <c r="C5" s="56"/>
      <c r="D5" s="38"/>
      <c r="E5" s="56"/>
      <c r="F5" s="56"/>
      <c r="G5" s="56"/>
      <c r="H5" s="56"/>
      <c r="I5" s="45"/>
      <c r="J5" s="2"/>
    </row>
    <row r="6" spans="1:17" ht="43.5" thickBot="1" x14ac:dyDescent="0.3">
      <c r="A6" s="433"/>
      <c r="B6" s="433"/>
      <c r="C6" s="433"/>
      <c r="D6" s="433"/>
      <c r="E6" s="76" t="s">
        <v>49</v>
      </c>
      <c r="F6" s="88">
        <v>2016</v>
      </c>
      <c r="G6" s="88">
        <v>2017</v>
      </c>
      <c r="H6" s="78" t="s">
        <v>137</v>
      </c>
      <c r="I6" s="125" t="s">
        <v>51</v>
      </c>
      <c r="J6" s="2"/>
    </row>
    <row r="7" spans="1:17" ht="16.5" customHeight="1" thickBot="1" x14ac:dyDescent="0.3">
      <c r="A7" s="420" t="s">
        <v>7</v>
      </c>
      <c r="B7" s="420"/>
      <c r="C7" s="420"/>
      <c r="D7" s="420"/>
      <c r="E7" s="36" t="s">
        <v>8</v>
      </c>
      <c r="F7" s="36">
        <v>1</v>
      </c>
      <c r="G7" s="36">
        <v>2</v>
      </c>
      <c r="H7" s="36">
        <v>3</v>
      </c>
      <c r="I7" s="36">
        <v>4</v>
      </c>
      <c r="J7" s="2"/>
    </row>
    <row r="8" spans="1:17" s="74" customFormat="1" ht="20.25" customHeight="1" x14ac:dyDescent="0.2">
      <c r="A8" s="436" t="s">
        <v>98</v>
      </c>
      <c r="B8" s="437"/>
      <c r="C8" s="437"/>
      <c r="D8" s="438"/>
      <c r="E8" s="79">
        <v>1</v>
      </c>
      <c r="F8" s="104"/>
      <c r="G8" s="104">
        <v>8424</v>
      </c>
      <c r="H8" s="80">
        <f>IF(F8=0,0,IF(G8=0,"-100,0",IF(G8*100/F8&lt;200,ROUND(G8*100/F8-100,1),ROUND(G8/F8,1)&amp;" р")))</f>
        <v>0</v>
      </c>
      <c r="I8" s="85">
        <f>Довідки1!H8</f>
        <v>21.4</v>
      </c>
      <c r="J8" s="45"/>
      <c r="K8" s="45"/>
    </row>
    <row r="9" spans="1:17" s="74" customFormat="1" ht="20.25" customHeight="1" x14ac:dyDescent="0.2">
      <c r="A9" s="448" t="s">
        <v>64</v>
      </c>
      <c r="B9" s="440"/>
      <c r="C9" s="440"/>
      <c r="D9" s="441"/>
      <c r="E9" s="81">
        <v>2</v>
      </c>
      <c r="F9" s="105">
        <v>1017</v>
      </c>
      <c r="G9" s="105">
        <v>975</v>
      </c>
      <c r="H9" s="82">
        <f t="shared" ref="H9:H45" si="0">IF(F9=0,0,IF(G9=0,"-100,0",IF(G9*100/F9&lt;200,ROUND(G9*100/F9-100,1),ROUND(G9/F9,1)&amp;" р")))</f>
        <v>-4.0999999999999996</v>
      </c>
      <c r="I9" s="86">
        <f>Довідки1!H9</f>
        <v>-0.9</v>
      </c>
      <c r="J9" s="45"/>
      <c r="K9" s="45"/>
    </row>
    <row r="10" spans="1:17" s="74" customFormat="1" ht="20.25" customHeight="1" x14ac:dyDescent="0.2">
      <c r="A10" s="452" t="s">
        <v>99</v>
      </c>
      <c r="B10" s="439" t="s">
        <v>109</v>
      </c>
      <c r="C10" s="440"/>
      <c r="D10" s="441"/>
      <c r="E10" s="81">
        <v>3</v>
      </c>
      <c r="F10" s="105">
        <v>51</v>
      </c>
      <c r="G10" s="105">
        <v>74</v>
      </c>
      <c r="H10" s="82">
        <f t="shared" si="0"/>
        <v>45.1</v>
      </c>
      <c r="I10" s="86">
        <f>Довідки1!H10</f>
        <v>62.5</v>
      </c>
      <c r="J10" s="45"/>
      <c r="K10" s="45"/>
    </row>
    <row r="11" spans="1:17" s="74" customFormat="1" ht="20.25" customHeight="1" x14ac:dyDescent="0.2">
      <c r="A11" s="453"/>
      <c r="B11" s="444" t="s">
        <v>50</v>
      </c>
      <c r="C11" s="445"/>
      <c r="D11" s="446"/>
      <c r="E11" s="81">
        <v>4</v>
      </c>
      <c r="F11" s="89">
        <f>IF(F9=0,0,F10*100/F9)</f>
        <v>5.0147492625368733</v>
      </c>
      <c r="G11" s="89">
        <f>IF(G9=0,0,G10*100/G9)</f>
        <v>7.5897435897435894</v>
      </c>
      <c r="H11" s="82"/>
      <c r="I11" s="86">
        <f>Довідки1!G11</f>
        <v>9.4373865698729578</v>
      </c>
      <c r="J11" s="45"/>
      <c r="K11" s="45"/>
    </row>
    <row r="12" spans="1:17" s="74" customFormat="1" ht="20.25" customHeight="1" x14ac:dyDescent="0.2">
      <c r="A12" s="453"/>
      <c r="B12" s="439" t="s">
        <v>66</v>
      </c>
      <c r="C12" s="440"/>
      <c r="D12" s="441"/>
      <c r="E12" s="81">
        <v>5</v>
      </c>
      <c r="F12" s="105">
        <v>450</v>
      </c>
      <c r="G12" s="105">
        <v>489</v>
      </c>
      <c r="H12" s="82">
        <f t="shared" si="0"/>
        <v>8.6999999999999993</v>
      </c>
      <c r="I12" s="86">
        <f>Довідки1!H12</f>
        <v>74.400000000000006</v>
      </c>
      <c r="J12" s="45"/>
      <c r="K12" s="45"/>
    </row>
    <row r="13" spans="1:17" s="74" customFormat="1" ht="20.25" customHeight="1" x14ac:dyDescent="0.2">
      <c r="A13" s="453"/>
      <c r="B13" s="444" t="s">
        <v>107</v>
      </c>
      <c r="C13" s="445"/>
      <c r="D13" s="446"/>
      <c r="E13" s="81">
        <v>6</v>
      </c>
      <c r="F13" s="89">
        <f>IF(F9=0,0,F12*100/F9)</f>
        <v>44.247787610619469</v>
      </c>
      <c r="G13" s="89">
        <f>IF(G9=0,0,G12*100/G9)</f>
        <v>50.153846153846153</v>
      </c>
      <c r="H13" s="82"/>
      <c r="I13" s="86">
        <f>Довідки1!G13</f>
        <v>27.22323049001815</v>
      </c>
      <c r="J13" s="45"/>
      <c r="K13" s="45"/>
    </row>
    <row r="14" spans="1:17" s="74" customFormat="1" ht="20.25" customHeight="1" x14ac:dyDescent="0.2">
      <c r="A14" s="453"/>
      <c r="B14" s="455" t="s">
        <v>82</v>
      </c>
      <c r="C14" s="442" t="s">
        <v>118</v>
      </c>
      <c r="D14" s="443"/>
      <c r="E14" s="81">
        <v>7</v>
      </c>
      <c r="F14" s="105">
        <v>3</v>
      </c>
      <c r="G14" s="105">
        <v>3</v>
      </c>
      <c r="H14" s="82">
        <f>IF(F14=0,0,IF(G14=0,"-100,0",IF(G14*100/F14&lt;200,ROUND(G14*100/F14-100,1),ROUND(G14/F14,1)&amp;" р")))</f>
        <v>0</v>
      </c>
      <c r="I14" s="86">
        <f>Довідки1!H14</f>
        <v>50</v>
      </c>
      <c r="J14" s="45"/>
      <c r="K14" s="45"/>
    </row>
    <row r="15" spans="1:17" s="74" customFormat="1" ht="20.25" customHeight="1" x14ac:dyDescent="0.2">
      <c r="A15" s="453"/>
      <c r="B15" s="456"/>
      <c r="C15" s="442" t="s">
        <v>119</v>
      </c>
      <c r="D15" s="443"/>
      <c r="E15" s="81">
        <v>8</v>
      </c>
      <c r="F15" s="105">
        <v>61</v>
      </c>
      <c r="G15" s="105">
        <v>64</v>
      </c>
      <c r="H15" s="82">
        <f t="shared" si="0"/>
        <v>4.9000000000000004</v>
      </c>
      <c r="I15" s="86">
        <f>Довідки1!H15</f>
        <v>5.9</v>
      </c>
      <c r="J15" s="45"/>
      <c r="K15" s="45"/>
    </row>
    <row r="16" spans="1:17" s="74" customFormat="1" ht="34.5" customHeight="1" x14ac:dyDescent="0.2">
      <c r="A16" s="453"/>
      <c r="B16" s="442" t="s">
        <v>69</v>
      </c>
      <c r="C16" s="447"/>
      <c r="D16" s="443"/>
      <c r="E16" s="81">
        <v>9</v>
      </c>
      <c r="F16" s="105">
        <v>0</v>
      </c>
      <c r="G16" s="105">
        <v>0</v>
      </c>
      <c r="H16" s="82">
        <f t="shared" si="0"/>
        <v>0</v>
      </c>
      <c r="I16" s="86">
        <f>Довідки1!H16</f>
        <v>0</v>
      </c>
      <c r="J16" s="45"/>
      <c r="K16" s="45"/>
    </row>
    <row r="17" spans="1:11" s="74" customFormat="1" ht="34.5" customHeight="1" x14ac:dyDescent="0.2">
      <c r="A17" s="453"/>
      <c r="B17" s="442" t="s">
        <v>70</v>
      </c>
      <c r="C17" s="447"/>
      <c r="D17" s="443"/>
      <c r="E17" s="81">
        <v>10</v>
      </c>
      <c r="F17" s="105">
        <v>8</v>
      </c>
      <c r="G17" s="105">
        <v>6</v>
      </c>
      <c r="H17" s="82">
        <f t="shared" si="0"/>
        <v>-25</v>
      </c>
      <c r="I17" s="86">
        <f>Довідки1!H17</f>
        <v>0</v>
      </c>
      <c r="J17" s="45"/>
      <c r="K17" s="45"/>
    </row>
    <row r="18" spans="1:11" s="74" customFormat="1" ht="20.25" customHeight="1" x14ac:dyDescent="0.2">
      <c r="A18" s="453"/>
      <c r="B18" s="439" t="s">
        <v>100</v>
      </c>
      <c r="C18" s="440"/>
      <c r="D18" s="441"/>
      <c r="E18" s="81">
        <v>11</v>
      </c>
      <c r="F18" s="105">
        <v>559</v>
      </c>
      <c r="G18" s="105">
        <v>480</v>
      </c>
      <c r="H18" s="82">
        <f t="shared" si="0"/>
        <v>-14.1</v>
      </c>
      <c r="I18" s="86">
        <f>Довідки1!H18</f>
        <v>-15.1</v>
      </c>
      <c r="J18" s="45"/>
      <c r="K18" s="45"/>
    </row>
    <row r="19" spans="1:11" s="74" customFormat="1" ht="20.25" customHeight="1" x14ac:dyDescent="0.2">
      <c r="A19" s="453"/>
      <c r="B19" s="444" t="s">
        <v>106</v>
      </c>
      <c r="C19" s="445"/>
      <c r="D19" s="446"/>
      <c r="E19" s="81">
        <v>12</v>
      </c>
      <c r="F19" s="89">
        <f>IF(F9=0,0,F18*100/F9)</f>
        <v>54.965585054080627</v>
      </c>
      <c r="G19" s="89">
        <f>IF(G9=0,0,G18*100/G9)</f>
        <v>49.230769230769234</v>
      </c>
      <c r="H19" s="82"/>
      <c r="I19" s="86">
        <f>Довідки1!G19</f>
        <v>72.41379310344827</v>
      </c>
      <c r="J19" s="45"/>
      <c r="K19" s="45"/>
    </row>
    <row r="20" spans="1:11" s="74" customFormat="1" ht="20.25" customHeight="1" x14ac:dyDescent="0.2">
      <c r="A20" s="453"/>
      <c r="B20" s="455" t="s">
        <v>67</v>
      </c>
      <c r="C20" s="442" t="s">
        <v>72</v>
      </c>
      <c r="D20" s="443"/>
      <c r="E20" s="81">
        <v>13</v>
      </c>
      <c r="F20" s="105">
        <v>6</v>
      </c>
      <c r="G20" s="105">
        <v>5</v>
      </c>
      <c r="H20" s="82">
        <f>IF(F20=0,0,IF(G20=0,"-100,0",IF(G20*100/F20&lt;200,ROUND(G20*100/F20-100,1),ROUND(G20/F20,1)&amp;" р")))</f>
        <v>-16.7</v>
      </c>
      <c r="I20" s="86">
        <f>Довідки1!H20</f>
        <v>0</v>
      </c>
      <c r="J20" s="45"/>
      <c r="K20" s="45"/>
    </row>
    <row r="21" spans="1:11" s="74" customFormat="1" ht="20.25" customHeight="1" x14ac:dyDescent="0.2">
      <c r="A21" s="454"/>
      <c r="B21" s="456"/>
      <c r="C21" s="444" t="s">
        <v>106</v>
      </c>
      <c r="D21" s="446"/>
      <c r="E21" s="81">
        <v>14</v>
      </c>
      <c r="F21" s="89">
        <f>IF(F18=0,0,F20*100/F18)</f>
        <v>1.0733452593917709</v>
      </c>
      <c r="G21" s="89">
        <f>IF(G18=0,0,G20*100/G18)</f>
        <v>1.0416666666666667</v>
      </c>
      <c r="H21" s="82"/>
      <c r="I21" s="86">
        <f>Довідки1!G21</f>
        <v>0</v>
      </c>
      <c r="J21" s="45"/>
      <c r="K21" s="45"/>
    </row>
    <row r="22" spans="1:11" s="74" customFormat="1" ht="20.25" customHeight="1" x14ac:dyDescent="0.2">
      <c r="A22" s="449" t="s">
        <v>73</v>
      </c>
      <c r="B22" s="447"/>
      <c r="C22" s="447"/>
      <c r="D22" s="443"/>
      <c r="E22" s="81">
        <v>15</v>
      </c>
      <c r="F22" s="105">
        <v>413</v>
      </c>
      <c r="G22" s="105">
        <v>262</v>
      </c>
      <c r="H22" s="82">
        <f t="shared" si="0"/>
        <v>-36.6</v>
      </c>
      <c r="I22" s="86" t="str">
        <f>Довідки1!H22</f>
        <v>3 р</v>
      </c>
      <c r="J22" s="45"/>
      <c r="K22" s="45"/>
    </row>
    <row r="23" spans="1:11" s="74" customFormat="1" ht="20.25" customHeight="1" x14ac:dyDescent="0.2">
      <c r="A23" s="46" t="s">
        <v>67</v>
      </c>
      <c r="B23" s="442" t="s">
        <v>111</v>
      </c>
      <c r="C23" s="447"/>
      <c r="D23" s="443"/>
      <c r="E23" s="81">
        <v>16</v>
      </c>
      <c r="F23" s="105">
        <v>400</v>
      </c>
      <c r="G23" s="105">
        <v>243</v>
      </c>
      <c r="H23" s="82">
        <f t="shared" si="0"/>
        <v>-39.299999999999997</v>
      </c>
      <c r="I23" s="86" t="str">
        <f>Довідки1!H23</f>
        <v>3,4 р</v>
      </c>
      <c r="J23" s="45"/>
      <c r="K23" s="45"/>
    </row>
    <row r="24" spans="1:11" s="74" customFormat="1" ht="20.25" customHeight="1" x14ac:dyDescent="0.2">
      <c r="A24" s="448" t="s">
        <v>75</v>
      </c>
      <c r="B24" s="440"/>
      <c r="C24" s="440"/>
      <c r="D24" s="441"/>
      <c r="E24" s="81">
        <v>17</v>
      </c>
      <c r="F24" s="105">
        <v>143</v>
      </c>
      <c r="G24" s="105">
        <v>188</v>
      </c>
      <c r="H24" s="82">
        <f t="shared" si="0"/>
        <v>31.5</v>
      </c>
      <c r="I24" s="86">
        <f>Довідки1!H24</f>
        <v>0</v>
      </c>
      <c r="J24" s="45"/>
      <c r="K24" s="45"/>
    </row>
    <row r="25" spans="1:11" s="74" customFormat="1" ht="20.25" customHeight="1" x14ac:dyDescent="0.2">
      <c r="A25" s="448" t="s">
        <v>76</v>
      </c>
      <c r="B25" s="440"/>
      <c r="C25" s="440"/>
      <c r="D25" s="441"/>
      <c r="E25" s="81">
        <v>18</v>
      </c>
      <c r="F25" s="105">
        <v>274</v>
      </c>
      <c r="G25" s="105">
        <v>462</v>
      </c>
      <c r="H25" s="82">
        <f t="shared" si="0"/>
        <v>68.599999999999994</v>
      </c>
      <c r="I25" s="86">
        <f>Довідки1!H25</f>
        <v>70.8</v>
      </c>
      <c r="J25" s="45"/>
      <c r="K25" s="45"/>
    </row>
    <row r="26" spans="1:11" s="74" customFormat="1" ht="34.5" customHeight="1" x14ac:dyDescent="0.2">
      <c r="A26" s="411" t="s">
        <v>151</v>
      </c>
      <c r="B26" s="412"/>
      <c r="C26" s="412"/>
      <c r="D26" s="413"/>
      <c r="E26" s="81">
        <v>19</v>
      </c>
      <c r="F26" s="105">
        <v>1</v>
      </c>
      <c r="G26" s="105">
        <v>0</v>
      </c>
      <c r="H26" s="82" t="str">
        <f t="shared" si="0"/>
        <v>-100,0</v>
      </c>
      <c r="I26" s="86" t="str">
        <f>Довідки1!H26</f>
        <v>-100,0</v>
      </c>
      <c r="J26" s="45"/>
      <c r="K26" s="45"/>
    </row>
    <row r="27" spans="1:11" s="74" customFormat="1" ht="18.75" customHeight="1" x14ac:dyDescent="0.2">
      <c r="A27" s="124" t="s">
        <v>67</v>
      </c>
      <c r="B27" s="412" t="s">
        <v>112</v>
      </c>
      <c r="C27" s="412"/>
      <c r="D27" s="413"/>
      <c r="E27" s="81">
        <v>20</v>
      </c>
      <c r="F27" s="105">
        <v>0</v>
      </c>
      <c r="G27" s="105">
        <v>0</v>
      </c>
      <c r="H27" s="82">
        <f t="shared" si="0"/>
        <v>0</v>
      </c>
      <c r="I27" s="86">
        <f>Довідки1!H27</f>
        <v>0</v>
      </c>
      <c r="J27" s="45"/>
      <c r="K27" s="45"/>
    </row>
    <row r="28" spans="1:11" s="74" customFormat="1" ht="50.25" customHeight="1" x14ac:dyDescent="0.2">
      <c r="A28" s="411" t="s">
        <v>154</v>
      </c>
      <c r="B28" s="412"/>
      <c r="C28" s="412"/>
      <c r="D28" s="413"/>
      <c r="E28" s="81">
        <v>21</v>
      </c>
      <c r="F28" s="105">
        <v>6</v>
      </c>
      <c r="G28" s="105">
        <v>0</v>
      </c>
      <c r="H28" s="82" t="str">
        <f>IF(F28=0,0,IF(G28=0,"-100,0",IF(G28*100/F28&lt;200,ROUND(G28*100/F28-100,1),ROUND(G28/F28,1)&amp;" р")))</f>
        <v>-100,0</v>
      </c>
      <c r="I28" s="86" t="str">
        <f>Довідки1!H28</f>
        <v>-100,0</v>
      </c>
      <c r="J28" s="45"/>
      <c r="K28" s="45"/>
    </row>
    <row r="29" spans="1:11" s="74" customFormat="1" ht="18.75" customHeight="1" x14ac:dyDescent="0.2">
      <c r="A29" s="124" t="s">
        <v>67</v>
      </c>
      <c r="B29" s="412" t="s">
        <v>112</v>
      </c>
      <c r="C29" s="412"/>
      <c r="D29" s="413"/>
      <c r="E29" s="81">
        <v>22</v>
      </c>
      <c r="F29" s="105">
        <v>1</v>
      </c>
      <c r="G29" s="105">
        <v>0</v>
      </c>
      <c r="H29" s="82" t="str">
        <f>IF(F29=0,0,IF(G29=0,"-100,0",IF(G29*100/F29&lt;200,ROUND(G29*100/F29-100,1),ROUND(G29/F29,1)&amp;" р")))</f>
        <v>-100,0</v>
      </c>
      <c r="I29" s="86" t="str">
        <f>Довідки1!H29</f>
        <v>-100,0</v>
      </c>
      <c r="J29" s="45"/>
      <c r="K29" s="45"/>
    </row>
    <row r="30" spans="1:11" s="74" customFormat="1" ht="34.5" customHeight="1" x14ac:dyDescent="0.2">
      <c r="A30" s="411" t="s">
        <v>141</v>
      </c>
      <c r="B30" s="412"/>
      <c r="C30" s="412"/>
      <c r="D30" s="413"/>
      <c r="E30" s="81">
        <v>23</v>
      </c>
      <c r="F30" s="105">
        <v>1</v>
      </c>
      <c r="G30" s="105">
        <v>0</v>
      </c>
      <c r="H30" s="82" t="str">
        <f t="shared" si="0"/>
        <v>-100,0</v>
      </c>
      <c r="I30" s="86" t="str">
        <f>Довідки1!H30</f>
        <v>-100,0</v>
      </c>
      <c r="J30" s="45"/>
      <c r="K30" s="45"/>
    </row>
    <row r="31" spans="1:11" s="74" customFormat="1" ht="18.75" customHeight="1" x14ac:dyDescent="0.2">
      <c r="A31" s="124" t="s">
        <v>67</v>
      </c>
      <c r="B31" s="412" t="s">
        <v>112</v>
      </c>
      <c r="C31" s="412"/>
      <c r="D31" s="413"/>
      <c r="E31" s="81">
        <v>24</v>
      </c>
      <c r="F31" s="105">
        <v>0</v>
      </c>
      <c r="G31" s="105">
        <v>0</v>
      </c>
      <c r="H31" s="82">
        <f t="shared" si="0"/>
        <v>0</v>
      </c>
      <c r="I31" s="86">
        <f>Довідки1!H31</f>
        <v>0</v>
      </c>
      <c r="J31" s="45"/>
      <c r="K31" s="45"/>
    </row>
    <row r="32" spans="1:11" s="74" customFormat="1" ht="50.25" customHeight="1" x14ac:dyDescent="0.2">
      <c r="A32" s="411" t="s">
        <v>152</v>
      </c>
      <c r="B32" s="412"/>
      <c r="C32" s="412"/>
      <c r="D32" s="413"/>
      <c r="E32" s="81">
        <v>25</v>
      </c>
      <c r="F32" s="105">
        <v>0</v>
      </c>
      <c r="G32" s="105">
        <v>1</v>
      </c>
      <c r="H32" s="82">
        <f t="shared" si="0"/>
        <v>0</v>
      </c>
      <c r="I32" s="86">
        <f>Довідки1!H32</f>
        <v>0</v>
      </c>
      <c r="J32" s="45"/>
      <c r="K32" s="45"/>
    </row>
    <row r="33" spans="1:11" s="74" customFormat="1" ht="18.75" customHeight="1" x14ac:dyDescent="0.2">
      <c r="A33" s="124" t="s">
        <v>67</v>
      </c>
      <c r="B33" s="412" t="s">
        <v>112</v>
      </c>
      <c r="C33" s="412"/>
      <c r="D33" s="413"/>
      <c r="E33" s="81">
        <v>26</v>
      </c>
      <c r="F33" s="105">
        <v>0</v>
      </c>
      <c r="G33" s="105">
        <v>0</v>
      </c>
      <c r="H33" s="82">
        <f t="shared" si="0"/>
        <v>0</v>
      </c>
      <c r="I33" s="86">
        <f>Довідки1!H33</f>
        <v>0</v>
      </c>
      <c r="J33" s="45"/>
      <c r="K33" s="45"/>
    </row>
    <row r="34" spans="1:11" s="74" customFormat="1" ht="34.5" customHeight="1" x14ac:dyDescent="0.2">
      <c r="A34" s="411" t="s">
        <v>142</v>
      </c>
      <c r="B34" s="412"/>
      <c r="C34" s="412"/>
      <c r="D34" s="413"/>
      <c r="E34" s="81">
        <v>27</v>
      </c>
      <c r="F34" s="105">
        <v>0</v>
      </c>
      <c r="G34" s="105">
        <v>0</v>
      </c>
      <c r="H34" s="82">
        <f t="shared" si="0"/>
        <v>0</v>
      </c>
      <c r="I34" s="86">
        <f>Довідки1!H34</f>
        <v>0</v>
      </c>
      <c r="J34" s="45"/>
      <c r="K34" s="45"/>
    </row>
    <row r="35" spans="1:11" s="74" customFormat="1" ht="18.75" customHeight="1" x14ac:dyDescent="0.2">
      <c r="A35" s="124" t="s">
        <v>67</v>
      </c>
      <c r="B35" s="412" t="s">
        <v>112</v>
      </c>
      <c r="C35" s="412"/>
      <c r="D35" s="413"/>
      <c r="E35" s="81">
        <v>28</v>
      </c>
      <c r="F35" s="105">
        <v>0</v>
      </c>
      <c r="G35" s="105">
        <v>0</v>
      </c>
      <c r="H35" s="82">
        <f t="shared" si="0"/>
        <v>0</v>
      </c>
      <c r="I35" s="86">
        <f>Довідки1!H35</f>
        <v>0</v>
      </c>
      <c r="J35" s="45"/>
      <c r="K35" s="45"/>
    </row>
    <row r="36" spans="1:11" s="74" customFormat="1" ht="18.75" customHeight="1" x14ac:dyDescent="0.2">
      <c r="A36" s="411" t="s">
        <v>77</v>
      </c>
      <c r="B36" s="412"/>
      <c r="C36" s="412"/>
      <c r="D36" s="413"/>
      <c r="E36" s="81">
        <v>29</v>
      </c>
      <c r="F36" s="105">
        <v>5695</v>
      </c>
      <c r="G36" s="105">
        <v>6287</v>
      </c>
      <c r="H36" s="82">
        <f t="shared" si="0"/>
        <v>10.4</v>
      </c>
      <c r="I36" s="86">
        <f>Довідки1!H36</f>
        <v>21.5</v>
      </c>
      <c r="J36" s="45"/>
      <c r="K36" s="45"/>
    </row>
    <row r="37" spans="1:11" s="74" customFormat="1" ht="36" customHeight="1" x14ac:dyDescent="0.2">
      <c r="A37" s="116" t="s">
        <v>15</v>
      </c>
      <c r="B37" s="412" t="s">
        <v>113</v>
      </c>
      <c r="C37" s="412"/>
      <c r="D37" s="413"/>
      <c r="E37" s="81">
        <v>30</v>
      </c>
      <c r="F37" s="105">
        <v>320</v>
      </c>
      <c r="G37" s="105">
        <v>316</v>
      </c>
      <c r="H37" s="82">
        <f t="shared" si="0"/>
        <v>-1.3</v>
      </c>
      <c r="I37" s="86">
        <f>Довідки1!H37</f>
        <v>12.2</v>
      </c>
      <c r="J37" s="45"/>
      <c r="K37" s="45"/>
    </row>
    <row r="38" spans="1:11" s="74" customFormat="1" ht="34.5" customHeight="1" x14ac:dyDescent="0.2">
      <c r="A38" s="411" t="s">
        <v>143</v>
      </c>
      <c r="B38" s="412"/>
      <c r="C38" s="412"/>
      <c r="D38" s="413"/>
      <c r="E38" s="81">
        <v>31</v>
      </c>
      <c r="F38" s="105">
        <v>94</v>
      </c>
      <c r="G38" s="105">
        <v>91</v>
      </c>
      <c r="H38" s="82">
        <f t="shared" si="0"/>
        <v>-3.2</v>
      </c>
      <c r="I38" s="86">
        <f>Довідки1!H38</f>
        <v>30.8</v>
      </c>
      <c r="J38" s="45"/>
      <c r="K38" s="45"/>
    </row>
    <row r="39" spans="1:11" s="74" customFormat="1" ht="18.75" customHeight="1" x14ac:dyDescent="0.2">
      <c r="A39" s="116" t="s">
        <v>15</v>
      </c>
      <c r="B39" s="412" t="s">
        <v>144</v>
      </c>
      <c r="C39" s="412"/>
      <c r="D39" s="413"/>
      <c r="E39" s="81">
        <v>32</v>
      </c>
      <c r="F39" s="105">
        <v>48</v>
      </c>
      <c r="G39" s="105">
        <v>49</v>
      </c>
      <c r="H39" s="82">
        <f t="shared" si="0"/>
        <v>2.1</v>
      </c>
      <c r="I39" s="86">
        <f>Довідки1!H39</f>
        <v>25</v>
      </c>
      <c r="J39" s="45"/>
      <c r="K39" s="45"/>
    </row>
    <row r="40" spans="1:11" s="74" customFormat="1" ht="18.75" customHeight="1" x14ac:dyDescent="0.2">
      <c r="A40" s="411" t="s">
        <v>120</v>
      </c>
      <c r="B40" s="412"/>
      <c r="C40" s="412"/>
      <c r="D40" s="413"/>
      <c r="E40" s="81">
        <v>33</v>
      </c>
      <c r="F40" s="105">
        <v>2</v>
      </c>
      <c r="G40" s="105">
        <v>1</v>
      </c>
      <c r="H40" s="82">
        <f>IF(F40=0,0,IF(G40=0,"-100,0",IF(G40*100/F40&lt;200,ROUND(G40*100/F40-100,1),ROUND(G40/F40,1)&amp;" р")))</f>
        <v>-50</v>
      </c>
      <c r="I40" s="86">
        <f>Довідки1!H40</f>
        <v>-50</v>
      </c>
      <c r="J40" s="45"/>
      <c r="K40" s="45"/>
    </row>
    <row r="41" spans="1:11" s="74" customFormat="1" ht="34.5" customHeight="1" x14ac:dyDescent="0.2">
      <c r="A41" s="411" t="s">
        <v>150</v>
      </c>
      <c r="B41" s="412"/>
      <c r="C41" s="412"/>
      <c r="D41" s="413"/>
      <c r="E41" s="81">
        <v>34</v>
      </c>
      <c r="F41" s="105">
        <v>7</v>
      </c>
      <c r="G41" s="105">
        <v>14</v>
      </c>
      <c r="H41" s="82" t="str">
        <f>IF(F41=0,0,IF(G41=0,"-100,0",IF(G41*100/F41&lt;200,ROUND(G41*100/F41-100,1),ROUND(G41/F41,1)&amp;" р")))</f>
        <v>2 р</v>
      </c>
      <c r="I41" s="86">
        <f>Довідки1!H41</f>
        <v>-14.3</v>
      </c>
      <c r="J41" s="45"/>
      <c r="K41" s="45"/>
    </row>
    <row r="42" spans="1:11" s="74" customFormat="1" ht="18.75" customHeight="1" x14ac:dyDescent="0.2">
      <c r="A42" s="414" t="s">
        <v>114</v>
      </c>
      <c r="B42" s="415"/>
      <c r="C42" s="412" t="s">
        <v>115</v>
      </c>
      <c r="D42" s="413"/>
      <c r="E42" s="81">
        <v>35</v>
      </c>
      <c r="F42" s="105">
        <v>4</v>
      </c>
      <c r="G42" s="105">
        <v>2</v>
      </c>
      <c r="H42" s="82">
        <f t="shared" si="0"/>
        <v>-50</v>
      </c>
      <c r="I42" s="86">
        <f>Довідки1!H42</f>
        <v>0</v>
      </c>
      <c r="J42" s="45"/>
      <c r="K42" s="45"/>
    </row>
    <row r="43" spans="1:11" s="74" customFormat="1" ht="18.75" customHeight="1" x14ac:dyDescent="0.2">
      <c r="A43" s="414"/>
      <c r="B43" s="415"/>
      <c r="C43" s="412" t="s">
        <v>79</v>
      </c>
      <c r="D43" s="413"/>
      <c r="E43" s="81">
        <v>36</v>
      </c>
      <c r="F43" s="105">
        <v>51</v>
      </c>
      <c r="G43" s="105">
        <v>69</v>
      </c>
      <c r="H43" s="82">
        <f t="shared" si="0"/>
        <v>35.299999999999997</v>
      </c>
      <c r="I43" s="86">
        <f>Довідки1!H43</f>
        <v>42.4</v>
      </c>
      <c r="J43" s="45"/>
      <c r="K43" s="45"/>
    </row>
    <row r="44" spans="1:11" s="74" customFormat="1" ht="34.5" customHeight="1" x14ac:dyDescent="0.2">
      <c r="A44" s="414"/>
      <c r="B44" s="415"/>
      <c r="C44" s="412" t="s">
        <v>80</v>
      </c>
      <c r="D44" s="413"/>
      <c r="E44" s="81">
        <v>37</v>
      </c>
      <c r="F44" s="105">
        <v>3</v>
      </c>
      <c r="G44" s="105">
        <v>4</v>
      </c>
      <c r="H44" s="82">
        <f t="shared" si="0"/>
        <v>33.299999999999997</v>
      </c>
      <c r="I44" s="86" t="str">
        <f>Довідки1!H44</f>
        <v>2 р</v>
      </c>
      <c r="J44" s="45"/>
      <c r="K44" s="45"/>
    </row>
    <row r="45" spans="1:11" s="74" customFormat="1" ht="18.75" customHeight="1" thickBot="1" x14ac:dyDescent="0.25">
      <c r="A45" s="416"/>
      <c r="B45" s="417"/>
      <c r="C45" s="418" t="s">
        <v>81</v>
      </c>
      <c r="D45" s="419"/>
      <c r="E45" s="83">
        <v>38</v>
      </c>
      <c r="F45" s="106">
        <v>0</v>
      </c>
      <c r="G45" s="106">
        <v>3</v>
      </c>
      <c r="H45" s="84">
        <f t="shared" si="0"/>
        <v>0</v>
      </c>
      <c r="I45" s="87">
        <f>Довідки1!H45</f>
        <v>0</v>
      </c>
      <c r="J45" s="45"/>
      <c r="K45" s="45"/>
    </row>
    <row r="46" spans="1:11" s="74" customFormat="1" ht="12.75" x14ac:dyDescent="0.2"/>
    <row r="47" spans="1:11" s="74" customFormat="1" ht="12.75" x14ac:dyDescent="0.2"/>
    <row r="48" spans="1:11" s="74" customFormat="1" ht="12.75" x14ac:dyDescent="0.2"/>
    <row r="49" s="74" customFormat="1" ht="12.75" x14ac:dyDescent="0.2"/>
    <row r="50" s="74" customFormat="1" ht="12.75" x14ac:dyDescent="0.2"/>
    <row r="51" s="74" customFormat="1" ht="12.75" x14ac:dyDescent="0.2"/>
    <row r="52" s="74" customFormat="1" ht="12.75" x14ac:dyDescent="0.2"/>
    <row r="53" s="74" customFormat="1" ht="12.75" x14ac:dyDescent="0.2"/>
    <row r="54" s="74" customFormat="1" ht="12.75" x14ac:dyDescent="0.2"/>
    <row r="55" s="74" customFormat="1" ht="12.75" x14ac:dyDescent="0.2"/>
    <row r="56" s="74" customFormat="1" ht="12.75" x14ac:dyDescent="0.2"/>
    <row r="57" s="74" customFormat="1" ht="12.75" x14ac:dyDescent="0.2"/>
    <row r="58" s="74" customFormat="1" ht="12.75" x14ac:dyDescent="0.2"/>
    <row r="59" s="74" customFormat="1" ht="12.75" x14ac:dyDescent="0.2"/>
    <row r="60" s="74" customFormat="1" ht="12.75" x14ac:dyDescent="0.2"/>
    <row r="61" s="74" customFormat="1" ht="12.75" x14ac:dyDescent="0.2"/>
    <row r="62" s="74" customFormat="1" ht="12.75" x14ac:dyDescent="0.2"/>
    <row r="63" s="74" customFormat="1" ht="12.75" x14ac:dyDescent="0.2"/>
    <row r="64" s="74" customFormat="1" ht="12.75" x14ac:dyDescent="0.2"/>
    <row r="65" s="74" customFormat="1" ht="12.75" x14ac:dyDescent="0.2"/>
    <row r="66" s="74" customFormat="1" ht="12.75" x14ac:dyDescent="0.2"/>
    <row r="67" s="74" customFormat="1" ht="12.75" x14ac:dyDescent="0.2"/>
    <row r="68" s="74" customFormat="1" ht="12.75" x14ac:dyDescent="0.2"/>
    <row r="69" s="74" customFormat="1" ht="12.75" x14ac:dyDescent="0.2"/>
    <row r="70" s="74" customFormat="1" ht="12.75" x14ac:dyDescent="0.2"/>
    <row r="71" s="74" customFormat="1" ht="12.75" x14ac:dyDescent="0.2"/>
    <row r="72" s="74" customFormat="1" ht="12.75" x14ac:dyDescent="0.2"/>
    <row r="73" s="74" customFormat="1" ht="12.75" x14ac:dyDescent="0.2"/>
    <row r="74" s="74" customFormat="1" ht="12.75" x14ac:dyDescent="0.2"/>
    <row r="75" s="74" customFormat="1" ht="12.75" x14ac:dyDescent="0.2"/>
    <row r="76" s="74" customFormat="1" ht="12.75" x14ac:dyDescent="0.2"/>
    <row r="77" s="74" customFormat="1" ht="12.75" x14ac:dyDescent="0.2"/>
    <row r="78" s="74" customFormat="1" ht="12.75" x14ac:dyDescent="0.2"/>
    <row r="79" s="74" customFormat="1" ht="12.75" x14ac:dyDescent="0.2"/>
    <row r="80" s="74" customFormat="1" ht="12.75" x14ac:dyDescent="0.2"/>
    <row r="81" s="74" customFormat="1" ht="12.75" x14ac:dyDescent="0.2"/>
    <row r="82" s="74" customFormat="1" ht="12.75" x14ac:dyDescent="0.2"/>
    <row r="83" s="74" customFormat="1" ht="12.75" x14ac:dyDescent="0.2"/>
    <row r="84" s="74" customFormat="1" ht="12.75" x14ac:dyDescent="0.2"/>
    <row r="85" s="74" customFormat="1" ht="12.75" x14ac:dyDescent="0.2"/>
    <row r="86" s="74" customFormat="1" ht="12.75" x14ac:dyDescent="0.2"/>
    <row r="87" s="74" customFormat="1" ht="12.75" x14ac:dyDescent="0.2"/>
    <row r="88" s="74" customFormat="1" ht="12.75" x14ac:dyDescent="0.2"/>
    <row r="89" s="74" customFormat="1" ht="12.75" x14ac:dyDescent="0.2"/>
    <row r="90" s="74" customFormat="1" ht="12.75" x14ac:dyDescent="0.2"/>
    <row r="91" s="74" customFormat="1" ht="12.75" x14ac:dyDescent="0.2"/>
    <row r="92" s="74" customFormat="1" ht="12.75" x14ac:dyDescent="0.2"/>
    <row r="93" s="74" customFormat="1" ht="12.75" x14ac:dyDescent="0.2"/>
    <row r="94" s="74" customFormat="1" ht="12.75" x14ac:dyDescent="0.2"/>
    <row r="95" s="74" customFormat="1" ht="12.75" x14ac:dyDescent="0.2"/>
    <row r="96" s="74" customFormat="1" ht="12.75" x14ac:dyDescent="0.2"/>
    <row r="97" s="74" customFormat="1" ht="12.75" x14ac:dyDescent="0.2"/>
    <row r="98" s="74" customFormat="1" ht="12.75" x14ac:dyDescent="0.2"/>
    <row r="99" s="74" customFormat="1" ht="12.75" x14ac:dyDescent="0.2"/>
    <row r="100" s="74" customFormat="1" ht="12.75" x14ac:dyDescent="0.2"/>
    <row r="101" s="74" customFormat="1" ht="12.75" x14ac:dyDescent="0.2"/>
    <row r="102" s="74" customFormat="1" ht="12.75" x14ac:dyDescent="0.2"/>
    <row r="103" s="74" customFormat="1" ht="12.75" x14ac:dyDescent="0.2"/>
    <row r="104" s="74" customFormat="1" ht="12.75" x14ac:dyDescent="0.2"/>
    <row r="105" s="74" customFormat="1" ht="12.75" x14ac:dyDescent="0.2"/>
    <row r="106" s="74" customFormat="1" ht="12.75" x14ac:dyDescent="0.2"/>
    <row r="107" s="74" customFormat="1" ht="12.75" x14ac:dyDescent="0.2"/>
    <row r="108" s="74" customFormat="1" ht="12.75" x14ac:dyDescent="0.2"/>
    <row r="109" s="74" customFormat="1" ht="12.75" x14ac:dyDescent="0.2"/>
    <row r="110" s="74" customFormat="1" ht="12.75" x14ac:dyDescent="0.2"/>
    <row r="111" s="74" customFormat="1" ht="12.75" x14ac:dyDescent="0.2"/>
    <row r="112" s="74" customFormat="1" ht="12.75" x14ac:dyDescent="0.2"/>
  </sheetData>
  <mergeCells count="48">
    <mergeCell ref="A9:D9"/>
    <mergeCell ref="B12:D12"/>
    <mergeCell ref="A1:I1"/>
    <mergeCell ref="A2:I2"/>
    <mergeCell ref="A3:I3"/>
    <mergeCell ref="A4:I4"/>
    <mergeCell ref="B10:D10"/>
    <mergeCell ref="A10:A21"/>
    <mergeCell ref="B14:B15"/>
    <mergeCell ref="C15:D15"/>
    <mergeCell ref="A6:D6"/>
    <mergeCell ref="B13:D13"/>
    <mergeCell ref="C14:D14"/>
    <mergeCell ref="B17:D17"/>
    <mergeCell ref="B19:D19"/>
    <mergeCell ref="B20:B21"/>
    <mergeCell ref="A7:D7"/>
    <mergeCell ref="A8:D8"/>
    <mergeCell ref="B29:D29"/>
    <mergeCell ref="A30:D30"/>
    <mergeCell ref="B18:D18"/>
    <mergeCell ref="C20:D20"/>
    <mergeCell ref="B11:D11"/>
    <mergeCell ref="B16:D16"/>
    <mergeCell ref="B27:D27"/>
    <mergeCell ref="A28:D28"/>
    <mergeCell ref="C21:D21"/>
    <mergeCell ref="A25:D25"/>
    <mergeCell ref="A26:D26"/>
    <mergeCell ref="A24:D24"/>
    <mergeCell ref="A22:D22"/>
    <mergeCell ref="B23:D23"/>
    <mergeCell ref="B35:D35"/>
    <mergeCell ref="A36:D36"/>
    <mergeCell ref="B37:D37"/>
    <mergeCell ref="A38:D38"/>
    <mergeCell ref="B31:D31"/>
    <mergeCell ref="A32:D32"/>
    <mergeCell ref="B33:D33"/>
    <mergeCell ref="A34:D34"/>
    <mergeCell ref="C42:D42"/>
    <mergeCell ref="C43:D43"/>
    <mergeCell ref="B39:D39"/>
    <mergeCell ref="A40:D40"/>
    <mergeCell ref="A41:D41"/>
    <mergeCell ref="A42:B45"/>
    <mergeCell ref="C44:D44"/>
    <mergeCell ref="C45:D45"/>
  </mergeCells>
  <phoneticPr fontId="0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86" orientation="portrait" r:id="rId1"/>
  <headerFooter alignWithMargins="0"/>
  <cellWatches>
    <cellWatch r="H4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print="0" autoFill="0" autoLine="0" autoPict="0" macro="[0]!Dovidca1">
                <anchor>
                  <from>
                    <xdr:col>3</xdr:col>
                    <xdr:colOff>590550</xdr:colOff>
                    <xdr:row>2</xdr:row>
                    <xdr:rowOff>19050</xdr:rowOff>
                  </from>
                  <to>
                    <xdr:col>5</xdr:col>
                    <xdr:colOff>180975</xdr:colOff>
                    <xdr:row>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6"/>
  <dimension ref="A1:DF54"/>
  <sheetViews>
    <sheetView showZeros="0" view="pageBreakPreview" topLeftCell="A5" zoomScale="55" zoomScaleNormal="55" zoomScaleSheetLayoutView="55" workbookViewId="0">
      <pane xSplit="2" ySplit="5" topLeftCell="C25" activePane="bottomRight" state="frozen"/>
      <selection activeCell="B58" sqref="B58:B62"/>
      <selection pane="topRight" activeCell="B58" sqref="B58:B62"/>
      <selection pane="bottomLeft" activeCell="B58" sqref="B58:B62"/>
      <selection pane="bottomRight" activeCell="B58" sqref="B58:B62"/>
    </sheetView>
  </sheetViews>
  <sheetFormatPr defaultRowHeight="13.5" x14ac:dyDescent="0.25"/>
  <cols>
    <col min="1" max="1" width="3.5" style="1" customWidth="1"/>
    <col min="2" max="2" width="27" bestFit="1" customWidth="1"/>
    <col min="3" max="62" width="8.125" customWidth="1"/>
    <col min="63" max="65" width="9.125" customWidth="1"/>
    <col min="66" max="110" width="8.125" customWidth="1"/>
  </cols>
  <sheetData>
    <row r="1" spans="1:110" ht="13.5" hidden="1" customHeight="1" x14ac:dyDescent="0.25"/>
    <row r="2" spans="1:110" ht="13.5" hidden="1" customHeight="1" x14ac:dyDescent="0.25"/>
    <row r="3" spans="1:110" ht="13.5" hidden="1" customHeight="1" x14ac:dyDescent="0.25"/>
    <row r="4" spans="1:110" ht="13.5" hidden="1" customHeight="1" x14ac:dyDescent="0.25"/>
    <row r="5" spans="1:110" ht="15.75" x14ac:dyDescent="0.25">
      <c r="A5" s="40" t="s">
        <v>60</v>
      </c>
      <c r="B5" s="40"/>
      <c r="C5" s="40"/>
      <c r="D5" s="40"/>
      <c r="E5" s="40"/>
      <c r="F5" s="40"/>
      <c r="G5" s="40"/>
      <c r="H5" s="4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</row>
    <row r="6" spans="1:110" ht="18.75" customHeight="1" thickBot="1" x14ac:dyDescent="0.3">
      <c r="A6" s="40" t="s">
        <v>175</v>
      </c>
      <c r="B6" s="1"/>
      <c r="C6" s="3"/>
      <c r="D6" s="3"/>
      <c r="E6" s="3"/>
      <c r="F6" s="3"/>
      <c r="G6" s="3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</row>
    <row r="7" spans="1:110" ht="32.25" customHeight="1" thickBot="1" x14ac:dyDescent="0.3">
      <c r="A7" s="470" t="s">
        <v>18</v>
      </c>
      <c r="B7" s="473" t="s">
        <v>46</v>
      </c>
      <c r="C7" s="468" t="s">
        <v>62</v>
      </c>
      <c r="D7" s="468"/>
      <c r="E7" s="468"/>
      <c r="F7" s="468" t="s">
        <v>63</v>
      </c>
      <c r="G7" s="468"/>
      <c r="H7" s="468"/>
      <c r="I7" s="476" t="s">
        <v>117</v>
      </c>
      <c r="J7" s="477"/>
      <c r="K7" s="478"/>
      <c r="L7" s="468" t="s">
        <v>64</v>
      </c>
      <c r="M7" s="468"/>
      <c r="N7" s="468"/>
      <c r="O7" s="460" t="s">
        <v>15</v>
      </c>
      <c r="P7" s="461"/>
      <c r="Q7" s="462"/>
      <c r="R7" s="482" t="s">
        <v>99</v>
      </c>
      <c r="S7" s="482"/>
      <c r="T7" s="482"/>
      <c r="U7" s="482" t="s">
        <v>99</v>
      </c>
      <c r="V7" s="482"/>
      <c r="W7" s="482"/>
      <c r="X7" s="482"/>
      <c r="Y7" s="482"/>
      <c r="Z7" s="482"/>
      <c r="AA7" s="482"/>
      <c r="AB7" s="482"/>
      <c r="AC7" s="482"/>
      <c r="AD7" s="482"/>
      <c r="AE7" s="482"/>
      <c r="AF7" s="482"/>
      <c r="AG7" s="468" t="s">
        <v>71</v>
      </c>
      <c r="AH7" s="468"/>
      <c r="AI7" s="468"/>
      <c r="AJ7" s="460" t="s">
        <v>15</v>
      </c>
      <c r="AK7" s="461"/>
      <c r="AL7" s="462"/>
      <c r="AM7" s="468" t="s">
        <v>73</v>
      </c>
      <c r="AN7" s="468"/>
      <c r="AO7" s="468"/>
      <c r="AP7" s="460" t="s">
        <v>15</v>
      </c>
      <c r="AQ7" s="461"/>
      <c r="AR7" s="462"/>
      <c r="AS7" s="468" t="s">
        <v>75</v>
      </c>
      <c r="AT7" s="468"/>
      <c r="AU7" s="468"/>
      <c r="AV7" s="468" t="s">
        <v>76</v>
      </c>
      <c r="AW7" s="468"/>
      <c r="AX7" s="468"/>
      <c r="AY7" s="466" t="s">
        <v>151</v>
      </c>
      <c r="AZ7" s="466"/>
      <c r="BA7" s="466"/>
      <c r="BB7" s="460" t="s">
        <v>15</v>
      </c>
      <c r="BC7" s="461"/>
      <c r="BD7" s="462"/>
      <c r="BE7" s="467" t="s">
        <v>154</v>
      </c>
      <c r="BF7" s="467"/>
      <c r="BG7" s="467"/>
      <c r="BH7" s="460" t="s">
        <v>15</v>
      </c>
      <c r="BI7" s="461"/>
      <c r="BJ7" s="462"/>
      <c r="BK7" s="468" t="s">
        <v>141</v>
      </c>
      <c r="BL7" s="468"/>
      <c r="BM7" s="468"/>
      <c r="BN7" s="460" t="s">
        <v>15</v>
      </c>
      <c r="BO7" s="461"/>
      <c r="BP7" s="462"/>
      <c r="BQ7" s="469" t="s">
        <v>152</v>
      </c>
      <c r="BR7" s="469"/>
      <c r="BS7" s="469"/>
      <c r="BT7" s="460" t="s">
        <v>15</v>
      </c>
      <c r="BU7" s="461"/>
      <c r="BV7" s="462"/>
      <c r="BW7" s="466" t="s">
        <v>142</v>
      </c>
      <c r="BX7" s="466"/>
      <c r="BY7" s="466"/>
      <c r="BZ7" s="460" t="s">
        <v>15</v>
      </c>
      <c r="CA7" s="461"/>
      <c r="CB7" s="462"/>
      <c r="CC7" s="468" t="s">
        <v>77</v>
      </c>
      <c r="CD7" s="468"/>
      <c r="CE7" s="468"/>
      <c r="CF7" s="460" t="s">
        <v>15</v>
      </c>
      <c r="CG7" s="461"/>
      <c r="CH7" s="462"/>
      <c r="CI7" s="466" t="s">
        <v>143</v>
      </c>
      <c r="CJ7" s="466"/>
      <c r="CK7" s="466"/>
      <c r="CL7" s="460" t="s">
        <v>15</v>
      </c>
      <c r="CM7" s="461"/>
      <c r="CN7" s="462"/>
      <c r="CO7" s="466" t="s">
        <v>120</v>
      </c>
      <c r="CP7" s="466"/>
      <c r="CQ7" s="466"/>
      <c r="CR7" s="466" t="s">
        <v>145</v>
      </c>
      <c r="CS7" s="466"/>
      <c r="CT7" s="466"/>
      <c r="CU7" s="460" t="s">
        <v>84</v>
      </c>
      <c r="CV7" s="461"/>
      <c r="CW7" s="461"/>
      <c r="CX7" s="461"/>
      <c r="CY7" s="461"/>
      <c r="CZ7" s="461"/>
      <c r="DA7" s="461"/>
      <c r="DB7" s="461"/>
      <c r="DC7" s="461"/>
      <c r="DD7" s="461"/>
      <c r="DE7" s="461"/>
      <c r="DF7" s="462"/>
    </row>
    <row r="8" spans="1:110" ht="67.5" customHeight="1" thickBot="1" x14ac:dyDescent="0.3">
      <c r="A8" s="471"/>
      <c r="B8" s="473"/>
      <c r="C8" s="468"/>
      <c r="D8" s="468"/>
      <c r="E8" s="468"/>
      <c r="F8" s="468"/>
      <c r="G8" s="468"/>
      <c r="H8" s="468"/>
      <c r="I8" s="479"/>
      <c r="J8" s="480"/>
      <c r="K8" s="481"/>
      <c r="L8" s="468"/>
      <c r="M8" s="468"/>
      <c r="N8" s="468"/>
      <c r="O8" s="463" t="s">
        <v>65</v>
      </c>
      <c r="P8" s="464"/>
      <c r="Q8" s="465"/>
      <c r="R8" s="475" t="s">
        <v>66</v>
      </c>
      <c r="S8" s="475"/>
      <c r="T8" s="475"/>
      <c r="U8" s="475" t="s">
        <v>130</v>
      </c>
      <c r="V8" s="475"/>
      <c r="W8" s="475"/>
      <c r="X8" s="475" t="s">
        <v>131</v>
      </c>
      <c r="Y8" s="475"/>
      <c r="Z8" s="475"/>
      <c r="AA8" s="474" t="s">
        <v>69</v>
      </c>
      <c r="AB8" s="474"/>
      <c r="AC8" s="474"/>
      <c r="AD8" s="474" t="s">
        <v>70</v>
      </c>
      <c r="AE8" s="474"/>
      <c r="AF8" s="474"/>
      <c r="AG8" s="468"/>
      <c r="AH8" s="468"/>
      <c r="AI8" s="468"/>
      <c r="AJ8" s="463" t="s">
        <v>72</v>
      </c>
      <c r="AK8" s="464"/>
      <c r="AL8" s="465"/>
      <c r="AM8" s="468"/>
      <c r="AN8" s="468"/>
      <c r="AO8" s="468"/>
      <c r="AP8" s="457" t="s">
        <v>74</v>
      </c>
      <c r="AQ8" s="458"/>
      <c r="AR8" s="459"/>
      <c r="AS8" s="468"/>
      <c r="AT8" s="468"/>
      <c r="AU8" s="468"/>
      <c r="AV8" s="468"/>
      <c r="AW8" s="468"/>
      <c r="AX8" s="468"/>
      <c r="AY8" s="466"/>
      <c r="AZ8" s="466"/>
      <c r="BA8" s="466"/>
      <c r="BB8" s="463" t="s">
        <v>112</v>
      </c>
      <c r="BC8" s="464"/>
      <c r="BD8" s="465"/>
      <c r="BE8" s="467"/>
      <c r="BF8" s="467"/>
      <c r="BG8" s="467"/>
      <c r="BH8" s="463" t="s">
        <v>112</v>
      </c>
      <c r="BI8" s="464"/>
      <c r="BJ8" s="465"/>
      <c r="BK8" s="468"/>
      <c r="BL8" s="468"/>
      <c r="BM8" s="468"/>
      <c r="BN8" s="463" t="s">
        <v>112</v>
      </c>
      <c r="BO8" s="464"/>
      <c r="BP8" s="465"/>
      <c r="BQ8" s="469"/>
      <c r="BR8" s="469"/>
      <c r="BS8" s="469"/>
      <c r="BT8" s="463" t="s">
        <v>112</v>
      </c>
      <c r="BU8" s="464"/>
      <c r="BV8" s="465"/>
      <c r="BW8" s="466"/>
      <c r="BX8" s="466"/>
      <c r="BY8" s="466"/>
      <c r="BZ8" s="463" t="s">
        <v>112</v>
      </c>
      <c r="CA8" s="464"/>
      <c r="CB8" s="465"/>
      <c r="CC8" s="468"/>
      <c r="CD8" s="468"/>
      <c r="CE8" s="468"/>
      <c r="CF8" s="463" t="s">
        <v>83</v>
      </c>
      <c r="CG8" s="464"/>
      <c r="CH8" s="465"/>
      <c r="CI8" s="466"/>
      <c r="CJ8" s="466"/>
      <c r="CK8" s="466"/>
      <c r="CL8" s="463" t="s">
        <v>144</v>
      </c>
      <c r="CM8" s="464"/>
      <c r="CN8" s="465"/>
      <c r="CO8" s="466"/>
      <c r="CP8" s="466"/>
      <c r="CQ8" s="466"/>
      <c r="CR8" s="466"/>
      <c r="CS8" s="466"/>
      <c r="CT8" s="466"/>
      <c r="CU8" s="463" t="s">
        <v>78</v>
      </c>
      <c r="CV8" s="464"/>
      <c r="CW8" s="465"/>
      <c r="CX8" s="463" t="s">
        <v>79</v>
      </c>
      <c r="CY8" s="464"/>
      <c r="CZ8" s="465"/>
      <c r="DA8" s="463" t="s">
        <v>80</v>
      </c>
      <c r="DB8" s="464"/>
      <c r="DC8" s="465"/>
      <c r="DD8" s="463" t="s">
        <v>81</v>
      </c>
      <c r="DE8" s="464"/>
      <c r="DF8" s="465"/>
    </row>
    <row r="9" spans="1:110" ht="16.5" thickBot="1" x14ac:dyDescent="0.3">
      <c r="A9" s="472"/>
      <c r="B9" s="473"/>
      <c r="C9" s="113">
        <v>2016</v>
      </c>
      <c r="D9" s="114">
        <v>2017</v>
      </c>
      <c r="E9" s="115" t="s">
        <v>14</v>
      </c>
      <c r="F9" s="113">
        <f>C9</f>
        <v>2016</v>
      </c>
      <c r="G9" s="114">
        <f>D9</f>
        <v>2017</v>
      </c>
      <c r="H9" s="115" t="s">
        <v>14</v>
      </c>
      <c r="I9" s="113">
        <f>F9</f>
        <v>2016</v>
      </c>
      <c r="J9" s="114">
        <f>G9</f>
        <v>2017</v>
      </c>
      <c r="K9" s="115" t="s">
        <v>14</v>
      </c>
      <c r="L9" s="113">
        <f>I9</f>
        <v>2016</v>
      </c>
      <c r="M9" s="114">
        <f>J9</f>
        <v>2017</v>
      </c>
      <c r="N9" s="115" t="s">
        <v>14</v>
      </c>
      <c r="O9" s="113">
        <f>L9</f>
        <v>2016</v>
      </c>
      <c r="P9" s="114">
        <f>M9</f>
        <v>2017</v>
      </c>
      <c r="Q9" s="115" t="s">
        <v>14</v>
      </c>
      <c r="R9" s="113">
        <f>O9</f>
        <v>2016</v>
      </c>
      <c r="S9" s="114">
        <f>P9</f>
        <v>2017</v>
      </c>
      <c r="T9" s="115" t="s">
        <v>14</v>
      </c>
      <c r="U9" s="113">
        <f>R9</f>
        <v>2016</v>
      </c>
      <c r="V9" s="114">
        <f>S9</f>
        <v>2017</v>
      </c>
      <c r="W9" s="115" t="s">
        <v>14</v>
      </c>
      <c r="X9" s="113">
        <f>U9</f>
        <v>2016</v>
      </c>
      <c r="Y9" s="114">
        <f>V9</f>
        <v>2017</v>
      </c>
      <c r="Z9" s="115" t="s">
        <v>14</v>
      </c>
      <c r="AA9" s="113">
        <f>X9</f>
        <v>2016</v>
      </c>
      <c r="AB9" s="114">
        <f>Y9</f>
        <v>2017</v>
      </c>
      <c r="AC9" s="115" t="s">
        <v>14</v>
      </c>
      <c r="AD9" s="113">
        <f>AA9</f>
        <v>2016</v>
      </c>
      <c r="AE9" s="114">
        <f>AB9</f>
        <v>2017</v>
      </c>
      <c r="AF9" s="115" t="s">
        <v>14</v>
      </c>
      <c r="AG9" s="113">
        <f>AD9</f>
        <v>2016</v>
      </c>
      <c r="AH9" s="114">
        <f>AE9</f>
        <v>2017</v>
      </c>
      <c r="AI9" s="115" t="s">
        <v>14</v>
      </c>
      <c r="AJ9" s="113">
        <f>AG9</f>
        <v>2016</v>
      </c>
      <c r="AK9" s="114">
        <f>AH9</f>
        <v>2017</v>
      </c>
      <c r="AL9" s="115" t="s">
        <v>14</v>
      </c>
      <c r="AM9" s="113">
        <f>AJ9</f>
        <v>2016</v>
      </c>
      <c r="AN9" s="114">
        <f>AK9</f>
        <v>2017</v>
      </c>
      <c r="AO9" s="115" t="s">
        <v>14</v>
      </c>
      <c r="AP9" s="113">
        <f>AM9</f>
        <v>2016</v>
      </c>
      <c r="AQ9" s="114">
        <f>AN9</f>
        <v>2017</v>
      </c>
      <c r="AR9" s="115" t="s">
        <v>14</v>
      </c>
      <c r="AS9" s="113">
        <f>AP9</f>
        <v>2016</v>
      </c>
      <c r="AT9" s="114">
        <f>AQ9</f>
        <v>2017</v>
      </c>
      <c r="AU9" s="115" t="s">
        <v>14</v>
      </c>
      <c r="AV9" s="113">
        <f>AS9</f>
        <v>2016</v>
      </c>
      <c r="AW9" s="114">
        <f>AT9</f>
        <v>2017</v>
      </c>
      <c r="AX9" s="115" t="s">
        <v>14</v>
      </c>
      <c r="AY9" s="113">
        <f>AV9</f>
        <v>2016</v>
      </c>
      <c r="AZ9" s="114">
        <f>AW9</f>
        <v>2017</v>
      </c>
      <c r="BA9" s="115" t="s">
        <v>14</v>
      </c>
      <c r="BB9" s="113">
        <f>AY9</f>
        <v>2016</v>
      </c>
      <c r="BC9" s="114">
        <f>AZ9</f>
        <v>2017</v>
      </c>
      <c r="BD9" s="115" t="s">
        <v>14</v>
      </c>
      <c r="BE9" s="113">
        <f>BB9</f>
        <v>2016</v>
      </c>
      <c r="BF9" s="114">
        <f>BC9</f>
        <v>2017</v>
      </c>
      <c r="BG9" s="115" t="s">
        <v>14</v>
      </c>
      <c r="BH9" s="113">
        <f>BE9</f>
        <v>2016</v>
      </c>
      <c r="BI9" s="114">
        <f>BF9</f>
        <v>2017</v>
      </c>
      <c r="BJ9" s="115" t="s">
        <v>14</v>
      </c>
      <c r="BK9" s="113">
        <f>BH9</f>
        <v>2016</v>
      </c>
      <c r="BL9" s="114">
        <f>BI9</f>
        <v>2017</v>
      </c>
      <c r="BM9" s="115" t="s">
        <v>14</v>
      </c>
      <c r="BN9" s="113">
        <f>BK9</f>
        <v>2016</v>
      </c>
      <c r="BO9" s="114">
        <f>BL9</f>
        <v>2017</v>
      </c>
      <c r="BP9" s="115" t="s">
        <v>14</v>
      </c>
      <c r="BQ9" s="113">
        <f>BN9</f>
        <v>2016</v>
      </c>
      <c r="BR9" s="114">
        <f>BO9</f>
        <v>2017</v>
      </c>
      <c r="BS9" s="115" t="s">
        <v>14</v>
      </c>
      <c r="BT9" s="113">
        <f>BQ9</f>
        <v>2016</v>
      </c>
      <c r="BU9" s="114">
        <f>BR9</f>
        <v>2017</v>
      </c>
      <c r="BV9" s="115" t="s">
        <v>14</v>
      </c>
      <c r="BW9" s="113">
        <f>BT9</f>
        <v>2016</v>
      </c>
      <c r="BX9" s="114">
        <f>BU9</f>
        <v>2017</v>
      </c>
      <c r="BY9" s="115" t="s">
        <v>14</v>
      </c>
      <c r="BZ9" s="113">
        <f>BW9</f>
        <v>2016</v>
      </c>
      <c r="CA9" s="114">
        <f>BX9</f>
        <v>2017</v>
      </c>
      <c r="CB9" s="115" t="s">
        <v>14</v>
      </c>
      <c r="CC9" s="113">
        <f>BZ9</f>
        <v>2016</v>
      </c>
      <c r="CD9" s="114">
        <f>CA9</f>
        <v>2017</v>
      </c>
      <c r="CE9" s="115" t="s">
        <v>14</v>
      </c>
      <c r="CF9" s="113">
        <f>CC9</f>
        <v>2016</v>
      </c>
      <c r="CG9" s="114">
        <f>CD9</f>
        <v>2017</v>
      </c>
      <c r="CH9" s="115" t="s">
        <v>14</v>
      </c>
      <c r="CI9" s="113">
        <f>CF9</f>
        <v>2016</v>
      </c>
      <c r="CJ9" s="114">
        <f>CG9</f>
        <v>2017</v>
      </c>
      <c r="CK9" s="115" t="s">
        <v>14</v>
      </c>
      <c r="CL9" s="113">
        <f>CI9</f>
        <v>2016</v>
      </c>
      <c r="CM9" s="114">
        <f>CJ9</f>
        <v>2017</v>
      </c>
      <c r="CN9" s="115" t="s">
        <v>14</v>
      </c>
      <c r="CO9" s="113">
        <f>CL9</f>
        <v>2016</v>
      </c>
      <c r="CP9" s="114">
        <f>CM9</f>
        <v>2017</v>
      </c>
      <c r="CQ9" s="115" t="s">
        <v>14</v>
      </c>
      <c r="CR9" s="113">
        <f>CO9</f>
        <v>2016</v>
      </c>
      <c r="CS9" s="114">
        <f>CP9</f>
        <v>2017</v>
      </c>
      <c r="CT9" s="115" t="s">
        <v>14</v>
      </c>
      <c r="CU9" s="113">
        <f>CR9</f>
        <v>2016</v>
      </c>
      <c r="CV9" s="114">
        <f>CS9</f>
        <v>2017</v>
      </c>
      <c r="CW9" s="115" t="s">
        <v>14</v>
      </c>
      <c r="CX9" s="113">
        <f>CU9</f>
        <v>2016</v>
      </c>
      <c r="CY9" s="114">
        <f>CV9</f>
        <v>2017</v>
      </c>
      <c r="CZ9" s="115" t="s">
        <v>14</v>
      </c>
      <c r="DA9" s="113">
        <f>CX9</f>
        <v>2016</v>
      </c>
      <c r="DB9" s="114">
        <f>CY9</f>
        <v>2017</v>
      </c>
      <c r="DC9" s="115" t="s">
        <v>14</v>
      </c>
      <c r="DD9" s="113">
        <f>DA9</f>
        <v>2016</v>
      </c>
      <c r="DE9" s="114">
        <f>DB9</f>
        <v>2017</v>
      </c>
      <c r="DF9" s="115" t="s">
        <v>14</v>
      </c>
    </row>
    <row r="10" spans="1:110" ht="19.5" customHeight="1" x14ac:dyDescent="0.25">
      <c r="A10" s="107">
        <v>1</v>
      </c>
      <c r="B10" s="108" t="s">
        <v>158</v>
      </c>
      <c r="C10" s="90">
        <v>15</v>
      </c>
      <c r="D10" s="91">
        <v>31</v>
      </c>
      <c r="E10" s="93" t="str">
        <f t="shared" ref="E10:E54" si="0">IF(C10=0,0,IF(D10=0,"-100,0",IF(D10*100/C10&lt;200,ROUND(D10*100/C10-100,1),ROUND(D10/C10,1)&amp;" р")))</f>
        <v>2,1 р</v>
      </c>
      <c r="F10" s="90">
        <v>4</v>
      </c>
      <c r="G10" s="91">
        <v>19</v>
      </c>
      <c r="H10" s="93" t="str">
        <f t="shared" ref="H10:H54" si="1">IF(F10=0,0,IF(G10=0,"-100,0",IF(G10*100/F10&lt;200,ROUND(G10*100/F10-100,1),ROUND(G10/F10,1)&amp;" р")))</f>
        <v>4,8 р</v>
      </c>
      <c r="I10" s="90"/>
      <c r="J10" s="91"/>
      <c r="K10" s="93">
        <f t="shared" ref="K10:K54" si="2">IF(I10=0,0,IF(J10=0,"-100,0",IF(J10*100/I10&lt;200,ROUND(J10*100/I10-100,1),ROUND(J10/I10,1)&amp;" р")))</f>
        <v>0</v>
      </c>
      <c r="L10" s="90">
        <v>1</v>
      </c>
      <c r="M10" s="91">
        <v>6</v>
      </c>
      <c r="N10" s="93" t="str">
        <f t="shared" ref="N10:N54" si="3">IF(L10=0,0,IF(M10=0,"-100,0",IF(M10*100/L10&lt;200,ROUND(M10*100/L10-100,1),ROUND(M10/L10,1)&amp;" р")))</f>
        <v>6 р</v>
      </c>
      <c r="O10" s="90"/>
      <c r="P10" s="91">
        <v>3</v>
      </c>
      <c r="Q10" s="93">
        <f t="shared" ref="Q10:Q54" si="4">IF(O10=0,0,IF(P10=0,"-100,0",IF(P10*100/O10&lt;200,ROUND(P10*100/O10-100,1),ROUND(P10/O10,1)&amp;" р")))</f>
        <v>0</v>
      </c>
      <c r="R10" s="90"/>
      <c r="S10" s="91">
        <v>3</v>
      </c>
      <c r="T10" s="93">
        <f t="shared" ref="T10:T54" si="5">IF(R10=0,0,IF(S10=0,"-100,0",IF(S10*100/R10&lt;200,ROUND(S10*100/R10-100,1),ROUND(S10/R10,1)&amp;" р")))</f>
        <v>0</v>
      </c>
      <c r="U10" s="90"/>
      <c r="V10" s="91"/>
      <c r="W10" s="93">
        <f t="shared" ref="W10:W54" si="6">IF(U10=0,0,IF(V10=0,"-100,0",IF(V10*100/U10&lt;200,ROUND(V10*100/U10-100,1),ROUND(V10/U10,1)&amp;" р")))</f>
        <v>0</v>
      </c>
      <c r="X10" s="90"/>
      <c r="Y10" s="91"/>
      <c r="Z10" s="93">
        <f t="shared" ref="Z10:Z54" si="7">IF(X10=0,0,IF(Y10=0,"-100,0",IF(Y10*100/X10&lt;200,ROUND(Y10*100/X10-100,1),ROUND(Y10/X10,1)&amp;" р")))</f>
        <v>0</v>
      </c>
      <c r="AA10" s="90"/>
      <c r="AB10" s="91"/>
      <c r="AC10" s="93">
        <f t="shared" ref="AC10:AC54" si="8">IF(AA10=0,0,IF(AB10=0,"-100,0",IF(AB10*100/AA10&lt;200,ROUND(AB10*100/AA10-100,1),ROUND(AB10/AA10,1)&amp;" р")))</f>
        <v>0</v>
      </c>
      <c r="AD10" s="90"/>
      <c r="AE10" s="91"/>
      <c r="AF10" s="93">
        <f t="shared" ref="AF10:AF54" si="9">IF(AD10=0,0,IF(AE10=0,"-100,0",IF(AE10*100/AD10&lt;200,ROUND(AE10*100/AD10-100,1),ROUND(AE10/AD10,1)&amp;" р")))</f>
        <v>0</v>
      </c>
      <c r="AG10" s="90">
        <v>1</v>
      </c>
      <c r="AH10" s="91">
        <v>3</v>
      </c>
      <c r="AI10" s="93" t="str">
        <f t="shared" ref="AI10:AI54" si="10">IF(AG10=0,0,IF(AH10=0,"-100,0",IF(AH10*100/AG10&lt;200,ROUND(AH10*100/AG10-100,1),ROUND(AH10/AG10,1)&amp;" р")))</f>
        <v>3 р</v>
      </c>
      <c r="AJ10" s="90"/>
      <c r="AK10" s="91"/>
      <c r="AL10" s="93">
        <f t="shared" ref="AL10:AL54" si="11">IF(AJ10=0,0,IF(AK10=0,"-100,0",IF(AK10*100/AJ10&lt;200,ROUND(AK10*100/AJ10-100,1),ROUND(AK10/AJ10,1)&amp;" р")))</f>
        <v>0</v>
      </c>
      <c r="AM10" s="90"/>
      <c r="AN10" s="91">
        <v>9</v>
      </c>
      <c r="AO10" s="93">
        <f t="shared" ref="AO10:AO54" si="12">IF(AM10=0,0,IF(AN10=0,"-100,0",IF(AN10*100/AM10&lt;200,ROUND(AN10*100/AM10-100,1),ROUND(AN10/AM10,1)&amp;" р")))</f>
        <v>0</v>
      </c>
      <c r="AP10" s="90"/>
      <c r="AQ10" s="91">
        <v>9</v>
      </c>
      <c r="AR10" s="93">
        <f t="shared" ref="AR10:AR54" si="13">IF(AP10=0,0,IF(AQ10=0,"-100,0",IF(AQ10*100/AP10&lt;200,ROUND(AQ10*100/AP10-100,1),ROUND(AQ10/AP10,1)&amp;" р")))</f>
        <v>0</v>
      </c>
      <c r="AS10" s="90"/>
      <c r="AT10" s="91"/>
      <c r="AU10" s="93">
        <f t="shared" ref="AU10:AU54" si="14">IF(AS10=0,0,IF(AT10=0,"-100,0",IF(AT10*100/AS10&lt;200,ROUND(AT10*100/AS10-100,1),ROUND(AT10/AS10,1)&amp;" р")))</f>
        <v>0</v>
      </c>
      <c r="AV10" s="90"/>
      <c r="AW10" s="91"/>
      <c r="AX10" s="93">
        <f t="shared" ref="AX10:AX54" si="15">IF(AV10=0,0,IF(AW10=0,"-100,0",IF(AW10*100/AV10&lt;200,ROUND(AW10*100/AV10-100,1),ROUND(AW10/AV10,1)&amp;" р")))</f>
        <v>0</v>
      </c>
      <c r="AY10" s="90"/>
      <c r="AZ10" s="91"/>
      <c r="BA10" s="93">
        <f t="shared" ref="BA10:BA54" si="16">IF(AY10=0,0,IF(AZ10=0,"-100,0",IF(AZ10*100/AY10&lt;200,ROUND(AZ10*100/AY10-100,1),ROUND(AZ10/AY10,1)&amp;" р")))</f>
        <v>0</v>
      </c>
      <c r="BB10" s="90"/>
      <c r="BC10" s="91"/>
      <c r="BD10" s="93">
        <f t="shared" ref="BD10:BD54" si="17">IF(BB10=0,0,IF(BC10=0,"-100,0",IF(BC10*100/BB10&lt;200,ROUND(BC10*100/BB10-100,1),ROUND(BC10/BB10,1)&amp;" р")))</f>
        <v>0</v>
      </c>
      <c r="BE10" s="90"/>
      <c r="BF10" s="91"/>
      <c r="BG10" s="93">
        <f t="shared" ref="BG10:BG54" si="18">IF(BE10=0,0,IF(BF10=0,"-100,0",IF(BF10*100/BE10&lt;200,ROUND(BF10*100/BE10-100,1),ROUND(BF10/BE10,1)&amp;" р")))</f>
        <v>0</v>
      </c>
      <c r="BH10" s="90"/>
      <c r="BI10" s="91"/>
      <c r="BJ10" s="93">
        <f t="shared" ref="BJ10:BJ54" si="19">IF(BH10=0,0,IF(BI10=0,"-100,0",IF(BI10*100/BH10&lt;200,ROUND(BI10*100/BH10-100,1),ROUND(BI10/BH10,1)&amp;" р")))</f>
        <v>0</v>
      </c>
      <c r="BK10" s="90"/>
      <c r="BL10" s="91"/>
      <c r="BM10" s="93">
        <f t="shared" ref="BM10:BM54" si="20">IF(BK10=0,0,IF(BL10=0,"-100,0",IF(BL10*100/BK10&lt;200,ROUND(BL10*100/BK10-100,1),ROUND(BL10/BK10,1)&amp;" р")))</f>
        <v>0</v>
      </c>
      <c r="BN10" s="90"/>
      <c r="BO10" s="91"/>
      <c r="BP10" s="93">
        <f t="shared" ref="BP10:BP54" si="21">IF(BN10=0,0,IF(BO10=0,"-100,0",IF(BO10*100/BN10&lt;200,ROUND(BO10*100/BN10-100,1),ROUND(BO10/BN10,1)&amp;" р")))</f>
        <v>0</v>
      </c>
      <c r="BQ10" s="90"/>
      <c r="BR10" s="91"/>
      <c r="BS10" s="93">
        <f t="shared" ref="BS10:BS54" si="22">IF(BQ10=0,0,IF(BR10=0,"-100,0",IF(BR10*100/BQ10&lt;200,ROUND(BR10*100/BQ10-100,1),ROUND(BR10/BQ10,1)&amp;" р")))</f>
        <v>0</v>
      </c>
      <c r="BT10" s="90"/>
      <c r="BU10" s="91"/>
      <c r="BV10" s="93">
        <f t="shared" ref="BV10:BV54" si="23">IF(BT10=0,0,IF(BU10=0,"-100,0",IF(BU10*100/BT10&lt;200,ROUND(BU10*100/BT10-100,1),ROUND(BU10/BT10,1)&amp;" р")))</f>
        <v>0</v>
      </c>
      <c r="BW10" s="90"/>
      <c r="BX10" s="91"/>
      <c r="BY10" s="93">
        <f t="shared" ref="BY10:BY54" si="24">IF(BW10=0,0,IF(BX10=0,"-100,0",IF(BX10*100/BW10&lt;200,ROUND(BX10*100/BW10-100,1),ROUND(BX10/BW10,1)&amp;" р")))</f>
        <v>0</v>
      </c>
      <c r="BZ10" s="90"/>
      <c r="CA10" s="91"/>
      <c r="CB10" s="93">
        <f t="shared" ref="CB10:CB54" si="25">IF(BZ10=0,0,IF(CA10=0,"-100,0",IF(CA10*100/BZ10&lt;200,ROUND(CA10*100/BZ10-100,1),ROUND(CA10/BZ10,1)&amp;" р")))</f>
        <v>0</v>
      </c>
      <c r="CC10" s="90">
        <v>18</v>
      </c>
      <c r="CD10" s="91">
        <v>35</v>
      </c>
      <c r="CE10" s="93">
        <f t="shared" ref="CE10:CE54" si="26">IF(CC10=0,0,IF(CD10=0,"-100,0",IF(CD10*100/CC10&lt;200,ROUND(CD10*100/CC10-100,1),ROUND(CD10/CC10,1)&amp;" р")))</f>
        <v>94.4</v>
      </c>
      <c r="CF10" s="90">
        <v>1</v>
      </c>
      <c r="CG10" s="91">
        <v>2</v>
      </c>
      <c r="CH10" s="93" t="str">
        <f t="shared" ref="CH10:CH54" si="27">IF(CF10=0,0,IF(CG10=0,"-100,0",IF(CG10*100/CF10&lt;200,ROUND(CG10*100/CF10-100,1),ROUND(CG10/CF10,1)&amp;" р")))</f>
        <v>2 р</v>
      </c>
      <c r="CI10" s="90">
        <v>1</v>
      </c>
      <c r="CJ10" s="91">
        <v>1</v>
      </c>
      <c r="CK10" s="93">
        <f t="shared" ref="CK10:CK54" si="28">IF(CI10=0,0,IF(CJ10=0,"-100,0",IF(CJ10*100/CI10&lt;200,ROUND(CJ10*100/CI10-100,1),ROUND(CJ10/CI10,1)&amp;" р")))</f>
        <v>0</v>
      </c>
      <c r="CL10" s="90"/>
      <c r="CM10" s="91"/>
      <c r="CN10" s="93">
        <f t="shared" ref="CN10:CN54" si="29">IF(CL10=0,0,IF(CM10=0,"-100,0",IF(CM10*100/CL10&lt;200,ROUND(CM10*100/CL10-100,1),ROUND(CM10/CL10,1)&amp;" р")))</f>
        <v>0</v>
      </c>
      <c r="CO10" s="90"/>
      <c r="CP10" s="91"/>
      <c r="CQ10" s="93">
        <f t="shared" ref="CQ10:CQ54" si="30">IF(CO10=0,0,IF(CP10=0,"-100,0",IF(CP10*100/CO10&lt;200,ROUND(CP10*100/CO10-100,1),ROUND(CP10/CO10,1)&amp;" р")))</f>
        <v>0</v>
      </c>
      <c r="CR10" s="90"/>
      <c r="CS10" s="91"/>
      <c r="CT10" s="93">
        <f t="shared" ref="CT10:CT54" si="31">IF(CR10=0,0,IF(CS10=0,"-100,0",IF(CS10*100/CR10&lt;200,ROUND(CS10*100/CR10-100,1),ROUND(CS10/CR10,1)&amp;" р")))</f>
        <v>0</v>
      </c>
      <c r="CU10" s="90"/>
      <c r="CV10" s="91"/>
      <c r="CW10" s="93">
        <f t="shared" ref="CW10:CW54" si="32">IF(CU10=0,0,IF(CV10=0,"-100,0",IF(CV10*100/CU10&lt;200,ROUND(CV10*100/CU10-100,1),ROUND(CV10/CU10,1)&amp;" р")))</f>
        <v>0</v>
      </c>
      <c r="CX10" s="90"/>
      <c r="CY10" s="91"/>
      <c r="CZ10" s="93">
        <f t="shared" ref="CZ10:CZ54" si="33">IF(CX10=0,0,IF(CY10=0,"-100,0",IF(CY10*100/CX10&lt;200,ROUND(CY10*100/CX10-100,1),ROUND(CY10/CX10,1)&amp;" р")))</f>
        <v>0</v>
      </c>
      <c r="DA10" s="90"/>
      <c r="DB10" s="91"/>
      <c r="DC10" s="93">
        <f t="shared" ref="DC10:DC54" si="34">IF(DA10=0,0,IF(DB10=0,"-100,0",IF(DB10*100/DA10&lt;200,ROUND(DB10*100/DA10-100,1),ROUND(DB10/DA10,1)&amp;" р")))</f>
        <v>0</v>
      </c>
      <c r="DD10" s="90"/>
      <c r="DE10" s="91"/>
      <c r="DF10" s="93">
        <f t="shared" ref="DF10:DF54" si="35">IF(DD10=0,0,IF(DE10=0,"-100,0",IF(DE10*100/DD10&lt;200,ROUND(DE10*100/DD10-100,1),ROUND(DE10/DD10,1)&amp;" р")))</f>
        <v>0</v>
      </c>
    </row>
    <row r="11" spans="1:110" ht="19.5" customHeight="1" x14ac:dyDescent="0.25">
      <c r="A11" s="109">
        <v>2</v>
      </c>
      <c r="B11" s="44" t="s">
        <v>19</v>
      </c>
      <c r="C11" s="50">
        <v>82</v>
      </c>
      <c r="D11" s="51">
        <v>94</v>
      </c>
      <c r="E11" s="93">
        <f t="shared" si="0"/>
        <v>14.6</v>
      </c>
      <c r="F11" s="50">
        <v>30</v>
      </c>
      <c r="G11" s="51">
        <v>43</v>
      </c>
      <c r="H11" s="93">
        <f t="shared" si="1"/>
        <v>43.3</v>
      </c>
      <c r="I11" s="50">
        <v>2</v>
      </c>
      <c r="J11" s="51">
        <v>1</v>
      </c>
      <c r="K11" s="93">
        <f t="shared" si="2"/>
        <v>-50</v>
      </c>
      <c r="L11" s="50">
        <v>15</v>
      </c>
      <c r="M11" s="51">
        <v>11</v>
      </c>
      <c r="N11" s="93">
        <f t="shared" si="3"/>
        <v>-26.7</v>
      </c>
      <c r="O11" s="50">
        <v>4</v>
      </c>
      <c r="P11" s="51">
        <v>3</v>
      </c>
      <c r="Q11" s="93">
        <f t="shared" si="4"/>
        <v>-25</v>
      </c>
      <c r="R11" s="50">
        <v>4</v>
      </c>
      <c r="S11" s="51">
        <v>4</v>
      </c>
      <c r="T11" s="93">
        <f t="shared" si="5"/>
        <v>0</v>
      </c>
      <c r="U11" s="50"/>
      <c r="V11" s="51"/>
      <c r="W11" s="93">
        <f t="shared" si="6"/>
        <v>0</v>
      </c>
      <c r="X11" s="50"/>
      <c r="Y11" s="51"/>
      <c r="Z11" s="93">
        <f t="shared" si="7"/>
        <v>0</v>
      </c>
      <c r="AA11" s="50"/>
      <c r="AB11" s="51"/>
      <c r="AC11" s="93">
        <f t="shared" si="8"/>
        <v>0</v>
      </c>
      <c r="AD11" s="50"/>
      <c r="AE11" s="51"/>
      <c r="AF11" s="93">
        <f t="shared" si="9"/>
        <v>0</v>
      </c>
      <c r="AG11" s="50">
        <v>11</v>
      </c>
      <c r="AH11" s="51">
        <v>7</v>
      </c>
      <c r="AI11" s="93">
        <f t="shared" si="10"/>
        <v>-36.4</v>
      </c>
      <c r="AJ11" s="50"/>
      <c r="AK11" s="51"/>
      <c r="AL11" s="93">
        <f t="shared" si="11"/>
        <v>0</v>
      </c>
      <c r="AM11" s="50"/>
      <c r="AN11" s="51"/>
      <c r="AO11" s="93">
        <f t="shared" si="12"/>
        <v>0</v>
      </c>
      <c r="AP11" s="50"/>
      <c r="AQ11" s="51"/>
      <c r="AR11" s="93">
        <f t="shared" si="13"/>
        <v>0</v>
      </c>
      <c r="AS11" s="50">
        <v>3</v>
      </c>
      <c r="AT11" s="51">
        <v>1</v>
      </c>
      <c r="AU11" s="93">
        <f t="shared" si="14"/>
        <v>-66.7</v>
      </c>
      <c r="AV11" s="50">
        <v>4</v>
      </c>
      <c r="AW11" s="51">
        <v>19</v>
      </c>
      <c r="AX11" s="93" t="str">
        <f t="shared" si="15"/>
        <v>4,8 р</v>
      </c>
      <c r="AY11" s="50"/>
      <c r="AZ11" s="51"/>
      <c r="BA11" s="93">
        <f t="shared" si="16"/>
        <v>0</v>
      </c>
      <c r="BB11" s="50"/>
      <c r="BC11" s="51"/>
      <c r="BD11" s="93">
        <f t="shared" si="17"/>
        <v>0</v>
      </c>
      <c r="BE11" s="50"/>
      <c r="BF11" s="51"/>
      <c r="BG11" s="93">
        <f t="shared" si="18"/>
        <v>0</v>
      </c>
      <c r="BH11" s="50"/>
      <c r="BI11" s="51"/>
      <c r="BJ11" s="93">
        <f t="shared" si="19"/>
        <v>0</v>
      </c>
      <c r="BK11" s="50"/>
      <c r="BL11" s="51"/>
      <c r="BM11" s="93">
        <f t="shared" si="20"/>
        <v>0</v>
      </c>
      <c r="BN11" s="50"/>
      <c r="BO11" s="51"/>
      <c r="BP11" s="93">
        <f t="shared" si="21"/>
        <v>0</v>
      </c>
      <c r="BQ11" s="50"/>
      <c r="BR11" s="51"/>
      <c r="BS11" s="93">
        <f t="shared" si="22"/>
        <v>0</v>
      </c>
      <c r="BT11" s="50"/>
      <c r="BU11" s="51"/>
      <c r="BV11" s="93">
        <f t="shared" si="23"/>
        <v>0</v>
      </c>
      <c r="BW11" s="50"/>
      <c r="BX11" s="51"/>
      <c r="BY11" s="93">
        <f t="shared" si="24"/>
        <v>0</v>
      </c>
      <c r="BZ11" s="50"/>
      <c r="CA11" s="51"/>
      <c r="CB11" s="93">
        <f t="shared" si="25"/>
        <v>0</v>
      </c>
      <c r="CC11" s="50">
        <v>90</v>
      </c>
      <c r="CD11" s="51">
        <v>106</v>
      </c>
      <c r="CE11" s="93">
        <f t="shared" si="26"/>
        <v>17.8</v>
      </c>
      <c r="CF11" s="50">
        <v>4</v>
      </c>
      <c r="CG11" s="51">
        <v>3</v>
      </c>
      <c r="CH11" s="93">
        <f t="shared" si="27"/>
        <v>-25</v>
      </c>
      <c r="CI11" s="50"/>
      <c r="CJ11" s="51">
        <v>2</v>
      </c>
      <c r="CK11" s="93">
        <f t="shared" si="28"/>
        <v>0</v>
      </c>
      <c r="CL11" s="50"/>
      <c r="CM11" s="51">
        <v>1</v>
      </c>
      <c r="CN11" s="93">
        <f t="shared" si="29"/>
        <v>0</v>
      </c>
      <c r="CO11" s="50"/>
      <c r="CP11" s="51"/>
      <c r="CQ11" s="93">
        <f t="shared" si="30"/>
        <v>0</v>
      </c>
      <c r="CR11" s="50"/>
      <c r="CS11" s="51"/>
      <c r="CT11" s="93">
        <f t="shared" si="31"/>
        <v>0</v>
      </c>
      <c r="CU11" s="50"/>
      <c r="CV11" s="51"/>
      <c r="CW11" s="93">
        <f t="shared" si="32"/>
        <v>0</v>
      </c>
      <c r="CX11" s="50">
        <v>1</v>
      </c>
      <c r="CY11" s="51"/>
      <c r="CZ11" s="93" t="str">
        <f t="shared" si="33"/>
        <v>-100,0</v>
      </c>
      <c r="DA11" s="50"/>
      <c r="DB11" s="51"/>
      <c r="DC11" s="93">
        <f t="shared" si="34"/>
        <v>0</v>
      </c>
      <c r="DD11" s="50"/>
      <c r="DE11" s="51"/>
      <c r="DF11" s="93">
        <f t="shared" si="35"/>
        <v>0</v>
      </c>
    </row>
    <row r="12" spans="1:110" ht="19.5" customHeight="1" x14ac:dyDescent="0.25">
      <c r="A12" s="109">
        <v>3</v>
      </c>
      <c r="B12" s="44" t="s">
        <v>20</v>
      </c>
      <c r="C12" s="50">
        <v>57</v>
      </c>
      <c r="D12" s="51">
        <v>51</v>
      </c>
      <c r="E12" s="93">
        <f t="shared" si="0"/>
        <v>-10.5</v>
      </c>
      <c r="F12" s="50">
        <v>19</v>
      </c>
      <c r="G12" s="51">
        <v>31</v>
      </c>
      <c r="H12" s="93">
        <f t="shared" si="1"/>
        <v>63.2</v>
      </c>
      <c r="I12" s="50">
        <v>5</v>
      </c>
      <c r="J12" s="51">
        <v>7</v>
      </c>
      <c r="K12" s="93">
        <f t="shared" si="2"/>
        <v>40</v>
      </c>
      <c r="L12" s="50">
        <v>7</v>
      </c>
      <c r="M12" s="51">
        <v>8</v>
      </c>
      <c r="N12" s="93">
        <f t="shared" si="3"/>
        <v>14.3</v>
      </c>
      <c r="O12" s="50"/>
      <c r="P12" s="51"/>
      <c r="Q12" s="93">
        <f t="shared" si="4"/>
        <v>0</v>
      </c>
      <c r="R12" s="50">
        <v>2</v>
      </c>
      <c r="S12" s="51">
        <v>3</v>
      </c>
      <c r="T12" s="93">
        <f t="shared" si="5"/>
        <v>50</v>
      </c>
      <c r="U12" s="50"/>
      <c r="V12" s="51"/>
      <c r="W12" s="93">
        <f t="shared" si="6"/>
        <v>0</v>
      </c>
      <c r="X12" s="50"/>
      <c r="Y12" s="51">
        <v>1</v>
      </c>
      <c r="Z12" s="93">
        <f t="shared" si="7"/>
        <v>0</v>
      </c>
      <c r="AA12" s="50"/>
      <c r="AB12" s="51"/>
      <c r="AC12" s="93">
        <f t="shared" si="8"/>
        <v>0</v>
      </c>
      <c r="AD12" s="50"/>
      <c r="AE12" s="51"/>
      <c r="AF12" s="93">
        <f t="shared" si="9"/>
        <v>0</v>
      </c>
      <c r="AG12" s="50">
        <v>5</v>
      </c>
      <c r="AH12" s="51">
        <v>5</v>
      </c>
      <c r="AI12" s="93">
        <f t="shared" si="10"/>
        <v>0</v>
      </c>
      <c r="AJ12" s="50"/>
      <c r="AK12" s="51"/>
      <c r="AL12" s="93">
        <f t="shared" si="11"/>
        <v>0</v>
      </c>
      <c r="AM12" s="50"/>
      <c r="AN12" s="51"/>
      <c r="AO12" s="93">
        <f t="shared" si="12"/>
        <v>0</v>
      </c>
      <c r="AP12" s="50"/>
      <c r="AQ12" s="51"/>
      <c r="AR12" s="93">
        <f t="shared" si="13"/>
        <v>0</v>
      </c>
      <c r="AS12" s="50">
        <v>1</v>
      </c>
      <c r="AT12" s="51">
        <v>1</v>
      </c>
      <c r="AU12" s="93">
        <f t="shared" si="14"/>
        <v>0</v>
      </c>
      <c r="AV12" s="50">
        <v>2</v>
      </c>
      <c r="AW12" s="51">
        <v>4</v>
      </c>
      <c r="AX12" s="93" t="str">
        <f t="shared" si="15"/>
        <v>2 р</v>
      </c>
      <c r="AY12" s="50"/>
      <c r="AZ12" s="51"/>
      <c r="BA12" s="93">
        <f t="shared" si="16"/>
        <v>0</v>
      </c>
      <c r="BB12" s="50"/>
      <c r="BC12" s="51"/>
      <c r="BD12" s="93">
        <f t="shared" si="17"/>
        <v>0</v>
      </c>
      <c r="BE12" s="50"/>
      <c r="BF12" s="51"/>
      <c r="BG12" s="93">
        <f t="shared" si="18"/>
        <v>0</v>
      </c>
      <c r="BH12" s="50"/>
      <c r="BI12" s="51"/>
      <c r="BJ12" s="93">
        <f t="shared" si="19"/>
        <v>0</v>
      </c>
      <c r="BK12" s="50"/>
      <c r="BL12" s="51"/>
      <c r="BM12" s="93">
        <f t="shared" si="20"/>
        <v>0</v>
      </c>
      <c r="BN12" s="50"/>
      <c r="BO12" s="51"/>
      <c r="BP12" s="93">
        <f t="shared" si="21"/>
        <v>0</v>
      </c>
      <c r="BQ12" s="50"/>
      <c r="BR12" s="51"/>
      <c r="BS12" s="93">
        <f t="shared" si="22"/>
        <v>0</v>
      </c>
      <c r="BT12" s="50"/>
      <c r="BU12" s="51"/>
      <c r="BV12" s="93">
        <f t="shared" si="23"/>
        <v>0</v>
      </c>
      <c r="BW12" s="50"/>
      <c r="BX12" s="51"/>
      <c r="BY12" s="93">
        <f t="shared" si="24"/>
        <v>0</v>
      </c>
      <c r="BZ12" s="50"/>
      <c r="CA12" s="51"/>
      <c r="CB12" s="93">
        <f t="shared" si="25"/>
        <v>0</v>
      </c>
      <c r="CC12" s="50">
        <v>66</v>
      </c>
      <c r="CD12" s="51">
        <v>69</v>
      </c>
      <c r="CE12" s="93">
        <f t="shared" si="26"/>
        <v>4.5</v>
      </c>
      <c r="CF12" s="50">
        <v>2</v>
      </c>
      <c r="CG12" s="51">
        <v>6</v>
      </c>
      <c r="CH12" s="93" t="str">
        <f t="shared" si="27"/>
        <v>3 р</v>
      </c>
      <c r="CI12" s="50"/>
      <c r="CJ12" s="51"/>
      <c r="CK12" s="93">
        <f t="shared" si="28"/>
        <v>0</v>
      </c>
      <c r="CL12" s="50"/>
      <c r="CM12" s="51"/>
      <c r="CN12" s="93">
        <f t="shared" si="29"/>
        <v>0</v>
      </c>
      <c r="CO12" s="50"/>
      <c r="CP12" s="51"/>
      <c r="CQ12" s="93">
        <f t="shared" si="30"/>
        <v>0</v>
      </c>
      <c r="CR12" s="50"/>
      <c r="CS12" s="51"/>
      <c r="CT12" s="93">
        <f t="shared" si="31"/>
        <v>0</v>
      </c>
      <c r="CU12" s="50"/>
      <c r="CV12" s="51"/>
      <c r="CW12" s="93">
        <f t="shared" si="32"/>
        <v>0</v>
      </c>
      <c r="CX12" s="50"/>
      <c r="CY12" s="51">
        <v>1</v>
      </c>
      <c r="CZ12" s="93">
        <f t="shared" si="33"/>
        <v>0</v>
      </c>
      <c r="DA12" s="50"/>
      <c r="DB12" s="51"/>
      <c r="DC12" s="93">
        <f t="shared" si="34"/>
        <v>0</v>
      </c>
      <c r="DD12" s="50"/>
      <c r="DE12" s="51"/>
      <c r="DF12" s="93">
        <f t="shared" si="35"/>
        <v>0</v>
      </c>
    </row>
    <row r="13" spans="1:110" ht="19.5" customHeight="1" x14ac:dyDescent="0.25">
      <c r="A13" s="109">
        <v>4</v>
      </c>
      <c r="B13" s="44" t="s">
        <v>21</v>
      </c>
      <c r="C13" s="50">
        <v>239</v>
      </c>
      <c r="D13" s="51">
        <v>228</v>
      </c>
      <c r="E13" s="93">
        <f t="shared" si="0"/>
        <v>-4.5999999999999996</v>
      </c>
      <c r="F13" s="50">
        <v>108</v>
      </c>
      <c r="G13" s="51">
        <v>151</v>
      </c>
      <c r="H13" s="93">
        <f t="shared" si="1"/>
        <v>39.799999999999997</v>
      </c>
      <c r="I13" s="50">
        <v>17</v>
      </c>
      <c r="J13" s="51">
        <v>14</v>
      </c>
      <c r="K13" s="93">
        <f t="shared" si="2"/>
        <v>-17.600000000000001</v>
      </c>
      <c r="L13" s="50">
        <v>58</v>
      </c>
      <c r="M13" s="51">
        <v>29</v>
      </c>
      <c r="N13" s="93">
        <f t="shared" si="3"/>
        <v>-50</v>
      </c>
      <c r="O13" s="50">
        <v>3</v>
      </c>
      <c r="P13" s="51"/>
      <c r="Q13" s="93" t="str">
        <f t="shared" si="4"/>
        <v>-100,0</v>
      </c>
      <c r="R13" s="50">
        <v>6</v>
      </c>
      <c r="S13" s="51">
        <v>10</v>
      </c>
      <c r="T13" s="93">
        <f t="shared" si="5"/>
        <v>66.7</v>
      </c>
      <c r="U13" s="50"/>
      <c r="V13" s="51">
        <v>1</v>
      </c>
      <c r="W13" s="93">
        <f t="shared" si="6"/>
        <v>0</v>
      </c>
      <c r="X13" s="50"/>
      <c r="Y13" s="51"/>
      <c r="Z13" s="93">
        <f t="shared" si="7"/>
        <v>0</v>
      </c>
      <c r="AA13" s="50"/>
      <c r="AB13" s="51"/>
      <c r="AC13" s="93">
        <f t="shared" si="8"/>
        <v>0</v>
      </c>
      <c r="AD13" s="50"/>
      <c r="AE13" s="51"/>
      <c r="AF13" s="93">
        <f t="shared" si="9"/>
        <v>0</v>
      </c>
      <c r="AG13" s="50">
        <v>52</v>
      </c>
      <c r="AH13" s="51">
        <v>19</v>
      </c>
      <c r="AI13" s="93">
        <f t="shared" si="10"/>
        <v>-63.5</v>
      </c>
      <c r="AJ13" s="50"/>
      <c r="AK13" s="51"/>
      <c r="AL13" s="93">
        <f t="shared" si="11"/>
        <v>0</v>
      </c>
      <c r="AM13" s="50">
        <v>5</v>
      </c>
      <c r="AN13" s="51"/>
      <c r="AO13" s="93" t="str">
        <f t="shared" si="12"/>
        <v>-100,0</v>
      </c>
      <c r="AP13" s="50">
        <v>5</v>
      </c>
      <c r="AQ13" s="51"/>
      <c r="AR13" s="93" t="str">
        <f t="shared" si="13"/>
        <v>-100,0</v>
      </c>
      <c r="AS13" s="50">
        <v>2</v>
      </c>
      <c r="AT13" s="51">
        <v>6</v>
      </c>
      <c r="AU13" s="93" t="str">
        <f t="shared" si="14"/>
        <v>3 р</v>
      </c>
      <c r="AV13" s="50">
        <v>14</v>
      </c>
      <c r="AW13" s="51">
        <v>14</v>
      </c>
      <c r="AX13" s="93">
        <f t="shared" si="15"/>
        <v>0</v>
      </c>
      <c r="AY13" s="50"/>
      <c r="AZ13" s="51"/>
      <c r="BA13" s="93">
        <f t="shared" si="16"/>
        <v>0</v>
      </c>
      <c r="BB13" s="50"/>
      <c r="BC13" s="51"/>
      <c r="BD13" s="93">
        <f t="shared" si="17"/>
        <v>0</v>
      </c>
      <c r="BE13" s="50">
        <v>5</v>
      </c>
      <c r="BF13" s="51"/>
      <c r="BG13" s="93" t="str">
        <f t="shared" si="18"/>
        <v>-100,0</v>
      </c>
      <c r="BH13" s="50">
        <v>1</v>
      </c>
      <c r="BI13" s="51"/>
      <c r="BJ13" s="93" t="str">
        <f t="shared" si="19"/>
        <v>-100,0</v>
      </c>
      <c r="BK13" s="50"/>
      <c r="BL13" s="51"/>
      <c r="BM13" s="93">
        <f t="shared" si="20"/>
        <v>0</v>
      </c>
      <c r="BN13" s="50"/>
      <c r="BO13" s="51"/>
      <c r="BP13" s="93">
        <f t="shared" si="21"/>
        <v>0</v>
      </c>
      <c r="BQ13" s="50"/>
      <c r="BR13" s="51"/>
      <c r="BS13" s="93">
        <f t="shared" si="22"/>
        <v>0</v>
      </c>
      <c r="BT13" s="50"/>
      <c r="BU13" s="51"/>
      <c r="BV13" s="93">
        <f t="shared" si="23"/>
        <v>0</v>
      </c>
      <c r="BW13" s="50"/>
      <c r="BX13" s="51"/>
      <c r="BY13" s="93">
        <f t="shared" si="24"/>
        <v>0</v>
      </c>
      <c r="BZ13" s="50"/>
      <c r="CA13" s="51"/>
      <c r="CB13" s="93">
        <f t="shared" si="25"/>
        <v>0</v>
      </c>
      <c r="CC13" s="50">
        <v>268</v>
      </c>
      <c r="CD13" s="51">
        <v>330</v>
      </c>
      <c r="CE13" s="93">
        <f t="shared" si="26"/>
        <v>23.1</v>
      </c>
      <c r="CF13" s="50">
        <v>6</v>
      </c>
      <c r="CG13" s="51">
        <v>11</v>
      </c>
      <c r="CH13" s="93">
        <f t="shared" si="27"/>
        <v>83.3</v>
      </c>
      <c r="CI13" s="50">
        <v>1</v>
      </c>
      <c r="CJ13" s="51">
        <v>2</v>
      </c>
      <c r="CK13" s="93" t="str">
        <f t="shared" si="28"/>
        <v>2 р</v>
      </c>
      <c r="CL13" s="50">
        <v>1</v>
      </c>
      <c r="CM13" s="51"/>
      <c r="CN13" s="93" t="str">
        <f t="shared" si="29"/>
        <v>-100,0</v>
      </c>
      <c r="CO13" s="50"/>
      <c r="CP13" s="51"/>
      <c r="CQ13" s="93">
        <f t="shared" si="30"/>
        <v>0</v>
      </c>
      <c r="CR13" s="50">
        <v>1</v>
      </c>
      <c r="CS13" s="51">
        <v>1</v>
      </c>
      <c r="CT13" s="93">
        <f t="shared" si="31"/>
        <v>0</v>
      </c>
      <c r="CU13" s="50"/>
      <c r="CV13" s="51"/>
      <c r="CW13" s="93">
        <f t="shared" si="32"/>
        <v>0</v>
      </c>
      <c r="CX13" s="50">
        <v>3</v>
      </c>
      <c r="CY13" s="51">
        <v>2</v>
      </c>
      <c r="CZ13" s="93">
        <f t="shared" si="33"/>
        <v>-33.299999999999997</v>
      </c>
      <c r="DA13" s="50"/>
      <c r="DB13" s="51">
        <v>1</v>
      </c>
      <c r="DC13" s="93">
        <f t="shared" si="34"/>
        <v>0</v>
      </c>
      <c r="DD13" s="50"/>
      <c r="DE13" s="51"/>
      <c r="DF13" s="93">
        <f t="shared" si="35"/>
        <v>0</v>
      </c>
    </row>
    <row r="14" spans="1:110" ht="19.5" customHeight="1" x14ac:dyDescent="0.25">
      <c r="A14" s="109">
        <v>5</v>
      </c>
      <c r="B14" s="44" t="s">
        <v>22</v>
      </c>
      <c r="C14" s="50">
        <v>166</v>
      </c>
      <c r="D14" s="51">
        <v>191</v>
      </c>
      <c r="E14" s="93">
        <f t="shared" si="0"/>
        <v>15.1</v>
      </c>
      <c r="F14" s="50">
        <v>70</v>
      </c>
      <c r="G14" s="51">
        <v>138</v>
      </c>
      <c r="H14" s="93">
        <f t="shared" si="1"/>
        <v>97.1</v>
      </c>
      <c r="I14" s="50">
        <v>6</v>
      </c>
      <c r="J14" s="51">
        <v>14</v>
      </c>
      <c r="K14" s="93" t="str">
        <f t="shared" si="2"/>
        <v>2,3 р</v>
      </c>
      <c r="L14" s="50">
        <v>48</v>
      </c>
      <c r="M14" s="51">
        <v>51</v>
      </c>
      <c r="N14" s="93">
        <f t="shared" si="3"/>
        <v>6.3</v>
      </c>
      <c r="O14" s="50">
        <v>1</v>
      </c>
      <c r="P14" s="51"/>
      <c r="Q14" s="93" t="str">
        <f t="shared" si="4"/>
        <v>-100,0</v>
      </c>
      <c r="R14" s="50">
        <v>7</v>
      </c>
      <c r="S14" s="51">
        <v>9</v>
      </c>
      <c r="T14" s="93">
        <f t="shared" si="5"/>
        <v>28.6</v>
      </c>
      <c r="U14" s="50"/>
      <c r="V14" s="51"/>
      <c r="W14" s="93">
        <f t="shared" si="6"/>
        <v>0</v>
      </c>
      <c r="X14" s="50">
        <v>4</v>
      </c>
      <c r="Y14" s="51">
        <v>3</v>
      </c>
      <c r="Z14" s="93">
        <f t="shared" si="7"/>
        <v>-25</v>
      </c>
      <c r="AA14" s="50"/>
      <c r="AB14" s="51"/>
      <c r="AC14" s="93">
        <f t="shared" si="8"/>
        <v>0</v>
      </c>
      <c r="AD14" s="50"/>
      <c r="AE14" s="51">
        <v>1</v>
      </c>
      <c r="AF14" s="93">
        <f t="shared" si="9"/>
        <v>0</v>
      </c>
      <c r="AG14" s="50">
        <v>41</v>
      </c>
      <c r="AH14" s="51">
        <v>41</v>
      </c>
      <c r="AI14" s="93">
        <f t="shared" si="10"/>
        <v>0</v>
      </c>
      <c r="AJ14" s="50"/>
      <c r="AK14" s="51"/>
      <c r="AL14" s="93">
        <f t="shared" si="11"/>
        <v>0</v>
      </c>
      <c r="AM14" s="50">
        <v>1</v>
      </c>
      <c r="AN14" s="51">
        <v>2</v>
      </c>
      <c r="AO14" s="93" t="str">
        <f t="shared" si="12"/>
        <v>2 р</v>
      </c>
      <c r="AP14" s="50">
        <v>1</v>
      </c>
      <c r="AQ14" s="51">
        <v>2</v>
      </c>
      <c r="AR14" s="93" t="str">
        <f t="shared" si="13"/>
        <v>2 р</v>
      </c>
      <c r="AS14" s="50">
        <v>6</v>
      </c>
      <c r="AT14" s="51">
        <v>3</v>
      </c>
      <c r="AU14" s="93">
        <f t="shared" si="14"/>
        <v>-50</v>
      </c>
      <c r="AV14" s="50">
        <v>18</v>
      </c>
      <c r="AW14" s="51">
        <v>30</v>
      </c>
      <c r="AX14" s="93">
        <f t="shared" si="15"/>
        <v>66.7</v>
      </c>
      <c r="AY14" s="50"/>
      <c r="AZ14" s="51"/>
      <c r="BA14" s="93">
        <f t="shared" si="16"/>
        <v>0</v>
      </c>
      <c r="BB14" s="50"/>
      <c r="BC14" s="51"/>
      <c r="BD14" s="93">
        <f t="shared" si="17"/>
        <v>0</v>
      </c>
      <c r="BE14" s="50"/>
      <c r="BF14" s="51"/>
      <c r="BG14" s="93">
        <f t="shared" si="18"/>
        <v>0</v>
      </c>
      <c r="BH14" s="50"/>
      <c r="BI14" s="51"/>
      <c r="BJ14" s="93">
        <f t="shared" si="19"/>
        <v>0</v>
      </c>
      <c r="BK14" s="50"/>
      <c r="BL14" s="51"/>
      <c r="BM14" s="93">
        <f t="shared" si="20"/>
        <v>0</v>
      </c>
      <c r="BN14" s="50"/>
      <c r="BO14" s="51"/>
      <c r="BP14" s="93">
        <f t="shared" si="21"/>
        <v>0</v>
      </c>
      <c r="BQ14" s="50"/>
      <c r="BR14" s="51"/>
      <c r="BS14" s="93">
        <f t="shared" si="22"/>
        <v>0</v>
      </c>
      <c r="BT14" s="50"/>
      <c r="BU14" s="51"/>
      <c r="BV14" s="93">
        <f t="shared" si="23"/>
        <v>0</v>
      </c>
      <c r="BW14" s="50"/>
      <c r="BX14" s="51"/>
      <c r="BY14" s="93">
        <f t="shared" si="24"/>
        <v>0</v>
      </c>
      <c r="BZ14" s="50"/>
      <c r="CA14" s="51"/>
      <c r="CB14" s="93">
        <f t="shared" si="25"/>
        <v>0</v>
      </c>
      <c r="CC14" s="50">
        <v>163</v>
      </c>
      <c r="CD14" s="51">
        <v>243</v>
      </c>
      <c r="CE14" s="93">
        <f t="shared" si="26"/>
        <v>49.1</v>
      </c>
      <c r="CF14" s="50">
        <v>12</v>
      </c>
      <c r="CG14" s="51">
        <v>14</v>
      </c>
      <c r="CH14" s="93">
        <f t="shared" si="27"/>
        <v>16.7</v>
      </c>
      <c r="CI14" s="50">
        <v>8</v>
      </c>
      <c r="CJ14" s="51">
        <v>1</v>
      </c>
      <c r="CK14" s="93">
        <f t="shared" si="28"/>
        <v>-87.5</v>
      </c>
      <c r="CL14" s="50">
        <v>1</v>
      </c>
      <c r="CM14" s="51"/>
      <c r="CN14" s="93" t="str">
        <f t="shared" si="29"/>
        <v>-100,0</v>
      </c>
      <c r="CO14" s="50"/>
      <c r="CP14" s="51"/>
      <c r="CQ14" s="93">
        <f t="shared" si="30"/>
        <v>0</v>
      </c>
      <c r="CR14" s="50"/>
      <c r="CS14" s="51">
        <v>1</v>
      </c>
      <c r="CT14" s="93">
        <f t="shared" si="31"/>
        <v>0</v>
      </c>
      <c r="CU14" s="50"/>
      <c r="CV14" s="51"/>
      <c r="CW14" s="93">
        <f t="shared" si="32"/>
        <v>0</v>
      </c>
      <c r="CX14" s="50">
        <v>1</v>
      </c>
      <c r="CY14" s="51">
        <v>3</v>
      </c>
      <c r="CZ14" s="93" t="str">
        <f t="shared" si="33"/>
        <v>3 р</v>
      </c>
      <c r="DA14" s="50"/>
      <c r="DB14" s="51"/>
      <c r="DC14" s="93">
        <f t="shared" si="34"/>
        <v>0</v>
      </c>
      <c r="DD14" s="50"/>
      <c r="DE14" s="51"/>
      <c r="DF14" s="93">
        <f t="shared" si="35"/>
        <v>0</v>
      </c>
    </row>
    <row r="15" spans="1:110" ht="19.5" customHeight="1" x14ac:dyDescent="0.25">
      <c r="A15" s="109">
        <v>6</v>
      </c>
      <c r="B15" s="44" t="s">
        <v>23</v>
      </c>
      <c r="C15" s="50">
        <v>47</v>
      </c>
      <c r="D15" s="51">
        <v>54</v>
      </c>
      <c r="E15" s="93">
        <f t="shared" si="0"/>
        <v>14.9</v>
      </c>
      <c r="F15" s="50">
        <v>20</v>
      </c>
      <c r="G15" s="51">
        <v>28</v>
      </c>
      <c r="H15" s="93">
        <f t="shared" si="1"/>
        <v>40</v>
      </c>
      <c r="I15" s="50">
        <v>3</v>
      </c>
      <c r="J15" s="51">
        <v>3</v>
      </c>
      <c r="K15" s="93">
        <f t="shared" si="2"/>
        <v>0</v>
      </c>
      <c r="L15" s="50">
        <v>14</v>
      </c>
      <c r="M15" s="51">
        <v>13</v>
      </c>
      <c r="N15" s="93">
        <f t="shared" si="3"/>
        <v>-7.1</v>
      </c>
      <c r="O15" s="50">
        <v>0</v>
      </c>
      <c r="P15" s="51">
        <v>2</v>
      </c>
      <c r="Q15" s="93">
        <f t="shared" si="4"/>
        <v>0</v>
      </c>
      <c r="R15" s="50">
        <v>1</v>
      </c>
      <c r="S15" s="51">
        <v>4</v>
      </c>
      <c r="T15" s="93" t="str">
        <f t="shared" si="5"/>
        <v>4 р</v>
      </c>
      <c r="U15" s="50"/>
      <c r="V15" s="51"/>
      <c r="W15" s="93">
        <f t="shared" si="6"/>
        <v>0</v>
      </c>
      <c r="X15" s="50"/>
      <c r="Y15" s="51"/>
      <c r="Z15" s="93">
        <f t="shared" si="7"/>
        <v>0</v>
      </c>
      <c r="AA15" s="50"/>
      <c r="AB15" s="51"/>
      <c r="AC15" s="93">
        <f t="shared" si="8"/>
        <v>0</v>
      </c>
      <c r="AD15" s="50"/>
      <c r="AE15" s="51">
        <v>1</v>
      </c>
      <c r="AF15" s="93">
        <f t="shared" si="9"/>
        <v>0</v>
      </c>
      <c r="AG15" s="50">
        <v>13</v>
      </c>
      <c r="AH15" s="51">
        <v>8</v>
      </c>
      <c r="AI15" s="93">
        <f t="shared" si="10"/>
        <v>-38.5</v>
      </c>
      <c r="AJ15" s="50"/>
      <c r="AK15" s="51"/>
      <c r="AL15" s="93">
        <f t="shared" si="11"/>
        <v>0</v>
      </c>
      <c r="AM15" s="50"/>
      <c r="AN15" s="51">
        <v>1</v>
      </c>
      <c r="AO15" s="93">
        <f t="shared" si="12"/>
        <v>0</v>
      </c>
      <c r="AP15" s="50"/>
      <c r="AQ15" s="51">
        <v>1</v>
      </c>
      <c r="AR15" s="93">
        <f t="shared" si="13"/>
        <v>0</v>
      </c>
      <c r="AS15" s="50"/>
      <c r="AT15" s="51"/>
      <c r="AU15" s="93">
        <f t="shared" si="14"/>
        <v>0</v>
      </c>
      <c r="AV15" s="50"/>
      <c r="AW15" s="51">
        <v>11</v>
      </c>
      <c r="AX15" s="93">
        <f t="shared" si="15"/>
        <v>0</v>
      </c>
      <c r="AY15" s="50"/>
      <c r="AZ15" s="51"/>
      <c r="BA15" s="93">
        <f t="shared" si="16"/>
        <v>0</v>
      </c>
      <c r="BB15" s="50"/>
      <c r="BC15" s="51"/>
      <c r="BD15" s="93">
        <f t="shared" si="17"/>
        <v>0</v>
      </c>
      <c r="BE15" s="50"/>
      <c r="BF15" s="51"/>
      <c r="BG15" s="93">
        <f t="shared" si="18"/>
        <v>0</v>
      </c>
      <c r="BH15" s="50"/>
      <c r="BI15" s="51"/>
      <c r="BJ15" s="93">
        <f t="shared" si="19"/>
        <v>0</v>
      </c>
      <c r="BK15" s="50"/>
      <c r="BL15" s="51"/>
      <c r="BM15" s="93">
        <f t="shared" si="20"/>
        <v>0</v>
      </c>
      <c r="BN15" s="50"/>
      <c r="BO15" s="51"/>
      <c r="BP15" s="93">
        <f t="shared" si="21"/>
        <v>0</v>
      </c>
      <c r="BQ15" s="50"/>
      <c r="BR15" s="51"/>
      <c r="BS15" s="93">
        <f t="shared" si="22"/>
        <v>0</v>
      </c>
      <c r="BT15" s="50"/>
      <c r="BU15" s="51"/>
      <c r="BV15" s="93">
        <f t="shared" si="23"/>
        <v>0</v>
      </c>
      <c r="BW15" s="50"/>
      <c r="BX15" s="51"/>
      <c r="BY15" s="93">
        <f t="shared" si="24"/>
        <v>0</v>
      </c>
      <c r="BZ15" s="50"/>
      <c r="CA15" s="51"/>
      <c r="CB15" s="93">
        <f t="shared" si="25"/>
        <v>0</v>
      </c>
      <c r="CC15" s="50">
        <v>53</v>
      </c>
      <c r="CD15" s="51">
        <v>57</v>
      </c>
      <c r="CE15" s="93">
        <f t="shared" si="26"/>
        <v>7.5</v>
      </c>
      <c r="CF15" s="50">
        <v>2</v>
      </c>
      <c r="CG15" s="51">
        <v>2</v>
      </c>
      <c r="CH15" s="93">
        <f t="shared" si="27"/>
        <v>0</v>
      </c>
      <c r="CI15" s="50"/>
      <c r="CJ15" s="51"/>
      <c r="CK15" s="93">
        <f t="shared" si="28"/>
        <v>0</v>
      </c>
      <c r="CL15" s="50"/>
      <c r="CM15" s="51"/>
      <c r="CN15" s="93">
        <f t="shared" si="29"/>
        <v>0</v>
      </c>
      <c r="CO15" s="50"/>
      <c r="CP15" s="51"/>
      <c r="CQ15" s="93">
        <f t="shared" si="30"/>
        <v>0</v>
      </c>
      <c r="CR15" s="50"/>
      <c r="CS15" s="51"/>
      <c r="CT15" s="93">
        <f t="shared" si="31"/>
        <v>0</v>
      </c>
      <c r="CU15" s="50"/>
      <c r="CV15" s="51">
        <v>1</v>
      </c>
      <c r="CW15" s="93">
        <f t="shared" si="32"/>
        <v>0</v>
      </c>
      <c r="CX15" s="50"/>
      <c r="CY15" s="51">
        <v>2</v>
      </c>
      <c r="CZ15" s="93">
        <f t="shared" si="33"/>
        <v>0</v>
      </c>
      <c r="DA15" s="50"/>
      <c r="DB15" s="51"/>
      <c r="DC15" s="93">
        <f t="shared" si="34"/>
        <v>0</v>
      </c>
      <c r="DD15" s="50"/>
      <c r="DE15" s="51"/>
      <c r="DF15" s="93">
        <f t="shared" si="35"/>
        <v>0</v>
      </c>
    </row>
    <row r="16" spans="1:110" ht="19.5" customHeight="1" x14ac:dyDescent="0.25">
      <c r="A16" s="109">
        <v>7</v>
      </c>
      <c r="B16" s="44" t="s">
        <v>24</v>
      </c>
      <c r="C16" s="50">
        <v>52</v>
      </c>
      <c r="D16" s="51">
        <v>63</v>
      </c>
      <c r="E16" s="93">
        <f t="shared" si="0"/>
        <v>21.2</v>
      </c>
      <c r="F16" s="50">
        <v>31</v>
      </c>
      <c r="G16" s="51">
        <v>37</v>
      </c>
      <c r="H16" s="93">
        <f t="shared" si="1"/>
        <v>19.399999999999999</v>
      </c>
      <c r="I16" s="50">
        <v>2</v>
      </c>
      <c r="J16" s="51">
        <v>5</v>
      </c>
      <c r="K16" s="93" t="str">
        <f t="shared" si="2"/>
        <v>2,5 р</v>
      </c>
      <c r="L16" s="50">
        <v>14</v>
      </c>
      <c r="M16" s="51">
        <v>9</v>
      </c>
      <c r="N16" s="93">
        <f t="shared" si="3"/>
        <v>-35.700000000000003</v>
      </c>
      <c r="O16" s="50">
        <v>1</v>
      </c>
      <c r="P16" s="51"/>
      <c r="Q16" s="93" t="str">
        <f t="shared" si="4"/>
        <v>-100,0</v>
      </c>
      <c r="R16" s="50">
        <v>5</v>
      </c>
      <c r="S16" s="51">
        <v>3</v>
      </c>
      <c r="T16" s="93">
        <f t="shared" si="5"/>
        <v>-40</v>
      </c>
      <c r="U16" s="50"/>
      <c r="V16" s="51"/>
      <c r="W16" s="93">
        <f t="shared" si="6"/>
        <v>0</v>
      </c>
      <c r="X16" s="50">
        <v>2</v>
      </c>
      <c r="Y16" s="51">
        <v>1</v>
      </c>
      <c r="Z16" s="93">
        <f t="shared" si="7"/>
        <v>-50</v>
      </c>
      <c r="AA16" s="50"/>
      <c r="AB16" s="51"/>
      <c r="AC16" s="93">
        <f t="shared" si="8"/>
        <v>0</v>
      </c>
      <c r="AD16" s="50"/>
      <c r="AE16" s="51"/>
      <c r="AF16" s="93">
        <f t="shared" si="9"/>
        <v>0</v>
      </c>
      <c r="AG16" s="50">
        <v>9</v>
      </c>
      <c r="AH16" s="51">
        <v>6</v>
      </c>
      <c r="AI16" s="93">
        <f t="shared" si="10"/>
        <v>-33.299999999999997</v>
      </c>
      <c r="AJ16" s="50"/>
      <c r="AK16" s="51"/>
      <c r="AL16" s="93">
        <f t="shared" si="11"/>
        <v>0</v>
      </c>
      <c r="AM16" s="50"/>
      <c r="AN16" s="51"/>
      <c r="AO16" s="93">
        <f t="shared" si="12"/>
        <v>0</v>
      </c>
      <c r="AP16" s="50"/>
      <c r="AQ16" s="51"/>
      <c r="AR16" s="93">
        <f t="shared" si="13"/>
        <v>0</v>
      </c>
      <c r="AS16" s="50">
        <v>7</v>
      </c>
      <c r="AT16" s="51">
        <v>3</v>
      </c>
      <c r="AU16" s="93">
        <f t="shared" si="14"/>
        <v>-57.1</v>
      </c>
      <c r="AV16" s="50">
        <v>4</v>
      </c>
      <c r="AW16" s="51"/>
      <c r="AX16" s="93" t="str">
        <f t="shared" si="15"/>
        <v>-100,0</v>
      </c>
      <c r="AY16" s="50"/>
      <c r="AZ16" s="51"/>
      <c r="BA16" s="93">
        <f t="shared" si="16"/>
        <v>0</v>
      </c>
      <c r="BB16" s="50"/>
      <c r="BC16" s="51"/>
      <c r="BD16" s="93">
        <f t="shared" si="17"/>
        <v>0</v>
      </c>
      <c r="BE16" s="50"/>
      <c r="BF16" s="51"/>
      <c r="BG16" s="93">
        <f t="shared" si="18"/>
        <v>0</v>
      </c>
      <c r="BH16" s="50"/>
      <c r="BI16" s="51"/>
      <c r="BJ16" s="93">
        <f t="shared" si="19"/>
        <v>0</v>
      </c>
      <c r="BK16" s="50"/>
      <c r="BL16" s="51"/>
      <c r="BM16" s="93">
        <f t="shared" si="20"/>
        <v>0</v>
      </c>
      <c r="BN16" s="50"/>
      <c r="BO16" s="51"/>
      <c r="BP16" s="93">
        <f t="shared" si="21"/>
        <v>0</v>
      </c>
      <c r="BQ16" s="50"/>
      <c r="BR16" s="51"/>
      <c r="BS16" s="93">
        <f t="shared" si="22"/>
        <v>0</v>
      </c>
      <c r="BT16" s="50"/>
      <c r="BU16" s="51"/>
      <c r="BV16" s="93">
        <f t="shared" si="23"/>
        <v>0</v>
      </c>
      <c r="BW16" s="50"/>
      <c r="BX16" s="51"/>
      <c r="BY16" s="93">
        <f t="shared" si="24"/>
        <v>0</v>
      </c>
      <c r="BZ16" s="50"/>
      <c r="CA16" s="51"/>
      <c r="CB16" s="93">
        <f t="shared" si="25"/>
        <v>0</v>
      </c>
      <c r="CC16" s="50">
        <v>58</v>
      </c>
      <c r="CD16" s="51">
        <v>88</v>
      </c>
      <c r="CE16" s="93">
        <f t="shared" si="26"/>
        <v>51.7</v>
      </c>
      <c r="CF16" s="50">
        <v>2</v>
      </c>
      <c r="CG16" s="51">
        <v>3</v>
      </c>
      <c r="CH16" s="93">
        <f t="shared" si="27"/>
        <v>50</v>
      </c>
      <c r="CI16" s="50"/>
      <c r="CJ16" s="51">
        <v>2</v>
      </c>
      <c r="CK16" s="93">
        <f t="shared" si="28"/>
        <v>0</v>
      </c>
      <c r="CL16" s="50"/>
      <c r="CM16" s="51"/>
      <c r="CN16" s="93">
        <f t="shared" si="29"/>
        <v>0</v>
      </c>
      <c r="CO16" s="50"/>
      <c r="CP16" s="51"/>
      <c r="CQ16" s="93">
        <f t="shared" si="30"/>
        <v>0</v>
      </c>
      <c r="CR16" s="50"/>
      <c r="CS16" s="51"/>
      <c r="CT16" s="93">
        <f t="shared" si="31"/>
        <v>0</v>
      </c>
      <c r="CU16" s="50"/>
      <c r="CV16" s="51"/>
      <c r="CW16" s="93">
        <f t="shared" si="32"/>
        <v>0</v>
      </c>
      <c r="CX16" s="50">
        <v>4</v>
      </c>
      <c r="CY16" s="51">
        <v>2</v>
      </c>
      <c r="CZ16" s="93">
        <f t="shared" si="33"/>
        <v>-50</v>
      </c>
      <c r="DA16" s="50">
        <v>1</v>
      </c>
      <c r="DB16" s="51"/>
      <c r="DC16" s="93" t="str">
        <f t="shared" si="34"/>
        <v>-100,0</v>
      </c>
      <c r="DD16" s="50"/>
      <c r="DE16" s="51"/>
      <c r="DF16" s="93">
        <f t="shared" si="35"/>
        <v>0</v>
      </c>
    </row>
    <row r="17" spans="1:110" ht="19.5" customHeight="1" x14ac:dyDescent="0.25">
      <c r="A17" s="109">
        <v>8</v>
      </c>
      <c r="B17" s="44" t="s">
        <v>25</v>
      </c>
      <c r="C17" s="50">
        <v>109</v>
      </c>
      <c r="D17" s="51">
        <v>228</v>
      </c>
      <c r="E17" s="93" t="str">
        <f t="shared" si="0"/>
        <v>2,1 р</v>
      </c>
      <c r="F17" s="50">
        <v>37</v>
      </c>
      <c r="G17" s="51">
        <v>74</v>
      </c>
      <c r="H17" s="93" t="str">
        <f t="shared" si="1"/>
        <v>2 р</v>
      </c>
      <c r="I17" s="50">
        <v>2</v>
      </c>
      <c r="J17" s="51">
        <v>3</v>
      </c>
      <c r="K17" s="93">
        <f t="shared" si="2"/>
        <v>50</v>
      </c>
      <c r="L17" s="50">
        <v>6</v>
      </c>
      <c r="M17" s="51">
        <v>23</v>
      </c>
      <c r="N17" s="93" t="str">
        <f t="shared" si="3"/>
        <v>3,8 р</v>
      </c>
      <c r="O17" s="50">
        <v>3</v>
      </c>
      <c r="P17" s="51">
        <v>2</v>
      </c>
      <c r="Q17" s="93">
        <f t="shared" si="4"/>
        <v>-33.299999999999997</v>
      </c>
      <c r="R17" s="50">
        <v>4</v>
      </c>
      <c r="S17" s="51">
        <v>4</v>
      </c>
      <c r="T17" s="93">
        <f t="shared" si="5"/>
        <v>0</v>
      </c>
      <c r="U17" s="50">
        <v>1</v>
      </c>
      <c r="V17" s="51"/>
      <c r="W17" s="93" t="str">
        <f t="shared" si="6"/>
        <v>-100,0</v>
      </c>
      <c r="X17" s="50">
        <v>1</v>
      </c>
      <c r="Y17" s="51"/>
      <c r="Z17" s="93" t="str">
        <f t="shared" si="7"/>
        <v>-100,0</v>
      </c>
      <c r="AA17" s="50"/>
      <c r="AB17" s="51"/>
      <c r="AC17" s="93">
        <f t="shared" si="8"/>
        <v>0</v>
      </c>
      <c r="AD17" s="50"/>
      <c r="AE17" s="51"/>
      <c r="AF17" s="93">
        <f t="shared" si="9"/>
        <v>0</v>
      </c>
      <c r="AG17" s="50">
        <v>2</v>
      </c>
      <c r="AH17" s="51">
        <v>19</v>
      </c>
      <c r="AI17" s="93" t="str">
        <f t="shared" si="10"/>
        <v>9,5 р</v>
      </c>
      <c r="AJ17" s="50"/>
      <c r="AK17" s="51"/>
      <c r="AL17" s="93">
        <f t="shared" si="11"/>
        <v>0</v>
      </c>
      <c r="AM17" s="50"/>
      <c r="AN17" s="51">
        <v>4</v>
      </c>
      <c r="AO17" s="93">
        <f t="shared" si="12"/>
        <v>0</v>
      </c>
      <c r="AP17" s="50"/>
      <c r="AQ17" s="51">
        <v>4</v>
      </c>
      <c r="AR17" s="93">
        <f t="shared" si="13"/>
        <v>0</v>
      </c>
      <c r="AS17" s="50">
        <v>1</v>
      </c>
      <c r="AT17" s="51">
        <v>3</v>
      </c>
      <c r="AU17" s="93" t="str">
        <f t="shared" si="14"/>
        <v>3 р</v>
      </c>
      <c r="AV17" s="50"/>
      <c r="AW17" s="51"/>
      <c r="AX17" s="93">
        <f t="shared" si="15"/>
        <v>0</v>
      </c>
      <c r="AY17" s="50"/>
      <c r="AZ17" s="51"/>
      <c r="BA17" s="93">
        <f t="shared" si="16"/>
        <v>0</v>
      </c>
      <c r="BB17" s="50"/>
      <c r="BC17" s="51"/>
      <c r="BD17" s="93">
        <f t="shared" si="17"/>
        <v>0</v>
      </c>
      <c r="BE17" s="50"/>
      <c r="BF17" s="51"/>
      <c r="BG17" s="93">
        <f t="shared" si="18"/>
        <v>0</v>
      </c>
      <c r="BH17" s="50"/>
      <c r="BI17" s="51"/>
      <c r="BJ17" s="93">
        <f t="shared" si="19"/>
        <v>0</v>
      </c>
      <c r="BK17" s="50"/>
      <c r="BL17" s="51"/>
      <c r="BM17" s="93">
        <f t="shared" si="20"/>
        <v>0</v>
      </c>
      <c r="BN17" s="50"/>
      <c r="BO17" s="51"/>
      <c r="BP17" s="93">
        <f t="shared" si="21"/>
        <v>0</v>
      </c>
      <c r="BQ17" s="50"/>
      <c r="BR17" s="51"/>
      <c r="BS17" s="93">
        <f t="shared" si="22"/>
        <v>0</v>
      </c>
      <c r="BT17" s="50"/>
      <c r="BU17" s="51"/>
      <c r="BV17" s="93">
        <f t="shared" si="23"/>
        <v>0</v>
      </c>
      <c r="BW17" s="50"/>
      <c r="BX17" s="51"/>
      <c r="BY17" s="93">
        <f t="shared" si="24"/>
        <v>0</v>
      </c>
      <c r="BZ17" s="50"/>
      <c r="CA17" s="51"/>
      <c r="CB17" s="93">
        <f t="shared" si="25"/>
        <v>0</v>
      </c>
      <c r="CC17" s="50">
        <v>139</v>
      </c>
      <c r="CD17" s="51">
        <v>272</v>
      </c>
      <c r="CE17" s="93">
        <f t="shared" si="26"/>
        <v>95.7</v>
      </c>
      <c r="CF17" s="50">
        <v>5</v>
      </c>
      <c r="CG17" s="51">
        <v>11</v>
      </c>
      <c r="CH17" s="93" t="str">
        <f t="shared" si="27"/>
        <v>2,2 р</v>
      </c>
      <c r="CI17" s="50">
        <v>2</v>
      </c>
      <c r="CJ17" s="51">
        <v>1</v>
      </c>
      <c r="CK17" s="93">
        <f t="shared" si="28"/>
        <v>-50</v>
      </c>
      <c r="CL17" s="50"/>
      <c r="CM17" s="51"/>
      <c r="CN17" s="93">
        <f t="shared" si="29"/>
        <v>0</v>
      </c>
      <c r="CO17" s="50">
        <v>1</v>
      </c>
      <c r="CP17" s="51"/>
      <c r="CQ17" s="93" t="str">
        <f t="shared" si="30"/>
        <v>-100,0</v>
      </c>
      <c r="CR17" s="50"/>
      <c r="CS17" s="51">
        <v>1</v>
      </c>
      <c r="CT17" s="93">
        <f t="shared" si="31"/>
        <v>0</v>
      </c>
      <c r="CU17" s="50"/>
      <c r="CV17" s="51"/>
      <c r="CW17" s="93">
        <f t="shared" si="32"/>
        <v>0</v>
      </c>
      <c r="CX17" s="50"/>
      <c r="CY17" s="51">
        <v>2</v>
      </c>
      <c r="CZ17" s="93">
        <f t="shared" si="33"/>
        <v>0</v>
      </c>
      <c r="DA17" s="50"/>
      <c r="DB17" s="51"/>
      <c r="DC17" s="93">
        <f t="shared" si="34"/>
        <v>0</v>
      </c>
      <c r="DD17" s="50"/>
      <c r="DE17" s="51"/>
      <c r="DF17" s="93">
        <f t="shared" si="35"/>
        <v>0</v>
      </c>
    </row>
    <row r="18" spans="1:110" ht="19.5" customHeight="1" x14ac:dyDescent="0.25">
      <c r="A18" s="109">
        <v>9</v>
      </c>
      <c r="B18" s="44" t="s">
        <v>26</v>
      </c>
      <c r="C18" s="50">
        <v>40</v>
      </c>
      <c r="D18" s="51">
        <v>61</v>
      </c>
      <c r="E18" s="93">
        <f t="shared" si="0"/>
        <v>52.5</v>
      </c>
      <c r="F18" s="50">
        <v>10</v>
      </c>
      <c r="G18" s="51">
        <v>12</v>
      </c>
      <c r="H18" s="93">
        <f t="shared" si="1"/>
        <v>20</v>
      </c>
      <c r="I18" s="50">
        <v>1</v>
      </c>
      <c r="J18" s="51"/>
      <c r="K18" s="93" t="str">
        <f t="shared" si="2"/>
        <v>-100,0</v>
      </c>
      <c r="L18" s="50">
        <v>5</v>
      </c>
      <c r="M18" s="51">
        <v>5</v>
      </c>
      <c r="N18" s="93">
        <f t="shared" si="3"/>
        <v>0</v>
      </c>
      <c r="O18" s="50"/>
      <c r="P18" s="51">
        <v>1</v>
      </c>
      <c r="Q18" s="93">
        <f t="shared" si="4"/>
        <v>0</v>
      </c>
      <c r="R18" s="50">
        <v>1</v>
      </c>
      <c r="S18" s="51">
        <v>4</v>
      </c>
      <c r="T18" s="93" t="str">
        <f t="shared" si="5"/>
        <v>4 р</v>
      </c>
      <c r="U18" s="50"/>
      <c r="V18" s="51"/>
      <c r="W18" s="93">
        <f t="shared" si="6"/>
        <v>0</v>
      </c>
      <c r="X18" s="50"/>
      <c r="Y18" s="51">
        <v>1</v>
      </c>
      <c r="Z18" s="93">
        <f t="shared" si="7"/>
        <v>0</v>
      </c>
      <c r="AA18" s="50"/>
      <c r="AB18" s="51"/>
      <c r="AC18" s="93">
        <f t="shared" si="8"/>
        <v>0</v>
      </c>
      <c r="AD18" s="50"/>
      <c r="AE18" s="51"/>
      <c r="AF18" s="93">
        <f t="shared" si="9"/>
        <v>0</v>
      </c>
      <c r="AG18" s="50">
        <v>4</v>
      </c>
      <c r="AH18" s="51">
        <v>1</v>
      </c>
      <c r="AI18" s="93">
        <f t="shared" si="10"/>
        <v>-75</v>
      </c>
      <c r="AJ18" s="50"/>
      <c r="AK18" s="51"/>
      <c r="AL18" s="93">
        <f t="shared" si="11"/>
        <v>0</v>
      </c>
      <c r="AM18" s="50">
        <v>1</v>
      </c>
      <c r="AN18" s="51"/>
      <c r="AO18" s="93" t="str">
        <f t="shared" si="12"/>
        <v>-100,0</v>
      </c>
      <c r="AP18" s="50"/>
      <c r="AQ18" s="51"/>
      <c r="AR18" s="93">
        <f t="shared" si="13"/>
        <v>0</v>
      </c>
      <c r="AS18" s="50">
        <v>2</v>
      </c>
      <c r="AT18" s="51"/>
      <c r="AU18" s="93" t="str">
        <f t="shared" si="14"/>
        <v>-100,0</v>
      </c>
      <c r="AV18" s="50"/>
      <c r="AW18" s="51">
        <v>3</v>
      </c>
      <c r="AX18" s="93">
        <f t="shared" si="15"/>
        <v>0</v>
      </c>
      <c r="AY18" s="50"/>
      <c r="AZ18" s="51"/>
      <c r="BA18" s="93">
        <f t="shared" si="16"/>
        <v>0</v>
      </c>
      <c r="BB18" s="50"/>
      <c r="BC18" s="51"/>
      <c r="BD18" s="93">
        <f t="shared" si="17"/>
        <v>0</v>
      </c>
      <c r="BE18" s="50"/>
      <c r="BF18" s="51"/>
      <c r="BG18" s="93">
        <f t="shared" si="18"/>
        <v>0</v>
      </c>
      <c r="BH18" s="50"/>
      <c r="BI18" s="51"/>
      <c r="BJ18" s="93">
        <f t="shared" si="19"/>
        <v>0</v>
      </c>
      <c r="BK18" s="50"/>
      <c r="BL18" s="51"/>
      <c r="BM18" s="93">
        <f t="shared" si="20"/>
        <v>0</v>
      </c>
      <c r="BN18" s="50"/>
      <c r="BO18" s="51"/>
      <c r="BP18" s="93">
        <f t="shared" si="21"/>
        <v>0</v>
      </c>
      <c r="BQ18" s="50"/>
      <c r="BR18" s="51"/>
      <c r="BS18" s="93">
        <f t="shared" si="22"/>
        <v>0</v>
      </c>
      <c r="BT18" s="50"/>
      <c r="BU18" s="51"/>
      <c r="BV18" s="93">
        <f t="shared" si="23"/>
        <v>0</v>
      </c>
      <c r="BW18" s="50"/>
      <c r="BX18" s="51"/>
      <c r="BY18" s="93">
        <f t="shared" si="24"/>
        <v>0</v>
      </c>
      <c r="BZ18" s="50"/>
      <c r="CA18" s="51"/>
      <c r="CB18" s="93">
        <f t="shared" si="25"/>
        <v>0</v>
      </c>
      <c r="CC18" s="50">
        <v>42</v>
      </c>
      <c r="CD18" s="51">
        <v>65</v>
      </c>
      <c r="CE18" s="93">
        <f t="shared" si="26"/>
        <v>54.8</v>
      </c>
      <c r="CF18" s="50">
        <v>1</v>
      </c>
      <c r="CG18" s="51">
        <v>1</v>
      </c>
      <c r="CH18" s="93">
        <f t="shared" si="27"/>
        <v>0</v>
      </c>
      <c r="CI18" s="50">
        <v>1</v>
      </c>
      <c r="CJ18" s="51">
        <v>2</v>
      </c>
      <c r="CK18" s="93" t="str">
        <f t="shared" si="28"/>
        <v>2 р</v>
      </c>
      <c r="CL18" s="50"/>
      <c r="CM18" s="51"/>
      <c r="CN18" s="93">
        <f t="shared" si="29"/>
        <v>0</v>
      </c>
      <c r="CO18" s="50"/>
      <c r="CP18" s="51"/>
      <c r="CQ18" s="93">
        <f t="shared" si="30"/>
        <v>0</v>
      </c>
      <c r="CR18" s="50"/>
      <c r="CS18" s="51"/>
      <c r="CT18" s="93">
        <f t="shared" si="31"/>
        <v>0</v>
      </c>
      <c r="CU18" s="50">
        <v>1</v>
      </c>
      <c r="CV18" s="51"/>
      <c r="CW18" s="93" t="str">
        <f t="shared" si="32"/>
        <v>-100,0</v>
      </c>
      <c r="CX18" s="50">
        <v>1</v>
      </c>
      <c r="CY18" s="51">
        <v>3</v>
      </c>
      <c r="CZ18" s="93" t="str">
        <f t="shared" si="33"/>
        <v>3 р</v>
      </c>
      <c r="DA18" s="50">
        <v>1</v>
      </c>
      <c r="DB18" s="51">
        <v>1</v>
      </c>
      <c r="DC18" s="93">
        <f t="shared" si="34"/>
        <v>0</v>
      </c>
      <c r="DD18" s="50"/>
      <c r="DE18" s="51"/>
      <c r="DF18" s="93">
        <f t="shared" si="35"/>
        <v>0</v>
      </c>
    </row>
    <row r="19" spans="1:110" ht="19.5" customHeight="1" x14ac:dyDescent="0.25">
      <c r="A19" s="109">
        <v>10</v>
      </c>
      <c r="B19" s="44" t="s">
        <v>27</v>
      </c>
      <c r="C19" s="50">
        <v>174</v>
      </c>
      <c r="D19" s="51">
        <v>318</v>
      </c>
      <c r="E19" s="93">
        <f t="shared" si="0"/>
        <v>82.8</v>
      </c>
      <c r="F19" s="50">
        <v>71</v>
      </c>
      <c r="G19" s="51">
        <v>64</v>
      </c>
      <c r="H19" s="93">
        <f t="shared" si="1"/>
        <v>-9.9</v>
      </c>
      <c r="I19" s="50">
        <v>11</v>
      </c>
      <c r="J19" s="51">
        <v>2</v>
      </c>
      <c r="K19" s="93">
        <f t="shared" si="2"/>
        <v>-81.8</v>
      </c>
      <c r="L19" s="50">
        <v>14</v>
      </c>
      <c r="M19" s="51">
        <v>14</v>
      </c>
      <c r="N19" s="93">
        <f t="shared" si="3"/>
        <v>0</v>
      </c>
      <c r="O19" s="50">
        <v>1</v>
      </c>
      <c r="P19" s="51"/>
      <c r="Q19" s="93" t="str">
        <f t="shared" si="4"/>
        <v>-100,0</v>
      </c>
      <c r="R19" s="50">
        <v>6</v>
      </c>
      <c r="S19" s="51">
        <v>1</v>
      </c>
      <c r="T19" s="93">
        <f t="shared" si="5"/>
        <v>-83.3</v>
      </c>
      <c r="U19" s="50"/>
      <c r="V19" s="51">
        <v>1</v>
      </c>
      <c r="W19" s="93">
        <f t="shared" si="6"/>
        <v>0</v>
      </c>
      <c r="X19" s="50">
        <v>4</v>
      </c>
      <c r="Y19" s="51"/>
      <c r="Z19" s="93" t="str">
        <f t="shared" si="7"/>
        <v>-100,0</v>
      </c>
      <c r="AA19" s="50"/>
      <c r="AB19" s="51"/>
      <c r="AC19" s="93">
        <f t="shared" si="8"/>
        <v>0</v>
      </c>
      <c r="AD19" s="50"/>
      <c r="AE19" s="51"/>
      <c r="AF19" s="93">
        <f t="shared" si="9"/>
        <v>0</v>
      </c>
      <c r="AG19" s="50">
        <v>8</v>
      </c>
      <c r="AH19" s="51">
        <v>13</v>
      </c>
      <c r="AI19" s="93">
        <f t="shared" si="10"/>
        <v>62.5</v>
      </c>
      <c r="AJ19" s="50"/>
      <c r="AK19" s="51"/>
      <c r="AL19" s="93">
        <f t="shared" si="11"/>
        <v>0</v>
      </c>
      <c r="AM19" s="50">
        <v>2</v>
      </c>
      <c r="AN19" s="51">
        <v>1</v>
      </c>
      <c r="AO19" s="93">
        <f t="shared" si="12"/>
        <v>-50</v>
      </c>
      <c r="AP19" s="50">
        <v>1</v>
      </c>
      <c r="AQ19" s="51"/>
      <c r="AR19" s="93" t="str">
        <f t="shared" si="13"/>
        <v>-100,0</v>
      </c>
      <c r="AS19" s="50">
        <v>12</v>
      </c>
      <c r="AT19" s="51">
        <v>6</v>
      </c>
      <c r="AU19" s="93">
        <f t="shared" si="14"/>
        <v>-50</v>
      </c>
      <c r="AV19" s="50">
        <v>18</v>
      </c>
      <c r="AW19" s="51">
        <v>12</v>
      </c>
      <c r="AX19" s="93">
        <f t="shared" si="15"/>
        <v>-33.299999999999997</v>
      </c>
      <c r="AY19" s="50"/>
      <c r="AZ19" s="51"/>
      <c r="BA19" s="93">
        <f t="shared" si="16"/>
        <v>0</v>
      </c>
      <c r="BB19" s="50"/>
      <c r="BC19" s="51"/>
      <c r="BD19" s="93">
        <f t="shared" si="17"/>
        <v>0</v>
      </c>
      <c r="BE19" s="50"/>
      <c r="BF19" s="51"/>
      <c r="BG19" s="93">
        <f t="shared" si="18"/>
        <v>0</v>
      </c>
      <c r="BH19" s="50"/>
      <c r="BI19" s="51"/>
      <c r="BJ19" s="93">
        <f t="shared" si="19"/>
        <v>0</v>
      </c>
      <c r="BK19" s="50"/>
      <c r="BL19" s="51"/>
      <c r="BM19" s="93">
        <f t="shared" si="20"/>
        <v>0</v>
      </c>
      <c r="BN19" s="50"/>
      <c r="BO19" s="51"/>
      <c r="BP19" s="93">
        <f t="shared" si="21"/>
        <v>0</v>
      </c>
      <c r="BQ19" s="50"/>
      <c r="BR19" s="51"/>
      <c r="BS19" s="93">
        <f t="shared" si="22"/>
        <v>0</v>
      </c>
      <c r="BT19" s="50"/>
      <c r="BU19" s="51"/>
      <c r="BV19" s="93">
        <f t="shared" si="23"/>
        <v>0</v>
      </c>
      <c r="BW19" s="50"/>
      <c r="BX19" s="51"/>
      <c r="BY19" s="93">
        <f t="shared" si="24"/>
        <v>0</v>
      </c>
      <c r="BZ19" s="50"/>
      <c r="CA19" s="51"/>
      <c r="CB19" s="93">
        <f t="shared" si="25"/>
        <v>0</v>
      </c>
      <c r="CC19" s="50">
        <v>199</v>
      </c>
      <c r="CD19" s="51">
        <v>349</v>
      </c>
      <c r="CE19" s="93">
        <f t="shared" si="26"/>
        <v>75.400000000000006</v>
      </c>
      <c r="CF19" s="50">
        <v>13</v>
      </c>
      <c r="CG19" s="51">
        <v>6</v>
      </c>
      <c r="CH19" s="93">
        <f t="shared" si="27"/>
        <v>-53.8</v>
      </c>
      <c r="CI19" s="50"/>
      <c r="CJ19" s="51">
        <v>2</v>
      </c>
      <c r="CK19" s="93">
        <f t="shared" si="28"/>
        <v>0</v>
      </c>
      <c r="CL19" s="50"/>
      <c r="CM19" s="51">
        <v>2</v>
      </c>
      <c r="CN19" s="93">
        <f t="shared" si="29"/>
        <v>0</v>
      </c>
      <c r="CO19" s="50"/>
      <c r="CP19" s="51"/>
      <c r="CQ19" s="93">
        <f t="shared" si="30"/>
        <v>0</v>
      </c>
      <c r="CR19" s="50"/>
      <c r="CS19" s="51"/>
      <c r="CT19" s="93">
        <f t="shared" si="31"/>
        <v>0</v>
      </c>
      <c r="CU19" s="50"/>
      <c r="CV19" s="51"/>
      <c r="CW19" s="93">
        <f t="shared" si="32"/>
        <v>0</v>
      </c>
      <c r="CX19" s="50">
        <v>3</v>
      </c>
      <c r="CY19" s="51"/>
      <c r="CZ19" s="93" t="str">
        <f t="shared" si="33"/>
        <v>-100,0</v>
      </c>
      <c r="DA19" s="50"/>
      <c r="DB19" s="51"/>
      <c r="DC19" s="93">
        <f t="shared" si="34"/>
        <v>0</v>
      </c>
      <c r="DD19" s="50"/>
      <c r="DE19" s="51"/>
      <c r="DF19" s="93">
        <f t="shared" si="35"/>
        <v>0</v>
      </c>
    </row>
    <row r="20" spans="1:110" ht="19.5" customHeight="1" x14ac:dyDescent="0.25">
      <c r="A20" s="109">
        <v>11</v>
      </c>
      <c r="B20" s="44" t="s">
        <v>28</v>
      </c>
      <c r="C20" s="50">
        <v>485</v>
      </c>
      <c r="D20" s="51">
        <v>345</v>
      </c>
      <c r="E20" s="93">
        <f t="shared" si="0"/>
        <v>-28.9</v>
      </c>
      <c r="F20" s="50">
        <v>191</v>
      </c>
      <c r="G20" s="51">
        <v>183</v>
      </c>
      <c r="H20" s="93">
        <f t="shared" si="1"/>
        <v>-4.2</v>
      </c>
      <c r="I20" s="50">
        <v>3</v>
      </c>
      <c r="J20" s="51">
        <v>60</v>
      </c>
      <c r="K20" s="93" t="str">
        <f t="shared" si="2"/>
        <v>20 р</v>
      </c>
      <c r="L20" s="50">
        <v>97</v>
      </c>
      <c r="M20" s="51">
        <v>93</v>
      </c>
      <c r="N20" s="93">
        <f t="shared" si="3"/>
        <v>-4.0999999999999996</v>
      </c>
      <c r="O20" s="50"/>
      <c r="P20" s="51"/>
      <c r="Q20" s="93">
        <f t="shared" si="4"/>
        <v>0</v>
      </c>
      <c r="R20" s="50">
        <v>3</v>
      </c>
      <c r="S20" s="51">
        <v>7</v>
      </c>
      <c r="T20" s="93" t="str">
        <f t="shared" si="5"/>
        <v>2,3 р</v>
      </c>
      <c r="U20" s="50">
        <v>0</v>
      </c>
      <c r="V20" s="51"/>
      <c r="W20" s="93">
        <f t="shared" si="6"/>
        <v>0</v>
      </c>
      <c r="X20" s="50">
        <v>1</v>
      </c>
      <c r="Y20" s="51"/>
      <c r="Z20" s="93" t="str">
        <f t="shared" si="7"/>
        <v>-100,0</v>
      </c>
      <c r="AA20" s="50">
        <v>0</v>
      </c>
      <c r="AB20" s="51"/>
      <c r="AC20" s="93">
        <f t="shared" si="8"/>
        <v>0</v>
      </c>
      <c r="AD20" s="50">
        <v>0</v>
      </c>
      <c r="AE20" s="51"/>
      <c r="AF20" s="93">
        <f t="shared" si="9"/>
        <v>0</v>
      </c>
      <c r="AG20" s="50">
        <v>94</v>
      </c>
      <c r="AH20" s="51">
        <v>86</v>
      </c>
      <c r="AI20" s="93">
        <f t="shared" si="10"/>
        <v>-8.5</v>
      </c>
      <c r="AJ20" s="50">
        <v>0</v>
      </c>
      <c r="AK20" s="51"/>
      <c r="AL20" s="93">
        <f t="shared" si="11"/>
        <v>0</v>
      </c>
      <c r="AM20" s="50">
        <v>1</v>
      </c>
      <c r="AN20" s="51">
        <v>3</v>
      </c>
      <c r="AO20" s="93" t="str">
        <f t="shared" si="12"/>
        <v>3 р</v>
      </c>
      <c r="AP20" s="50">
        <v>1</v>
      </c>
      <c r="AQ20" s="51">
        <v>2</v>
      </c>
      <c r="AR20" s="93" t="str">
        <f t="shared" si="13"/>
        <v>2 р</v>
      </c>
      <c r="AS20" s="50">
        <v>9</v>
      </c>
      <c r="AT20" s="51">
        <v>2</v>
      </c>
      <c r="AU20" s="93">
        <f t="shared" si="14"/>
        <v>-77.8</v>
      </c>
      <c r="AV20" s="50">
        <v>13</v>
      </c>
      <c r="AW20" s="51">
        <v>35</v>
      </c>
      <c r="AX20" s="93" t="str">
        <f t="shared" si="15"/>
        <v>2,7 р</v>
      </c>
      <c r="AY20" s="50">
        <v>1</v>
      </c>
      <c r="AZ20" s="51"/>
      <c r="BA20" s="93" t="str">
        <f t="shared" si="16"/>
        <v>-100,0</v>
      </c>
      <c r="BB20" s="50">
        <v>0</v>
      </c>
      <c r="BC20" s="51"/>
      <c r="BD20" s="93">
        <f t="shared" si="17"/>
        <v>0</v>
      </c>
      <c r="BE20" s="50">
        <v>0</v>
      </c>
      <c r="BF20" s="51"/>
      <c r="BG20" s="93">
        <f t="shared" si="18"/>
        <v>0</v>
      </c>
      <c r="BH20" s="50">
        <v>0</v>
      </c>
      <c r="BI20" s="51"/>
      <c r="BJ20" s="93">
        <f t="shared" si="19"/>
        <v>0</v>
      </c>
      <c r="BK20" s="50">
        <v>0</v>
      </c>
      <c r="BL20" s="51"/>
      <c r="BM20" s="93">
        <f t="shared" si="20"/>
        <v>0</v>
      </c>
      <c r="BN20" s="50">
        <v>0</v>
      </c>
      <c r="BO20" s="51"/>
      <c r="BP20" s="93">
        <f t="shared" si="21"/>
        <v>0</v>
      </c>
      <c r="BQ20" s="50">
        <v>0</v>
      </c>
      <c r="BR20" s="51"/>
      <c r="BS20" s="93">
        <f t="shared" si="22"/>
        <v>0</v>
      </c>
      <c r="BT20" s="50">
        <v>0</v>
      </c>
      <c r="BU20" s="51"/>
      <c r="BV20" s="93">
        <f t="shared" si="23"/>
        <v>0</v>
      </c>
      <c r="BW20" s="50">
        <v>0</v>
      </c>
      <c r="BX20" s="51"/>
      <c r="BY20" s="93">
        <f t="shared" si="24"/>
        <v>0</v>
      </c>
      <c r="BZ20" s="50">
        <v>0</v>
      </c>
      <c r="CA20" s="51"/>
      <c r="CB20" s="93">
        <f t="shared" si="25"/>
        <v>0</v>
      </c>
      <c r="CC20" s="50">
        <v>556</v>
      </c>
      <c r="CD20" s="51">
        <v>395</v>
      </c>
      <c r="CE20" s="93">
        <f t="shared" si="26"/>
        <v>-29</v>
      </c>
      <c r="CF20" s="50">
        <v>25</v>
      </c>
      <c r="CG20" s="51">
        <v>23</v>
      </c>
      <c r="CH20" s="93">
        <f t="shared" si="27"/>
        <v>-8</v>
      </c>
      <c r="CI20" s="50">
        <v>2</v>
      </c>
      <c r="CJ20" s="51">
        <v>16</v>
      </c>
      <c r="CK20" s="93" t="str">
        <f t="shared" si="28"/>
        <v>8 р</v>
      </c>
      <c r="CL20" s="50"/>
      <c r="CM20" s="51">
        <v>10</v>
      </c>
      <c r="CN20" s="93">
        <f t="shared" si="29"/>
        <v>0</v>
      </c>
      <c r="CO20" s="50"/>
      <c r="CP20" s="51"/>
      <c r="CQ20" s="93">
        <f t="shared" si="30"/>
        <v>0</v>
      </c>
      <c r="CR20" s="50">
        <v>1</v>
      </c>
      <c r="CS20" s="51"/>
      <c r="CT20" s="93" t="str">
        <f t="shared" si="31"/>
        <v>-100,0</v>
      </c>
      <c r="CU20" s="50"/>
      <c r="CV20" s="51"/>
      <c r="CW20" s="93">
        <f t="shared" si="32"/>
        <v>0</v>
      </c>
      <c r="CX20" s="50">
        <v>2</v>
      </c>
      <c r="CY20" s="51"/>
      <c r="CZ20" s="93" t="str">
        <f t="shared" si="33"/>
        <v>-100,0</v>
      </c>
      <c r="DA20" s="50"/>
      <c r="DB20" s="51"/>
      <c r="DC20" s="93">
        <f t="shared" si="34"/>
        <v>0</v>
      </c>
      <c r="DD20" s="50"/>
      <c r="DE20" s="51"/>
      <c r="DF20" s="93">
        <f t="shared" si="35"/>
        <v>0</v>
      </c>
    </row>
    <row r="21" spans="1:110" ht="19.5" customHeight="1" x14ac:dyDescent="0.25">
      <c r="A21" s="109">
        <v>12</v>
      </c>
      <c r="B21" s="44" t="s">
        <v>29</v>
      </c>
      <c r="C21" s="50">
        <v>72</v>
      </c>
      <c r="D21" s="51">
        <v>76</v>
      </c>
      <c r="E21" s="93">
        <f t="shared" si="0"/>
        <v>5.6</v>
      </c>
      <c r="F21" s="50">
        <v>16</v>
      </c>
      <c r="G21" s="51">
        <v>21</v>
      </c>
      <c r="H21" s="93">
        <f t="shared" si="1"/>
        <v>31.3</v>
      </c>
      <c r="I21" s="50">
        <v>2</v>
      </c>
      <c r="J21" s="51">
        <v>3</v>
      </c>
      <c r="K21" s="93">
        <f t="shared" si="2"/>
        <v>50</v>
      </c>
      <c r="L21" s="50">
        <v>13</v>
      </c>
      <c r="M21" s="51">
        <v>14</v>
      </c>
      <c r="N21" s="93">
        <f t="shared" si="3"/>
        <v>7.7</v>
      </c>
      <c r="O21" s="50">
        <v>1</v>
      </c>
      <c r="P21" s="51">
        <v>2</v>
      </c>
      <c r="Q21" s="93" t="str">
        <f t="shared" si="4"/>
        <v>2 р</v>
      </c>
      <c r="R21" s="50">
        <v>1</v>
      </c>
      <c r="S21" s="51">
        <v>3</v>
      </c>
      <c r="T21" s="93" t="str">
        <f t="shared" si="5"/>
        <v>3 р</v>
      </c>
      <c r="U21" s="50"/>
      <c r="V21" s="51"/>
      <c r="W21" s="93">
        <f t="shared" si="6"/>
        <v>0</v>
      </c>
      <c r="X21" s="50"/>
      <c r="Y21" s="51"/>
      <c r="Z21" s="93">
        <f t="shared" si="7"/>
        <v>0</v>
      </c>
      <c r="AA21" s="50"/>
      <c r="AB21" s="51"/>
      <c r="AC21" s="93">
        <f t="shared" si="8"/>
        <v>0</v>
      </c>
      <c r="AD21" s="50"/>
      <c r="AE21" s="51"/>
      <c r="AF21" s="93">
        <f t="shared" si="9"/>
        <v>0</v>
      </c>
      <c r="AG21" s="50">
        <v>12</v>
      </c>
      <c r="AH21" s="51">
        <v>11</v>
      </c>
      <c r="AI21" s="93">
        <f t="shared" si="10"/>
        <v>-8.3000000000000007</v>
      </c>
      <c r="AJ21" s="50"/>
      <c r="AK21" s="51">
        <v>0</v>
      </c>
      <c r="AL21" s="93">
        <f t="shared" si="11"/>
        <v>0</v>
      </c>
      <c r="AM21" s="50">
        <v>1</v>
      </c>
      <c r="AN21" s="51">
        <v>0</v>
      </c>
      <c r="AO21" s="93" t="str">
        <f t="shared" si="12"/>
        <v>-100,0</v>
      </c>
      <c r="AP21" s="50"/>
      <c r="AQ21" s="51"/>
      <c r="AR21" s="93">
        <f t="shared" si="13"/>
        <v>0</v>
      </c>
      <c r="AS21" s="50">
        <v>1</v>
      </c>
      <c r="AT21" s="51">
        <v>0</v>
      </c>
      <c r="AU21" s="93" t="str">
        <f t="shared" si="14"/>
        <v>-100,0</v>
      </c>
      <c r="AV21" s="50">
        <v>4</v>
      </c>
      <c r="AW21" s="51">
        <v>3</v>
      </c>
      <c r="AX21" s="93">
        <f t="shared" si="15"/>
        <v>-25</v>
      </c>
      <c r="AY21" s="50"/>
      <c r="AZ21" s="51"/>
      <c r="BA21" s="93">
        <f t="shared" si="16"/>
        <v>0</v>
      </c>
      <c r="BB21" s="50"/>
      <c r="BC21" s="51"/>
      <c r="BD21" s="93">
        <f t="shared" si="17"/>
        <v>0</v>
      </c>
      <c r="BE21" s="50"/>
      <c r="BF21" s="51"/>
      <c r="BG21" s="93">
        <f t="shared" si="18"/>
        <v>0</v>
      </c>
      <c r="BH21" s="50"/>
      <c r="BI21" s="51"/>
      <c r="BJ21" s="93">
        <f t="shared" si="19"/>
        <v>0</v>
      </c>
      <c r="BK21" s="50"/>
      <c r="BL21" s="51">
        <v>0</v>
      </c>
      <c r="BM21" s="93">
        <f t="shared" si="20"/>
        <v>0</v>
      </c>
      <c r="BN21" s="50"/>
      <c r="BO21" s="51"/>
      <c r="BP21" s="93">
        <f t="shared" si="21"/>
        <v>0</v>
      </c>
      <c r="BQ21" s="50"/>
      <c r="BR21" s="51"/>
      <c r="BS21" s="93">
        <f t="shared" si="22"/>
        <v>0</v>
      </c>
      <c r="BT21" s="50"/>
      <c r="BU21" s="51"/>
      <c r="BV21" s="93">
        <f t="shared" si="23"/>
        <v>0</v>
      </c>
      <c r="BW21" s="50"/>
      <c r="BX21" s="51"/>
      <c r="BY21" s="93">
        <f t="shared" si="24"/>
        <v>0</v>
      </c>
      <c r="BZ21" s="50"/>
      <c r="CA21" s="51"/>
      <c r="CB21" s="93">
        <f t="shared" si="25"/>
        <v>0</v>
      </c>
      <c r="CC21" s="50">
        <v>69</v>
      </c>
      <c r="CD21" s="51">
        <v>80</v>
      </c>
      <c r="CE21" s="93">
        <f t="shared" si="26"/>
        <v>15.9</v>
      </c>
      <c r="CF21" s="50">
        <v>1</v>
      </c>
      <c r="CG21" s="51">
        <v>4</v>
      </c>
      <c r="CH21" s="93" t="str">
        <f t="shared" si="27"/>
        <v>4 р</v>
      </c>
      <c r="CI21" s="50"/>
      <c r="CJ21" s="51">
        <v>0</v>
      </c>
      <c r="CK21" s="93">
        <f t="shared" si="28"/>
        <v>0</v>
      </c>
      <c r="CL21" s="50"/>
      <c r="CM21" s="51">
        <v>0</v>
      </c>
      <c r="CN21" s="93">
        <f t="shared" si="29"/>
        <v>0</v>
      </c>
      <c r="CO21" s="50"/>
      <c r="CP21" s="51">
        <v>1</v>
      </c>
      <c r="CQ21" s="93">
        <f t="shared" si="30"/>
        <v>0</v>
      </c>
      <c r="CR21" s="50">
        <v>1</v>
      </c>
      <c r="CS21" s="51"/>
      <c r="CT21" s="93" t="str">
        <f t="shared" si="31"/>
        <v>-100,0</v>
      </c>
      <c r="CU21" s="50"/>
      <c r="CV21" s="51">
        <v>1</v>
      </c>
      <c r="CW21" s="93">
        <f t="shared" si="32"/>
        <v>0</v>
      </c>
      <c r="CX21" s="50"/>
      <c r="CY21" s="51">
        <v>2</v>
      </c>
      <c r="CZ21" s="93">
        <f t="shared" si="33"/>
        <v>0</v>
      </c>
      <c r="DA21" s="50"/>
      <c r="DB21" s="51"/>
      <c r="DC21" s="93">
        <f t="shared" si="34"/>
        <v>0</v>
      </c>
      <c r="DD21" s="50"/>
      <c r="DE21" s="51"/>
      <c r="DF21" s="93">
        <f t="shared" si="35"/>
        <v>0</v>
      </c>
    </row>
    <row r="22" spans="1:110" ht="19.5" customHeight="1" x14ac:dyDescent="0.25">
      <c r="A22" s="109">
        <v>13</v>
      </c>
      <c r="B22" s="44" t="s">
        <v>30</v>
      </c>
      <c r="C22" s="50">
        <v>111</v>
      </c>
      <c r="D22" s="51">
        <v>79</v>
      </c>
      <c r="E22" s="93">
        <f t="shared" si="0"/>
        <v>-28.8</v>
      </c>
      <c r="F22" s="50">
        <v>16</v>
      </c>
      <c r="G22" s="51">
        <v>37</v>
      </c>
      <c r="H22" s="93" t="str">
        <f t="shared" si="1"/>
        <v>2,3 р</v>
      </c>
      <c r="I22" s="50">
        <v>2</v>
      </c>
      <c r="J22" s="51">
        <v>5</v>
      </c>
      <c r="K22" s="93" t="str">
        <f t="shared" si="2"/>
        <v>2,5 р</v>
      </c>
      <c r="L22" s="50">
        <v>5</v>
      </c>
      <c r="M22" s="51">
        <v>21</v>
      </c>
      <c r="N22" s="93" t="str">
        <f t="shared" si="3"/>
        <v>4,2 р</v>
      </c>
      <c r="O22" s="50">
        <v>1</v>
      </c>
      <c r="P22" s="51"/>
      <c r="Q22" s="93" t="str">
        <f t="shared" si="4"/>
        <v>-100,0</v>
      </c>
      <c r="R22" s="50">
        <v>3</v>
      </c>
      <c r="S22" s="51">
        <v>9</v>
      </c>
      <c r="T22" s="93" t="str">
        <f t="shared" si="5"/>
        <v>3 р</v>
      </c>
      <c r="U22" s="50"/>
      <c r="V22" s="51"/>
      <c r="W22" s="93">
        <f t="shared" si="6"/>
        <v>0</v>
      </c>
      <c r="X22" s="50"/>
      <c r="Y22" s="51"/>
      <c r="Z22" s="93">
        <f t="shared" si="7"/>
        <v>0</v>
      </c>
      <c r="AA22" s="50"/>
      <c r="AB22" s="51"/>
      <c r="AC22" s="93">
        <f t="shared" si="8"/>
        <v>0</v>
      </c>
      <c r="AD22" s="50"/>
      <c r="AE22" s="51"/>
      <c r="AF22" s="93">
        <f t="shared" si="9"/>
        <v>0</v>
      </c>
      <c r="AG22" s="50">
        <v>2</v>
      </c>
      <c r="AH22" s="51">
        <v>12</v>
      </c>
      <c r="AI22" s="93" t="str">
        <f t="shared" si="10"/>
        <v>6 р</v>
      </c>
      <c r="AJ22" s="50"/>
      <c r="AK22" s="51"/>
      <c r="AL22" s="93">
        <f t="shared" si="11"/>
        <v>0</v>
      </c>
      <c r="AM22" s="50"/>
      <c r="AN22" s="51">
        <v>10</v>
      </c>
      <c r="AO22" s="93">
        <f t="shared" si="12"/>
        <v>0</v>
      </c>
      <c r="AP22" s="50"/>
      <c r="AQ22" s="51">
        <v>1</v>
      </c>
      <c r="AR22" s="93">
        <f t="shared" si="13"/>
        <v>0</v>
      </c>
      <c r="AS22" s="50">
        <v>1</v>
      </c>
      <c r="AT22" s="51">
        <v>1</v>
      </c>
      <c r="AU22" s="93">
        <f t="shared" si="14"/>
        <v>0</v>
      </c>
      <c r="AV22" s="50">
        <v>2</v>
      </c>
      <c r="AW22" s="51">
        <v>8</v>
      </c>
      <c r="AX22" s="93" t="str">
        <f t="shared" si="15"/>
        <v>4 р</v>
      </c>
      <c r="AY22" s="50"/>
      <c r="AZ22" s="51"/>
      <c r="BA22" s="93">
        <f t="shared" si="16"/>
        <v>0</v>
      </c>
      <c r="BB22" s="50"/>
      <c r="BC22" s="51"/>
      <c r="BD22" s="93">
        <f t="shared" si="17"/>
        <v>0</v>
      </c>
      <c r="BE22" s="50"/>
      <c r="BF22" s="51"/>
      <c r="BG22" s="93">
        <f t="shared" si="18"/>
        <v>0</v>
      </c>
      <c r="BH22" s="50"/>
      <c r="BI22" s="51"/>
      <c r="BJ22" s="93">
        <f t="shared" si="19"/>
        <v>0</v>
      </c>
      <c r="BK22" s="50"/>
      <c r="BL22" s="51"/>
      <c r="BM22" s="93">
        <f t="shared" si="20"/>
        <v>0</v>
      </c>
      <c r="BN22" s="50"/>
      <c r="BO22" s="51"/>
      <c r="BP22" s="93">
        <f t="shared" si="21"/>
        <v>0</v>
      </c>
      <c r="BQ22" s="50"/>
      <c r="BR22" s="51"/>
      <c r="BS22" s="93">
        <f t="shared" si="22"/>
        <v>0</v>
      </c>
      <c r="BT22" s="50"/>
      <c r="BU22" s="51"/>
      <c r="BV22" s="93">
        <f t="shared" si="23"/>
        <v>0</v>
      </c>
      <c r="BW22" s="50"/>
      <c r="BX22" s="51"/>
      <c r="BY22" s="93">
        <f t="shared" si="24"/>
        <v>0</v>
      </c>
      <c r="BZ22" s="50"/>
      <c r="CA22" s="51"/>
      <c r="CB22" s="93">
        <f t="shared" si="25"/>
        <v>0</v>
      </c>
      <c r="CC22" s="50">
        <v>119</v>
      </c>
      <c r="CD22" s="51">
        <v>76</v>
      </c>
      <c r="CE22" s="93">
        <f t="shared" si="26"/>
        <v>-36.1</v>
      </c>
      <c r="CF22" s="50">
        <v>2</v>
      </c>
      <c r="CG22" s="51">
        <v>3</v>
      </c>
      <c r="CH22" s="93">
        <f t="shared" si="27"/>
        <v>50</v>
      </c>
      <c r="CI22" s="50"/>
      <c r="CJ22" s="51"/>
      <c r="CK22" s="93">
        <f t="shared" si="28"/>
        <v>0</v>
      </c>
      <c r="CL22" s="50"/>
      <c r="CM22" s="51"/>
      <c r="CN22" s="93">
        <f t="shared" si="29"/>
        <v>0</v>
      </c>
      <c r="CO22" s="50"/>
      <c r="CP22" s="51"/>
      <c r="CQ22" s="93">
        <f t="shared" si="30"/>
        <v>0</v>
      </c>
      <c r="CR22" s="50"/>
      <c r="CS22" s="51"/>
      <c r="CT22" s="93">
        <f t="shared" si="31"/>
        <v>0</v>
      </c>
      <c r="CU22" s="50"/>
      <c r="CV22" s="51"/>
      <c r="CW22" s="93">
        <f t="shared" si="32"/>
        <v>0</v>
      </c>
      <c r="CX22" s="50">
        <v>1</v>
      </c>
      <c r="CY22" s="51">
        <v>3</v>
      </c>
      <c r="CZ22" s="93" t="str">
        <f t="shared" si="33"/>
        <v>3 р</v>
      </c>
      <c r="DA22" s="50"/>
      <c r="DB22" s="51"/>
      <c r="DC22" s="93">
        <f t="shared" si="34"/>
        <v>0</v>
      </c>
      <c r="DD22" s="50"/>
      <c r="DE22" s="51"/>
      <c r="DF22" s="93">
        <f t="shared" si="35"/>
        <v>0</v>
      </c>
    </row>
    <row r="23" spans="1:110" ht="19.5" customHeight="1" x14ac:dyDescent="0.25">
      <c r="A23" s="109">
        <v>14</v>
      </c>
      <c r="B23" s="44" t="s">
        <v>31</v>
      </c>
      <c r="C23" s="50">
        <v>42</v>
      </c>
      <c r="D23" s="51">
        <v>55</v>
      </c>
      <c r="E23" s="93">
        <f t="shared" si="0"/>
        <v>31</v>
      </c>
      <c r="F23" s="50">
        <v>34</v>
      </c>
      <c r="G23" s="51">
        <v>55</v>
      </c>
      <c r="H23" s="93">
        <f t="shared" si="1"/>
        <v>61.8</v>
      </c>
      <c r="I23" s="50">
        <v>2</v>
      </c>
      <c r="J23" s="51">
        <v>11</v>
      </c>
      <c r="K23" s="93" t="str">
        <f t="shared" si="2"/>
        <v>5,5 р</v>
      </c>
      <c r="L23" s="50">
        <v>10</v>
      </c>
      <c r="M23" s="51">
        <v>19</v>
      </c>
      <c r="N23" s="93">
        <f t="shared" si="3"/>
        <v>90</v>
      </c>
      <c r="O23" s="50"/>
      <c r="P23" s="51">
        <v>1</v>
      </c>
      <c r="Q23" s="93">
        <f t="shared" si="4"/>
        <v>0</v>
      </c>
      <c r="R23" s="50">
        <v>2</v>
      </c>
      <c r="S23" s="51">
        <v>5</v>
      </c>
      <c r="T23" s="93" t="str">
        <f t="shared" si="5"/>
        <v>2,5 р</v>
      </c>
      <c r="U23" s="50"/>
      <c r="V23" s="51"/>
      <c r="W23" s="93">
        <f t="shared" si="6"/>
        <v>0</v>
      </c>
      <c r="X23" s="50"/>
      <c r="Y23" s="51">
        <v>1</v>
      </c>
      <c r="Z23" s="93">
        <f t="shared" si="7"/>
        <v>0</v>
      </c>
      <c r="AA23" s="50"/>
      <c r="AB23" s="51"/>
      <c r="AC23" s="93">
        <f t="shared" si="8"/>
        <v>0</v>
      </c>
      <c r="AD23" s="50"/>
      <c r="AE23" s="51"/>
      <c r="AF23" s="93">
        <f t="shared" si="9"/>
        <v>0</v>
      </c>
      <c r="AG23" s="50">
        <v>8</v>
      </c>
      <c r="AH23" s="51">
        <v>14</v>
      </c>
      <c r="AI23" s="93">
        <f t="shared" si="10"/>
        <v>75</v>
      </c>
      <c r="AJ23" s="50"/>
      <c r="AK23" s="51"/>
      <c r="AL23" s="93">
        <f t="shared" si="11"/>
        <v>0</v>
      </c>
      <c r="AM23" s="50">
        <v>2</v>
      </c>
      <c r="AN23" s="51"/>
      <c r="AO23" s="93" t="str">
        <f t="shared" si="12"/>
        <v>-100,0</v>
      </c>
      <c r="AP23" s="50">
        <v>1</v>
      </c>
      <c r="AQ23" s="51"/>
      <c r="AR23" s="93" t="str">
        <f t="shared" si="13"/>
        <v>-100,0</v>
      </c>
      <c r="AS23" s="50"/>
      <c r="AT23" s="51">
        <v>3</v>
      </c>
      <c r="AU23" s="93">
        <f t="shared" si="14"/>
        <v>0</v>
      </c>
      <c r="AV23" s="50">
        <v>5</v>
      </c>
      <c r="AW23" s="51">
        <v>10</v>
      </c>
      <c r="AX23" s="93" t="str">
        <f t="shared" si="15"/>
        <v>2 р</v>
      </c>
      <c r="AY23" s="50"/>
      <c r="AZ23" s="51"/>
      <c r="BA23" s="93">
        <f t="shared" si="16"/>
        <v>0</v>
      </c>
      <c r="BB23" s="50"/>
      <c r="BC23" s="51"/>
      <c r="BD23" s="93">
        <f t="shared" si="17"/>
        <v>0</v>
      </c>
      <c r="BE23" s="50">
        <v>1</v>
      </c>
      <c r="BF23" s="51"/>
      <c r="BG23" s="93" t="str">
        <f t="shared" si="18"/>
        <v>-100,0</v>
      </c>
      <c r="BH23" s="50"/>
      <c r="BI23" s="51"/>
      <c r="BJ23" s="93">
        <f t="shared" si="19"/>
        <v>0</v>
      </c>
      <c r="BK23" s="50"/>
      <c r="BL23" s="51"/>
      <c r="BM23" s="93">
        <f t="shared" si="20"/>
        <v>0</v>
      </c>
      <c r="BN23" s="50"/>
      <c r="BO23" s="51"/>
      <c r="BP23" s="93">
        <f t="shared" si="21"/>
        <v>0</v>
      </c>
      <c r="BQ23" s="50"/>
      <c r="BR23" s="51"/>
      <c r="BS23" s="93">
        <f t="shared" si="22"/>
        <v>0</v>
      </c>
      <c r="BT23" s="50"/>
      <c r="BU23" s="51"/>
      <c r="BV23" s="93">
        <f t="shared" si="23"/>
        <v>0</v>
      </c>
      <c r="BW23" s="50"/>
      <c r="BX23" s="51"/>
      <c r="BY23" s="93">
        <f t="shared" si="24"/>
        <v>0</v>
      </c>
      <c r="BZ23" s="50"/>
      <c r="CA23" s="51"/>
      <c r="CB23" s="93">
        <f t="shared" si="25"/>
        <v>0</v>
      </c>
      <c r="CC23" s="50">
        <v>59</v>
      </c>
      <c r="CD23" s="51">
        <v>78</v>
      </c>
      <c r="CE23" s="93">
        <f t="shared" si="26"/>
        <v>32.200000000000003</v>
      </c>
      <c r="CF23" s="50">
        <v>2</v>
      </c>
      <c r="CG23" s="51">
        <v>5</v>
      </c>
      <c r="CH23" s="93" t="str">
        <f t="shared" si="27"/>
        <v>2,5 р</v>
      </c>
      <c r="CI23" s="50"/>
      <c r="CJ23" s="51">
        <v>5</v>
      </c>
      <c r="CK23" s="93">
        <f t="shared" si="28"/>
        <v>0</v>
      </c>
      <c r="CL23" s="50"/>
      <c r="CM23" s="51"/>
      <c r="CN23" s="93">
        <f t="shared" si="29"/>
        <v>0</v>
      </c>
      <c r="CO23" s="50">
        <v>1</v>
      </c>
      <c r="CP23" s="51"/>
      <c r="CQ23" s="93" t="str">
        <f t="shared" si="30"/>
        <v>-100,0</v>
      </c>
      <c r="CR23" s="50"/>
      <c r="CS23" s="51"/>
      <c r="CT23" s="93">
        <f t="shared" si="31"/>
        <v>0</v>
      </c>
      <c r="CU23" s="50"/>
      <c r="CV23" s="51"/>
      <c r="CW23" s="93">
        <f t="shared" si="32"/>
        <v>0</v>
      </c>
      <c r="CX23" s="50">
        <v>1</v>
      </c>
      <c r="CY23" s="51">
        <v>2</v>
      </c>
      <c r="CZ23" s="93" t="str">
        <f t="shared" si="33"/>
        <v>2 р</v>
      </c>
      <c r="DA23" s="50"/>
      <c r="DB23" s="51"/>
      <c r="DC23" s="93">
        <f t="shared" si="34"/>
        <v>0</v>
      </c>
      <c r="DD23" s="50"/>
      <c r="DE23" s="51"/>
      <c r="DF23" s="93">
        <f t="shared" si="35"/>
        <v>0</v>
      </c>
    </row>
    <row r="24" spans="1:110" ht="19.5" customHeight="1" x14ac:dyDescent="0.25">
      <c r="A24" s="109">
        <v>15</v>
      </c>
      <c r="B24" s="44" t="s">
        <v>32</v>
      </c>
      <c r="C24" s="50">
        <v>123</v>
      </c>
      <c r="D24" s="51">
        <v>167</v>
      </c>
      <c r="E24" s="93">
        <f t="shared" si="0"/>
        <v>35.799999999999997</v>
      </c>
      <c r="F24" s="50">
        <v>43</v>
      </c>
      <c r="G24" s="51">
        <v>22</v>
      </c>
      <c r="H24" s="93">
        <f t="shared" si="1"/>
        <v>-48.8</v>
      </c>
      <c r="I24" s="50">
        <v>8</v>
      </c>
      <c r="J24" s="51">
        <v>3</v>
      </c>
      <c r="K24" s="93">
        <f t="shared" si="2"/>
        <v>-62.5</v>
      </c>
      <c r="L24" s="50">
        <v>8</v>
      </c>
      <c r="M24" s="51">
        <v>17</v>
      </c>
      <c r="N24" s="93" t="str">
        <f t="shared" si="3"/>
        <v>2,1 р</v>
      </c>
      <c r="O24" s="50">
        <v>1</v>
      </c>
      <c r="P24" s="51"/>
      <c r="Q24" s="93" t="str">
        <f t="shared" si="4"/>
        <v>-100,0</v>
      </c>
      <c r="R24" s="50">
        <v>1</v>
      </c>
      <c r="S24" s="51">
        <v>2</v>
      </c>
      <c r="T24" s="93" t="str">
        <f t="shared" si="5"/>
        <v>2 р</v>
      </c>
      <c r="U24" s="50"/>
      <c r="V24" s="51"/>
      <c r="W24" s="93">
        <f t="shared" si="6"/>
        <v>0</v>
      </c>
      <c r="X24" s="50"/>
      <c r="Y24" s="51">
        <v>2</v>
      </c>
      <c r="Z24" s="93">
        <f t="shared" si="7"/>
        <v>0</v>
      </c>
      <c r="AA24" s="50"/>
      <c r="AB24" s="51"/>
      <c r="AC24" s="93">
        <f t="shared" si="8"/>
        <v>0</v>
      </c>
      <c r="AD24" s="50"/>
      <c r="AE24" s="51"/>
      <c r="AF24" s="93">
        <f t="shared" si="9"/>
        <v>0</v>
      </c>
      <c r="AG24" s="50">
        <v>7</v>
      </c>
      <c r="AH24" s="51">
        <v>15</v>
      </c>
      <c r="AI24" s="93" t="str">
        <f t="shared" si="10"/>
        <v>2,1 р</v>
      </c>
      <c r="AJ24" s="50"/>
      <c r="AK24" s="51"/>
      <c r="AL24" s="93">
        <f t="shared" si="11"/>
        <v>0</v>
      </c>
      <c r="AM24" s="50">
        <v>1</v>
      </c>
      <c r="AN24" s="51">
        <v>1</v>
      </c>
      <c r="AO24" s="93">
        <f t="shared" si="12"/>
        <v>0</v>
      </c>
      <c r="AP24" s="50"/>
      <c r="AQ24" s="51">
        <v>1</v>
      </c>
      <c r="AR24" s="93">
        <f t="shared" si="13"/>
        <v>0</v>
      </c>
      <c r="AS24" s="50">
        <v>3</v>
      </c>
      <c r="AT24" s="51">
        <v>4</v>
      </c>
      <c r="AU24" s="93">
        <f t="shared" si="14"/>
        <v>33.299999999999997</v>
      </c>
      <c r="AV24" s="50"/>
      <c r="AW24" s="51">
        <v>1</v>
      </c>
      <c r="AX24" s="93">
        <f t="shared" si="15"/>
        <v>0</v>
      </c>
      <c r="AY24" s="50"/>
      <c r="AZ24" s="51"/>
      <c r="BA24" s="93">
        <f t="shared" si="16"/>
        <v>0</v>
      </c>
      <c r="BB24" s="50"/>
      <c r="BC24" s="51"/>
      <c r="BD24" s="93">
        <f t="shared" si="17"/>
        <v>0</v>
      </c>
      <c r="BE24" s="50"/>
      <c r="BF24" s="51"/>
      <c r="BG24" s="93">
        <f t="shared" si="18"/>
        <v>0</v>
      </c>
      <c r="BH24" s="50"/>
      <c r="BI24" s="51"/>
      <c r="BJ24" s="93">
        <f t="shared" si="19"/>
        <v>0</v>
      </c>
      <c r="BK24" s="50"/>
      <c r="BL24" s="51"/>
      <c r="BM24" s="93">
        <f t="shared" si="20"/>
        <v>0</v>
      </c>
      <c r="BN24" s="50"/>
      <c r="BO24" s="51"/>
      <c r="BP24" s="93">
        <f t="shared" si="21"/>
        <v>0</v>
      </c>
      <c r="BQ24" s="50"/>
      <c r="BR24" s="51"/>
      <c r="BS24" s="93">
        <f t="shared" si="22"/>
        <v>0</v>
      </c>
      <c r="BT24" s="50"/>
      <c r="BU24" s="51"/>
      <c r="BV24" s="93">
        <f t="shared" si="23"/>
        <v>0</v>
      </c>
      <c r="BW24" s="50"/>
      <c r="BX24" s="51"/>
      <c r="BY24" s="93">
        <f t="shared" si="24"/>
        <v>0</v>
      </c>
      <c r="BZ24" s="50"/>
      <c r="CA24" s="51"/>
      <c r="CB24" s="93">
        <f t="shared" si="25"/>
        <v>0</v>
      </c>
      <c r="CC24" s="50">
        <v>154</v>
      </c>
      <c r="CD24" s="51">
        <v>166</v>
      </c>
      <c r="CE24" s="93">
        <f t="shared" si="26"/>
        <v>7.8</v>
      </c>
      <c r="CF24" s="50">
        <v>3</v>
      </c>
      <c r="CG24" s="51">
        <v>8</v>
      </c>
      <c r="CH24" s="93" t="str">
        <f t="shared" si="27"/>
        <v>2,7 р</v>
      </c>
      <c r="CI24" s="50"/>
      <c r="CJ24" s="51"/>
      <c r="CK24" s="93">
        <f t="shared" si="28"/>
        <v>0</v>
      </c>
      <c r="CL24" s="50"/>
      <c r="CM24" s="51"/>
      <c r="CN24" s="93">
        <f t="shared" si="29"/>
        <v>0</v>
      </c>
      <c r="CO24" s="50"/>
      <c r="CP24" s="51"/>
      <c r="CQ24" s="93">
        <f t="shared" si="30"/>
        <v>0</v>
      </c>
      <c r="CR24" s="50"/>
      <c r="CS24" s="51"/>
      <c r="CT24" s="93">
        <f t="shared" si="31"/>
        <v>0</v>
      </c>
      <c r="CU24" s="50"/>
      <c r="CV24" s="51"/>
      <c r="CW24" s="93">
        <f t="shared" si="32"/>
        <v>0</v>
      </c>
      <c r="CX24" s="50"/>
      <c r="CY24" s="51">
        <v>1</v>
      </c>
      <c r="CZ24" s="93">
        <f t="shared" si="33"/>
        <v>0</v>
      </c>
      <c r="DA24" s="50"/>
      <c r="DB24" s="51"/>
      <c r="DC24" s="93">
        <f t="shared" si="34"/>
        <v>0</v>
      </c>
      <c r="DD24" s="50"/>
      <c r="DE24" s="51"/>
      <c r="DF24" s="93">
        <f t="shared" si="35"/>
        <v>0</v>
      </c>
    </row>
    <row r="25" spans="1:110" ht="19.5" customHeight="1" x14ac:dyDescent="0.25">
      <c r="A25" s="109">
        <v>16</v>
      </c>
      <c r="B25" s="44" t="s">
        <v>33</v>
      </c>
      <c r="C25" s="50">
        <v>273</v>
      </c>
      <c r="D25" s="51">
        <v>271</v>
      </c>
      <c r="E25" s="93">
        <f t="shared" si="0"/>
        <v>-0.7</v>
      </c>
      <c r="F25" s="50">
        <v>83</v>
      </c>
      <c r="G25" s="51">
        <v>141</v>
      </c>
      <c r="H25" s="93">
        <f t="shared" si="1"/>
        <v>69.900000000000006</v>
      </c>
      <c r="I25" s="50">
        <v>14</v>
      </c>
      <c r="J25" s="51">
        <v>7</v>
      </c>
      <c r="K25" s="93">
        <f t="shared" si="2"/>
        <v>-50</v>
      </c>
      <c r="L25" s="50">
        <v>24</v>
      </c>
      <c r="M25" s="51">
        <v>43</v>
      </c>
      <c r="N25" s="93">
        <f t="shared" si="3"/>
        <v>79.2</v>
      </c>
      <c r="O25" s="50">
        <v>1</v>
      </c>
      <c r="P25" s="51">
        <v>2</v>
      </c>
      <c r="Q25" s="93" t="str">
        <f t="shared" si="4"/>
        <v>2 р</v>
      </c>
      <c r="R25" s="50">
        <v>1</v>
      </c>
      <c r="S25" s="51">
        <v>6</v>
      </c>
      <c r="T25" s="93" t="str">
        <f t="shared" si="5"/>
        <v>6 р</v>
      </c>
      <c r="U25" s="50"/>
      <c r="V25" s="51"/>
      <c r="W25" s="93">
        <f t="shared" si="6"/>
        <v>0</v>
      </c>
      <c r="X25" s="50"/>
      <c r="Y25" s="51"/>
      <c r="Z25" s="93">
        <f t="shared" si="7"/>
        <v>0</v>
      </c>
      <c r="AA25" s="50"/>
      <c r="AB25" s="51"/>
      <c r="AC25" s="93">
        <f t="shared" si="8"/>
        <v>0</v>
      </c>
      <c r="AD25" s="50"/>
      <c r="AE25" s="51"/>
      <c r="AF25" s="93">
        <f t="shared" si="9"/>
        <v>0</v>
      </c>
      <c r="AG25" s="50">
        <v>23</v>
      </c>
      <c r="AH25" s="51">
        <v>37</v>
      </c>
      <c r="AI25" s="93">
        <f t="shared" si="10"/>
        <v>60.9</v>
      </c>
      <c r="AJ25" s="50"/>
      <c r="AK25" s="51"/>
      <c r="AL25" s="93">
        <f t="shared" si="11"/>
        <v>0</v>
      </c>
      <c r="AM25" s="50">
        <v>1</v>
      </c>
      <c r="AN25" s="51">
        <v>1</v>
      </c>
      <c r="AO25" s="93">
        <f t="shared" si="12"/>
        <v>0</v>
      </c>
      <c r="AP25" s="50">
        <v>1</v>
      </c>
      <c r="AQ25" s="51">
        <v>1</v>
      </c>
      <c r="AR25" s="93">
        <f t="shared" si="13"/>
        <v>0</v>
      </c>
      <c r="AS25" s="50"/>
      <c r="AT25" s="51"/>
      <c r="AU25" s="93">
        <f t="shared" si="14"/>
        <v>0</v>
      </c>
      <c r="AV25" s="50">
        <v>10</v>
      </c>
      <c r="AW25" s="51">
        <v>39</v>
      </c>
      <c r="AX25" s="93" t="str">
        <f t="shared" si="15"/>
        <v>3,9 р</v>
      </c>
      <c r="AY25" s="50"/>
      <c r="AZ25" s="51"/>
      <c r="BA25" s="93">
        <f t="shared" si="16"/>
        <v>0</v>
      </c>
      <c r="BB25" s="50"/>
      <c r="BC25" s="51"/>
      <c r="BD25" s="93">
        <f t="shared" si="17"/>
        <v>0</v>
      </c>
      <c r="BE25" s="50"/>
      <c r="BF25" s="51"/>
      <c r="BG25" s="93">
        <f t="shared" si="18"/>
        <v>0</v>
      </c>
      <c r="BH25" s="50"/>
      <c r="BI25" s="51"/>
      <c r="BJ25" s="93">
        <f t="shared" si="19"/>
        <v>0</v>
      </c>
      <c r="BK25" s="50"/>
      <c r="BL25" s="51"/>
      <c r="BM25" s="93">
        <f t="shared" si="20"/>
        <v>0</v>
      </c>
      <c r="BN25" s="50"/>
      <c r="BO25" s="51"/>
      <c r="BP25" s="93">
        <f t="shared" si="21"/>
        <v>0</v>
      </c>
      <c r="BQ25" s="50"/>
      <c r="BR25" s="51">
        <v>1</v>
      </c>
      <c r="BS25" s="93">
        <f t="shared" si="22"/>
        <v>0</v>
      </c>
      <c r="BT25" s="50"/>
      <c r="BU25" s="51"/>
      <c r="BV25" s="93">
        <f t="shared" si="23"/>
        <v>0</v>
      </c>
      <c r="BW25" s="50"/>
      <c r="BX25" s="51"/>
      <c r="BY25" s="93">
        <f t="shared" si="24"/>
        <v>0</v>
      </c>
      <c r="BZ25" s="50"/>
      <c r="CA25" s="51"/>
      <c r="CB25" s="93">
        <f t="shared" si="25"/>
        <v>0</v>
      </c>
      <c r="CC25" s="50">
        <v>321</v>
      </c>
      <c r="CD25" s="51">
        <v>329</v>
      </c>
      <c r="CE25" s="93">
        <f t="shared" si="26"/>
        <v>2.5</v>
      </c>
      <c r="CF25" s="50">
        <v>17</v>
      </c>
      <c r="CG25" s="51">
        <v>13</v>
      </c>
      <c r="CH25" s="93">
        <f t="shared" si="27"/>
        <v>-23.5</v>
      </c>
      <c r="CI25" s="50">
        <v>8</v>
      </c>
      <c r="CJ25" s="51"/>
      <c r="CK25" s="93" t="str">
        <f t="shared" si="28"/>
        <v>-100,0</v>
      </c>
      <c r="CL25" s="50">
        <v>5</v>
      </c>
      <c r="CM25" s="51"/>
      <c r="CN25" s="93" t="str">
        <f t="shared" si="29"/>
        <v>-100,0</v>
      </c>
      <c r="CO25" s="50"/>
      <c r="CP25" s="51"/>
      <c r="CQ25" s="93">
        <f t="shared" si="30"/>
        <v>0</v>
      </c>
      <c r="CR25" s="50"/>
      <c r="CS25" s="51">
        <v>2</v>
      </c>
      <c r="CT25" s="93">
        <f t="shared" si="31"/>
        <v>0</v>
      </c>
      <c r="CU25" s="50"/>
      <c r="CV25" s="51"/>
      <c r="CW25" s="93">
        <f t="shared" si="32"/>
        <v>0</v>
      </c>
      <c r="CX25" s="50">
        <v>1</v>
      </c>
      <c r="CY25" s="51">
        <v>3</v>
      </c>
      <c r="CZ25" s="93" t="str">
        <f t="shared" si="33"/>
        <v>3 р</v>
      </c>
      <c r="DA25" s="50"/>
      <c r="DB25" s="51"/>
      <c r="DC25" s="93">
        <f t="shared" si="34"/>
        <v>0</v>
      </c>
      <c r="DD25" s="50"/>
      <c r="DE25" s="51"/>
      <c r="DF25" s="93">
        <f t="shared" si="35"/>
        <v>0</v>
      </c>
    </row>
    <row r="26" spans="1:110" ht="19.5" customHeight="1" x14ac:dyDescent="0.25">
      <c r="A26" s="109">
        <v>17</v>
      </c>
      <c r="B26" s="44" t="s">
        <v>34</v>
      </c>
      <c r="C26" s="50">
        <v>55</v>
      </c>
      <c r="D26" s="51">
        <v>69</v>
      </c>
      <c r="E26" s="93">
        <f t="shared" si="0"/>
        <v>25.5</v>
      </c>
      <c r="F26" s="50">
        <v>35</v>
      </c>
      <c r="G26" s="51">
        <v>37</v>
      </c>
      <c r="H26" s="93">
        <f t="shared" si="1"/>
        <v>5.7</v>
      </c>
      <c r="I26" s="50">
        <v>9</v>
      </c>
      <c r="J26" s="51">
        <v>8</v>
      </c>
      <c r="K26" s="93">
        <f t="shared" si="2"/>
        <v>-11.1</v>
      </c>
      <c r="L26" s="50">
        <v>11</v>
      </c>
      <c r="M26" s="51">
        <v>16</v>
      </c>
      <c r="N26" s="93">
        <f t="shared" si="3"/>
        <v>45.5</v>
      </c>
      <c r="O26" s="50">
        <v>1</v>
      </c>
      <c r="P26" s="51">
        <v>1</v>
      </c>
      <c r="Q26" s="93">
        <f t="shared" si="4"/>
        <v>0</v>
      </c>
      <c r="R26" s="50">
        <v>3</v>
      </c>
      <c r="S26" s="51">
        <v>6</v>
      </c>
      <c r="T26" s="93" t="str">
        <f t="shared" si="5"/>
        <v>2 р</v>
      </c>
      <c r="U26" s="50"/>
      <c r="V26" s="51"/>
      <c r="W26" s="93">
        <f t="shared" si="6"/>
        <v>0</v>
      </c>
      <c r="X26" s="50">
        <v>1</v>
      </c>
      <c r="Y26" s="51">
        <v>1</v>
      </c>
      <c r="Z26" s="93">
        <f t="shared" si="7"/>
        <v>0</v>
      </c>
      <c r="AA26" s="50"/>
      <c r="AB26" s="51"/>
      <c r="AC26" s="93">
        <f t="shared" si="8"/>
        <v>0</v>
      </c>
      <c r="AD26" s="50"/>
      <c r="AE26" s="51"/>
      <c r="AF26" s="93">
        <f t="shared" si="9"/>
        <v>0</v>
      </c>
      <c r="AG26" s="50">
        <v>8</v>
      </c>
      <c r="AH26" s="51">
        <v>10</v>
      </c>
      <c r="AI26" s="93">
        <f t="shared" si="10"/>
        <v>25</v>
      </c>
      <c r="AJ26" s="50"/>
      <c r="AK26" s="51"/>
      <c r="AL26" s="93">
        <f t="shared" si="11"/>
        <v>0</v>
      </c>
      <c r="AM26" s="50">
        <v>1</v>
      </c>
      <c r="AN26" s="51"/>
      <c r="AO26" s="93" t="str">
        <f t="shared" si="12"/>
        <v>-100,0</v>
      </c>
      <c r="AP26" s="50">
        <v>1</v>
      </c>
      <c r="AQ26" s="51"/>
      <c r="AR26" s="93" t="str">
        <f t="shared" si="13"/>
        <v>-100,0</v>
      </c>
      <c r="AS26" s="50"/>
      <c r="AT26" s="51">
        <v>3</v>
      </c>
      <c r="AU26" s="93">
        <f t="shared" si="14"/>
        <v>0</v>
      </c>
      <c r="AV26" s="50"/>
      <c r="AW26" s="51"/>
      <c r="AX26" s="93">
        <f t="shared" si="15"/>
        <v>0</v>
      </c>
      <c r="AY26" s="50"/>
      <c r="AZ26" s="51"/>
      <c r="BA26" s="93">
        <f t="shared" si="16"/>
        <v>0</v>
      </c>
      <c r="BB26" s="50"/>
      <c r="BC26" s="51"/>
      <c r="BD26" s="93">
        <f t="shared" si="17"/>
        <v>0</v>
      </c>
      <c r="BE26" s="50"/>
      <c r="BF26" s="51"/>
      <c r="BG26" s="93">
        <f t="shared" si="18"/>
        <v>0</v>
      </c>
      <c r="BH26" s="50"/>
      <c r="BI26" s="51"/>
      <c r="BJ26" s="93">
        <f t="shared" si="19"/>
        <v>0</v>
      </c>
      <c r="BK26" s="50">
        <v>1</v>
      </c>
      <c r="BL26" s="51"/>
      <c r="BM26" s="93" t="str">
        <f t="shared" si="20"/>
        <v>-100,0</v>
      </c>
      <c r="BN26" s="50"/>
      <c r="BO26" s="51"/>
      <c r="BP26" s="93">
        <f t="shared" si="21"/>
        <v>0</v>
      </c>
      <c r="BQ26" s="50"/>
      <c r="BR26" s="51"/>
      <c r="BS26" s="93">
        <f t="shared" si="22"/>
        <v>0</v>
      </c>
      <c r="BT26" s="50"/>
      <c r="BU26" s="51"/>
      <c r="BV26" s="93">
        <f t="shared" si="23"/>
        <v>0</v>
      </c>
      <c r="BW26" s="50"/>
      <c r="BX26" s="51"/>
      <c r="BY26" s="93">
        <f t="shared" si="24"/>
        <v>0</v>
      </c>
      <c r="BZ26" s="50"/>
      <c r="CA26" s="51"/>
      <c r="CB26" s="93">
        <f t="shared" si="25"/>
        <v>0</v>
      </c>
      <c r="CC26" s="50">
        <v>78</v>
      </c>
      <c r="CD26" s="51">
        <v>87</v>
      </c>
      <c r="CE26" s="93">
        <f t="shared" si="26"/>
        <v>11.5</v>
      </c>
      <c r="CF26" s="50">
        <v>2</v>
      </c>
      <c r="CG26" s="51">
        <v>4</v>
      </c>
      <c r="CH26" s="93" t="str">
        <f t="shared" si="27"/>
        <v>2 р</v>
      </c>
      <c r="CI26" s="50"/>
      <c r="CJ26" s="51"/>
      <c r="CK26" s="93">
        <f t="shared" si="28"/>
        <v>0</v>
      </c>
      <c r="CL26" s="50"/>
      <c r="CM26" s="51"/>
      <c r="CN26" s="93">
        <f t="shared" si="29"/>
        <v>0</v>
      </c>
      <c r="CO26" s="50"/>
      <c r="CP26" s="51"/>
      <c r="CQ26" s="93">
        <f t="shared" si="30"/>
        <v>0</v>
      </c>
      <c r="CR26" s="50"/>
      <c r="CS26" s="51"/>
      <c r="CT26" s="93">
        <f t="shared" si="31"/>
        <v>0</v>
      </c>
      <c r="CU26" s="50"/>
      <c r="CV26" s="51"/>
      <c r="CW26" s="93">
        <f t="shared" si="32"/>
        <v>0</v>
      </c>
      <c r="CX26" s="50">
        <v>1</v>
      </c>
      <c r="CY26" s="51">
        <v>2</v>
      </c>
      <c r="CZ26" s="93" t="str">
        <f t="shared" si="33"/>
        <v>2 р</v>
      </c>
      <c r="DA26" s="50"/>
      <c r="DB26" s="51"/>
      <c r="DC26" s="93">
        <f t="shared" si="34"/>
        <v>0</v>
      </c>
      <c r="DD26" s="50"/>
      <c r="DE26" s="51"/>
      <c r="DF26" s="93">
        <f t="shared" si="35"/>
        <v>0</v>
      </c>
    </row>
    <row r="27" spans="1:110" ht="19.5" customHeight="1" x14ac:dyDescent="0.25">
      <c r="A27" s="109">
        <v>18</v>
      </c>
      <c r="B27" s="44" t="s">
        <v>35</v>
      </c>
      <c r="C27" s="50">
        <v>41</v>
      </c>
      <c r="D27" s="51">
        <v>39</v>
      </c>
      <c r="E27" s="93">
        <f t="shared" si="0"/>
        <v>-4.9000000000000004</v>
      </c>
      <c r="F27" s="50">
        <v>26</v>
      </c>
      <c r="G27" s="51">
        <v>22</v>
      </c>
      <c r="H27" s="93">
        <f t="shared" si="1"/>
        <v>-15.4</v>
      </c>
      <c r="I27" s="50">
        <v>2</v>
      </c>
      <c r="J27" s="51">
        <v>5</v>
      </c>
      <c r="K27" s="93" t="str">
        <f t="shared" si="2"/>
        <v>2,5 р</v>
      </c>
      <c r="L27" s="50">
        <v>8</v>
      </c>
      <c r="M27" s="51">
        <v>17</v>
      </c>
      <c r="N27" s="93" t="str">
        <f t="shared" si="3"/>
        <v>2,1 р</v>
      </c>
      <c r="O27" s="50">
        <v>1</v>
      </c>
      <c r="P27" s="51"/>
      <c r="Q27" s="93" t="str">
        <f t="shared" si="4"/>
        <v>-100,0</v>
      </c>
      <c r="R27" s="50">
        <v>4</v>
      </c>
      <c r="S27" s="51">
        <v>4</v>
      </c>
      <c r="T27" s="93">
        <f t="shared" si="5"/>
        <v>0</v>
      </c>
      <c r="U27" s="50"/>
      <c r="V27" s="51"/>
      <c r="W27" s="93">
        <f t="shared" si="6"/>
        <v>0</v>
      </c>
      <c r="X27" s="50">
        <v>2</v>
      </c>
      <c r="Y27" s="51">
        <v>1</v>
      </c>
      <c r="Z27" s="93">
        <f t="shared" si="7"/>
        <v>-50</v>
      </c>
      <c r="AA27" s="50"/>
      <c r="AB27" s="51"/>
      <c r="AC27" s="93">
        <f t="shared" si="8"/>
        <v>0</v>
      </c>
      <c r="AD27" s="50"/>
      <c r="AE27" s="51"/>
      <c r="AF27" s="93">
        <f t="shared" si="9"/>
        <v>0</v>
      </c>
      <c r="AG27" s="50">
        <v>4</v>
      </c>
      <c r="AH27" s="51">
        <v>13</v>
      </c>
      <c r="AI27" s="93" t="str">
        <f t="shared" si="10"/>
        <v>3,3 р</v>
      </c>
      <c r="AJ27" s="50"/>
      <c r="AK27" s="51"/>
      <c r="AL27" s="93">
        <f t="shared" si="11"/>
        <v>0</v>
      </c>
      <c r="AM27" s="50"/>
      <c r="AN27" s="51"/>
      <c r="AO27" s="93">
        <f t="shared" si="12"/>
        <v>0</v>
      </c>
      <c r="AP27" s="50"/>
      <c r="AQ27" s="51"/>
      <c r="AR27" s="93">
        <f t="shared" si="13"/>
        <v>0</v>
      </c>
      <c r="AS27" s="50"/>
      <c r="AT27" s="51">
        <v>2</v>
      </c>
      <c r="AU27" s="93">
        <f t="shared" si="14"/>
        <v>0</v>
      </c>
      <c r="AV27" s="50">
        <v>4</v>
      </c>
      <c r="AW27" s="51"/>
      <c r="AX27" s="93" t="str">
        <f t="shared" si="15"/>
        <v>-100,0</v>
      </c>
      <c r="AY27" s="50"/>
      <c r="AZ27" s="51"/>
      <c r="BA27" s="93">
        <f t="shared" si="16"/>
        <v>0</v>
      </c>
      <c r="BB27" s="50"/>
      <c r="BC27" s="51"/>
      <c r="BD27" s="93">
        <f t="shared" si="17"/>
        <v>0</v>
      </c>
      <c r="BE27" s="50"/>
      <c r="BF27" s="51"/>
      <c r="BG27" s="93">
        <f t="shared" si="18"/>
        <v>0</v>
      </c>
      <c r="BH27" s="50"/>
      <c r="BI27" s="51"/>
      <c r="BJ27" s="93">
        <f t="shared" si="19"/>
        <v>0</v>
      </c>
      <c r="BK27" s="50"/>
      <c r="BL27" s="51"/>
      <c r="BM27" s="93">
        <f t="shared" si="20"/>
        <v>0</v>
      </c>
      <c r="BN27" s="50"/>
      <c r="BO27" s="51"/>
      <c r="BP27" s="93">
        <f t="shared" si="21"/>
        <v>0</v>
      </c>
      <c r="BQ27" s="50"/>
      <c r="BR27" s="51"/>
      <c r="BS27" s="93">
        <f t="shared" si="22"/>
        <v>0</v>
      </c>
      <c r="BT27" s="50"/>
      <c r="BU27" s="51"/>
      <c r="BV27" s="93">
        <f t="shared" si="23"/>
        <v>0</v>
      </c>
      <c r="BW27" s="50"/>
      <c r="BX27" s="51"/>
      <c r="BY27" s="93">
        <f t="shared" si="24"/>
        <v>0</v>
      </c>
      <c r="BZ27" s="50"/>
      <c r="CA27" s="51"/>
      <c r="CB27" s="93">
        <f t="shared" si="25"/>
        <v>0</v>
      </c>
      <c r="CC27" s="50">
        <v>55</v>
      </c>
      <c r="CD27" s="51">
        <v>42</v>
      </c>
      <c r="CE27" s="93">
        <f t="shared" si="26"/>
        <v>-23.6</v>
      </c>
      <c r="CF27" s="50">
        <v>5</v>
      </c>
      <c r="CG27" s="51"/>
      <c r="CH27" s="93" t="str">
        <f t="shared" si="27"/>
        <v>-100,0</v>
      </c>
      <c r="CI27" s="50"/>
      <c r="CJ27" s="51"/>
      <c r="CK27" s="93">
        <f t="shared" si="28"/>
        <v>0</v>
      </c>
      <c r="CL27" s="50"/>
      <c r="CM27" s="51"/>
      <c r="CN27" s="93">
        <f t="shared" si="29"/>
        <v>0</v>
      </c>
      <c r="CO27" s="50"/>
      <c r="CP27" s="51"/>
      <c r="CQ27" s="93">
        <f t="shared" si="30"/>
        <v>0</v>
      </c>
      <c r="CR27" s="50">
        <v>2</v>
      </c>
      <c r="CS27" s="51"/>
      <c r="CT27" s="93" t="str">
        <f t="shared" si="31"/>
        <v>-100,0</v>
      </c>
      <c r="CU27" s="50"/>
      <c r="CV27" s="51"/>
      <c r="CW27" s="93">
        <f t="shared" si="32"/>
        <v>0</v>
      </c>
      <c r="CX27" s="50"/>
      <c r="CY27" s="51">
        <v>2</v>
      </c>
      <c r="CZ27" s="93">
        <f t="shared" si="33"/>
        <v>0</v>
      </c>
      <c r="DA27" s="50"/>
      <c r="DB27" s="51"/>
      <c r="DC27" s="93">
        <f t="shared" si="34"/>
        <v>0</v>
      </c>
      <c r="DD27" s="50"/>
      <c r="DE27" s="51"/>
      <c r="DF27" s="93">
        <f t="shared" si="35"/>
        <v>0</v>
      </c>
    </row>
    <row r="28" spans="1:110" ht="19.5" customHeight="1" x14ac:dyDescent="0.25">
      <c r="A28" s="109">
        <v>19</v>
      </c>
      <c r="B28" s="44" t="s">
        <v>36</v>
      </c>
      <c r="C28" s="50">
        <v>68</v>
      </c>
      <c r="D28" s="51">
        <v>76</v>
      </c>
      <c r="E28" s="93">
        <f t="shared" si="0"/>
        <v>11.8</v>
      </c>
      <c r="F28" s="50">
        <v>23</v>
      </c>
      <c r="G28" s="51">
        <v>38</v>
      </c>
      <c r="H28" s="93">
        <f t="shared" si="1"/>
        <v>65.2</v>
      </c>
      <c r="I28" s="50">
        <v>5</v>
      </c>
      <c r="J28" s="51">
        <v>5</v>
      </c>
      <c r="K28" s="93">
        <f t="shared" si="2"/>
        <v>0</v>
      </c>
      <c r="L28" s="50">
        <v>9</v>
      </c>
      <c r="M28" s="51">
        <v>13</v>
      </c>
      <c r="N28" s="93">
        <f t="shared" si="3"/>
        <v>44.4</v>
      </c>
      <c r="O28" s="50"/>
      <c r="P28" s="51">
        <v>2</v>
      </c>
      <c r="Q28" s="93">
        <f t="shared" si="4"/>
        <v>0</v>
      </c>
      <c r="R28" s="50">
        <v>3</v>
      </c>
      <c r="S28" s="51">
        <v>6</v>
      </c>
      <c r="T28" s="93" t="str">
        <f t="shared" si="5"/>
        <v>2 р</v>
      </c>
      <c r="U28" s="50">
        <v>1</v>
      </c>
      <c r="V28" s="51"/>
      <c r="W28" s="93" t="str">
        <f t="shared" si="6"/>
        <v>-100,0</v>
      </c>
      <c r="X28" s="50">
        <v>1</v>
      </c>
      <c r="Y28" s="51"/>
      <c r="Z28" s="93" t="str">
        <f t="shared" si="7"/>
        <v>-100,0</v>
      </c>
      <c r="AA28" s="50"/>
      <c r="AB28" s="51"/>
      <c r="AC28" s="93">
        <f t="shared" si="8"/>
        <v>0</v>
      </c>
      <c r="AD28" s="50"/>
      <c r="AE28" s="51"/>
      <c r="AF28" s="93">
        <f t="shared" si="9"/>
        <v>0</v>
      </c>
      <c r="AG28" s="50">
        <v>6</v>
      </c>
      <c r="AH28" s="51">
        <v>7</v>
      </c>
      <c r="AI28" s="93">
        <f t="shared" si="10"/>
        <v>16.7</v>
      </c>
      <c r="AJ28" s="50"/>
      <c r="AK28" s="51"/>
      <c r="AL28" s="93">
        <f t="shared" si="11"/>
        <v>0</v>
      </c>
      <c r="AM28" s="50">
        <v>2</v>
      </c>
      <c r="AN28" s="51"/>
      <c r="AO28" s="93" t="str">
        <f t="shared" si="12"/>
        <v>-100,0</v>
      </c>
      <c r="AP28" s="50">
        <v>1</v>
      </c>
      <c r="AQ28" s="51"/>
      <c r="AR28" s="93" t="str">
        <f t="shared" si="13"/>
        <v>-100,0</v>
      </c>
      <c r="AS28" s="50">
        <v>1</v>
      </c>
      <c r="AT28" s="51">
        <v>1</v>
      </c>
      <c r="AU28" s="93">
        <f t="shared" si="14"/>
        <v>0</v>
      </c>
      <c r="AV28" s="50"/>
      <c r="AW28" s="51">
        <v>2</v>
      </c>
      <c r="AX28" s="93">
        <f t="shared" si="15"/>
        <v>0</v>
      </c>
      <c r="AY28" s="50"/>
      <c r="AZ28" s="51"/>
      <c r="BA28" s="93">
        <f t="shared" si="16"/>
        <v>0</v>
      </c>
      <c r="BB28" s="50"/>
      <c r="BC28" s="51"/>
      <c r="BD28" s="93">
        <f t="shared" si="17"/>
        <v>0</v>
      </c>
      <c r="BE28" s="50"/>
      <c r="BF28" s="51"/>
      <c r="BG28" s="93">
        <f t="shared" si="18"/>
        <v>0</v>
      </c>
      <c r="BH28" s="50"/>
      <c r="BI28" s="51"/>
      <c r="BJ28" s="93">
        <f t="shared" si="19"/>
        <v>0</v>
      </c>
      <c r="BK28" s="50"/>
      <c r="BL28" s="51"/>
      <c r="BM28" s="93">
        <f t="shared" si="20"/>
        <v>0</v>
      </c>
      <c r="BN28" s="50"/>
      <c r="BO28" s="51"/>
      <c r="BP28" s="93">
        <f t="shared" si="21"/>
        <v>0</v>
      </c>
      <c r="BQ28" s="50"/>
      <c r="BR28" s="51"/>
      <c r="BS28" s="93">
        <f t="shared" si="22"/>
        <v>0</v>
      </c>
      <c r="BT28" s="50"/>
      <c r="BU28" s="51"/>
      <c r="BV28" s="93">
        <f t="shared" si="23"/>
        <v>0</v>
      </c>
      <c r="BW28" s="50"/>
      <c r="BX28" s="51"/>
      <c r="BY28" s="93">
        <f t="shared" si="24"/>
        <v>0</v>
      </c>
      <c r="BZ28" s="50"/>
      <c r="CA28" s="51"/>
      <c r="CB28" s="93">
        <f t="shared" si="25"/>
        <v>0</v>
      </c>
      <c r="CC28" s="50">
        <v>79</v>
      </c>
      <c r="CD28" s="51">
        <v>98</v>
      </c>
      <c r="CE28" s="93">
        <f t="shared" si="26"/>
        <v>24.1</v>
      </c>
      <c r="CF28" s="50">
        <v>7</v>
      </c>
      <c r="CG28" s="51">
        <v>5</v>
      </c>
      <c r="CH28" s="93">
        <f t="shared" si="27"/>
        <v>-28.6</v>
      </c>
      <c r="CI28" s="50"/>
      <c r="CJ28" s="51"/>
      <c r="CK28" s="93">
        <f t="shared" si="28"/>
        <v>0</v>
      </c>
      <c r="CL28" s="50"/>
      <c r="CM28" s="51"/>
      <c r="CN28" s="93">
        <f t="shared" si="29"/>
        <v>0</v>
      </c>
      <c r="CO28" s="50"/>
      <c r="CP28" s="51"/>
      <c r="CQ28" s="93">
        <f t="shared" si="30"/>
        <v>0</v>
      </c>
      <c r="CR28" s="50"/>
      <c r="CS28" s="51"/>
      <c r="CT28" s="93">
        <f t="shared" si="31"/>
        <v>0</v>
      </c>
      <c r="CU28" s="50"/>
      <c r="CV28" s="51"/>
      <c r="CW28" s="93">
        <f t="shared" si="32"/>
        <v>0</v>
      </c>
      <c r="CX28" s="50"/>
      <c r="CY28" s="51">
        <v>4</v>
      </c>
      <c r="CZ28" s="93">
        <f t="shared" si="33"/>
        <v>0</v>
      </c>
      <c r="DA28" s="50"/>
      <c r="DB28" s="51">
        <v>1</v>
      </c>
      <c r="DC28" s="93">
        <f t="shared" si="34"/>
        <v>0</v>
      </c>
      <c r="DD28" s="50"/>
      <c r="DE28" s="51">
        <v>2</v>
      </c>
      <c r="DF28" s="93">
        <f t="shared" si="35"/>
        <v>0</v>
      </c>
    </row>
    <row r="29" spans="1:110" ht="19.5" customHeight="1" x14ac:dyDescent="0.25">
      <c r="A29" s="109">
        <v>20</v>
      </c>
      <c r="B29" s="44" t="s">
        <v>37</v>
      </c>
      <c r="C29" s="50">
        <v>39</v>
      </c>
      <c r="D29" s="51">
        <v>53</v>
      </c>
      <c r="E29" s="93">
        <f t="shared" si="0"/>
        <v>35.9</v>
      </c>
      <c r="F29" s="50">
        <v>10</v>
      </c>
      <c r="G29" s="51">
        <v>30</v>
      </c>
      <c r="H29" s="93" t="str">
        <f t="shared" si="1"/>
        <v>3 р</v>
      </c>
      <c r="I29" s="50">
        <v>3</v>
      </c>
      <c r="J29" s="51">
        <v>4</v>
      </c>
      <c r="K29" s="93">
        <f t="shared" si="2"/>
        <v>33.299999999999997</v>
      </c>
      <c r="L29" s="50">
        <v>10</v>
      </c>
      <c r="M29" s="51">
        <v>8</v>
      </c>
      <c r="N29" s="93">
        <f t="shared" si="3"/>
        <v>-20</v>
      </c>
      <c r="O29" s="50">
        <v>1</v>
      </c>
      <c r="P29" s="51"/>
      <c r="Q29" s="93" t="str">
        <f t="shared" si="4"/>
        <v>-100,0</v>
      </c>
      <c r="R29" s="50">
        <v>1</v>
      </c>
      <c r="S29" s="51">
        <v>2</v>
      </c>
      <c r="T29" s="93" t="str">
        <f t="shared" si="5"/>
        <v>2 р</v>
      </c>
      <c r="U29" s="50"/>
      <c r="V29" s="51"/>
      <c r="W29" s="93">
        <f t="shared" si="6"/>
        <v>0</v>
      </c>
      <c r="X29" s="50"/>
      <c r="Y29" s="51"/>
      <c r="Z29" s="93">
        <f t="shared" si="7"/>
        <v>0</v>
      </c>
      <c r="AA29" s="50"/>
      <c r="AB29" s="51"/>
      <c r="AC29" s="93">
        <f t="shared" si="8"/>
        <v>0</v>
      </c>
      <c r="AD29" s="50"/>
      <c r="AE29" s="51"/>
      <c r="AF29" s="93">
        <f t="shared" si="9"/>
        <v>0</v>
      </c>
      <c r="AG29" s="50">
        <v>9</v>
      </c>
      <c r="AH29" s="51">
        <v>6</v>
      </c>
      <c r="AI29" s="93">
        <f t="shared" si="10"/>
        <v>-33.299999999999997</v>
      </c>
      <c r="AJ29" s="50"/>
      <c r="AK29" s="51"/>
      <c r="AL29" s="93">
        <f t="shared" si="11"/>
        <v>0</v>
      </c>
      <c r="AM29" s="50"/>
      <c r="AN29" s="51"/>
      <c r="AO29" s="93">
        <f t="shared" si="12"/>
        <v>0</v>
      </c>
      <c r="AP29" s="50"/>
      <c r="AQ29" s="51"/>
      <c r="AR29" s="93">
        <f t="shared" si="13"/>
        <v>0</v>
      </c>
      <c r="AS29" s="50">
        <v>1</v>
      </c>
      <c r="AT29" s="51">
        <v>3</v>
      </c>
      <c r="AU29" s="93" t="str">
        <f t="shared" si="14"/>
        <v>3 р</v>
      </c>
      <c r="AV29" s="50"/>
      <c r="AW29" s="51">
        <v>4</v>
      </c>
      <c r="AX29" s="93">
        <f t="shared" si="15"/>
        <v>0</v>
      </c>
      <c r="AY29" s="50"/>
      <c r="AZ29" s="51"/>
      <c r="BA29" s="93">
        <f t="shared" si="16"/>
        <v>0</v>
      </c>
      <c r="BB29" s="50"/>
      <c r="BC29" s="51"/>
      <c r="BD29" s="93">
        <f t="shared" si="17"/>
        <v>0</v>
      </c>
      <c r="BE29" s="50"/>
      <c r="BF29" s="51"/>
      <c r="BG29" s="93">
        <f t="shared" si="18"/>
        <v>0</v>
      </c>
      <c r="BH29" s="50"/>
      <c r="BI29" s="51"/>
      <c r="BJ29" s="93">
        <f t="shared" si="19"/>
        <v>0</v>
      </c>
      <c r="BK29" s="50"/>
      <c r="BL29" s="51"/>
      <c r="BM29" s="93">
        <f t="shared" si="20"/>
        <v>0</v>
      </c>
      <c r="BN29" s="50"/>
      <c r="BO29" s="51"/>
      <c r="BP29" s="93">
        <f t="shared" si="21"/>
        <v>0</v>
      </c>
      <c r="BQ29" s="50"/>
      <c r="BR29" s="51"/>
      <c r="BS29" s="93">
        <f t="shared" si="22"/>
        <v>0</v>
      </c>
      <c r="BT29" s="50"/>
      <c r="BU29" s="51"/>
      <c r="BV29" s="93">
        <f t="shared" si="23"/>
        <v>0</v>
      </c>
      <c r="BW29" s="50"/>
      <c r="BX29" s="51"/>
      <c r="BY29" s="93">
        <f t="shared" si="24"/>
        <v>0</v>
      </c>
      <c r="BZ29" s="50"/>
      <c r="CA29" s="51"/>
      <c r="CB29" s="93">
        <f t="shared" si="25"/>
        <v>0</v>
      </c>
      <c r="CC29" s="50">
        <v>38</v>
      </c>
      <c r="CD29" s="51">
        <v>68</v>
      </c>
      <c r="CE29" s="93">
        <f t="shared" si="26"/>
        <v>78.900000000000006</v>
      </c>
      <c r="CF29" s="50">
        <v>1</v>
      </c>
      <c r="CG29" s="51">
        <v>2</v>
      </c>
      <c r="CH29" s="93" t="str">
        <f t="shared" si="27"/>
        <v>2 р</v>
      </c>
      <c r="CI29" s="50"/>
      <c r="CJ29" s="51"/>
      <c r="CK29" s="93">
        <f t="shared" si="28"/>
        <v>0</v>
      </c>
      <c r="CL29" s="50"/>
      <c r="CM29" s="51"/>
      <c r="CN29" s="93">
        <f t="shared" si="29"/>
        <v>0</v>
      </c>
      <c r="CO29" s="50"/>
      <c r="CP29" s="51"/>
      <c r="CQ29" s="93">
        <f t="shared" si="30"/>
        <v>0</v>
      </c>
      <c r="CR29" s="50">
        <v>1</v>
      </c>
      <c r="CS29" s="51">
        <v>1</v>
      </c>
      <c r="CT29" s="93">
        <f t="shared" si="31"/>
        <v>0</v>
      </c>
      <c r="CU29" s="50"/>
      <c r="CV29" s="51"/>
      <c r="CW29" s="93">
        <f t="shared" si="32"/>
        <v>0</v>
      </c>
      <c r="CX29" s="50">
        <v>1</v>
      </c>
      <c r="CY29" s="51"/>
      <c r="CZ29" s="93" t="str">
        <f t="shared" si="33"/>
        <v>-100,0</v>
      </c>
      <c r="DA29" s="50"/>
      <c r="DB29" s="51"/>
      <c r="DC29" s="93">
        <f t="shared" si="34"/>
        <v>0</v>
      </c>
      <c r="DD29" s="50"/>
      <c r="DE29" s="51"/>
      <c r="DF29" s="93">
        <f t="shared" si="35"/>
        <v>0</v>
      </c>
    </row>
    <row r="30" spans="1:110" ht="19.5" customHeight="1" x14ac:dyDescent="0.25">
      <c r="A30" s="109">
        <v>21</v>
      </c>
      <c r="B30" s="44" t="s">
        <v>38</v>
      </c>
      <c r="C30" s="50">
        <v>264</v>
      </c>
      <c r="D30" s="51">
        <v>313</v>
      </c>
      <c r="E30" s="93">
        <f t="shared" si="0"/>
        <v>18.600000000000001</v>
      </c>
      <c r="F30" s="50">
        <v>201</v>
      </c>
      <c r="G30" s="51">
        <v>121</v>
      </c>
      <c r="H30" s="93">
        <f t="shared" si="1"/>
        <v>-39.799999999999997</v>
      </c>
      <c r="I30" s="50">
        <v>62</v>
      </c>
      <c r="J30" s="51">
        <v>31</v>
      </c>
      <c r="K30" s="93">
        <f t="shared" si="2"/>
        <v>-50</v>
      </c>
      <c r="L30" s="50">
        <v>95</v>
      </c>
      <c r="M30" s="51">
        <v>25</v>
      </c>
      <c r="N30" s="93">
        <f t="shared" si="3"/>
        <v>-73.7</v>
      </c>
      <c r="O30" s="50">
        <v>1</v>
      </c>
      <c r="P30" s="51"/>
      <c r="Q30" s="93" t="str">
        <f t="shared" si="4"/>
        <v>-100,0</v>
      </c>
      <c r="R30" s="50">
        <v>2</v>
      </c>
      <c r="S30" s="51">
        <v>10</v>
      </c>
      <c r="T30" s="93" t="str">
        <f t="shared" si="5"/>
        <v>5 р</v>
      </c>
      <c r="U30" s="50"/>
      <c r="V30" s="51"/>
      <c r="W30" s="93">
        <f t="shared" si="6"/>
        <v>0</v>
      </c>
      <c r="X30" s="50">
        <v>1</v>
      </c>
      <c r="Y30" s="51">
        <v>2</v>
      </c>
      <c r="Z30" s="93" t="str">
        <f t="shared" si="7"/>
        <v>2 р</v>
      </c>
      <c r="AA30" s="50"/>
      <c r="AB30" s="51"/>
      <c r="AC30" s="93">
        <f t="shared" si="8"/>
        <v>0</v>
      </c>
      <c r="AD30" s="50"/>
      <c r="AE30" s="51"/>
      <c r="AF30" s="93">
        <f t="shared" si="9"/>
        <v>0</v>
      </c>
      <c r="AG30" s="50">
        <v>93</v>
      </c>
      <c r="AH30" s="51">
        <v>15</v>
      </c>
      <c r="AI30" s="93">
        <f t="shared" si="10"/>
        <v>-83.9</v>
      </c>
      <c r="AJ30" s="50"/>
      <c r="AK30" s="51"/>
      <c r="AL30" s="93">
        <f t="shared" si="11"/>
        <v>0</v>
      </c>
      <c r="AM30" s="50">
        <v>1</v>
      </c>
      <c r="AN30" s="51">
        <v>2</v>
      </c>
      <c r="AO30" s="93" t="str">
        <f t="shared" si="12"/>
        <v>2 р</v>
      </c>
      <c r="AP30" s="50">
        <v>1</v>
      </c>
      <c r="AQ30" s="51"/>
      <c r="AR30" s="93" t="str">
        <f t="shared" si="13"/>
        <v>-100,0</v>
      </c>
      <c r="AS30" s="50">
        <v>14</v>
      </c>
      <c r="AT30" s="51">
        <v>1</v>
      </c>
      <c r="AU30" s="93">
        <f t="shared" si="14"/>
        <v>-92.9</v>
      </c>
      <c r="AV30" s="50">
        <v>35</v>
      </c>
      <c r="AW30" s="51">
        <v>4</v>
      </c>
      <c r="AX30" s="93">
        <f t="shared" si="15"/>
        <v>-88.6</v>
      </c>
      <c r="AY30" s="50"/>
      <c r="AZ30" s="51"/>
      <c r="BA30" s="93">
        <f t="shared" si="16"/>
        <v>0</v>
      </c>
      <c r="BB30" s="50"/>
      <c r="BC30" s="51"/>
      <c r="BD30" s="93">
        <f t="shared" si="17"/>
        <v>0</v>
      </c>
      <c r="BE30" s="50"/>
      <c r="BF30" s="51"/>
      <c r="BG30" s="93">
        <f t="shared" si="18"/>
        <v>0</v>
      </c>
      <c r="BH30" s="50"/>
      <c r="BI30" s="51"/>
      <c r="BJ30" s="93">
        <f t="shared" si="19"/>
        <v>0</v>
      </c>
      <c r="BK30" s="50"/>
      <c r="BL30" s="51"/>
      <c r="BM30" s="93">
        <f t="shared" si="20"/>
        <v>0</v>
      </c>
      <c r="BN30" s="50"/>
      <c r="BO30" s="51"/>
      <c r="BP30" s="93">
        <f t="shared" si="21"/>
        <v>0</v>
      </c>
      <c r="BQ30" s="50"/>
      <c r="BR30" s="51"/>
      <c r="BS30" s="93">
        <f t="shared" si="22"/>
        <v>0</v>
      </c>
      <c r="BT30" s="50"/>
      <c r="BU30" s="51"/>
      <c r="BV30" s="93">
        <f t="shared" si="23"/>
        <v>0</v>
      </c>
      <c r="BW30" s="50"/>
      <c r="BX30" s="51"/>
      <c r="BY30" s="93">
        <f t="shared" si="24"/>
        <v>0</v>
      </c>
      <c r="BZ30" s="50"/>
      <c r="CA30" s="51"/>
      <c r="CB30" s="93">
        <f t="shared" si="25"/>
        <v>0</v>
      </c>
      <c r="CC30" s="50">
        <v>320</v>
      </c>
      <c r="CD30" s="51">
        <v>402</v>
      </c>
      <c r="CE30" s="93">
        <f t="shared" si="26"/>
        <v>25.6</v>
      </c>
      <c r="CF30" s="50">
        <v>5</v>
      </c>
      <c r="CG30" s="51">
        <v>7</v>
      </c>
      <c r="CH30" s="93">
        <f t="shared" si="27"/>
        <v>40</v>
      </c>
      <c r="CI30" s="50"/>
      <c r="CJ30" s="51"/>
      <c r="CK30" s="93">
        <f t="shared" si="28"/>
        <v>0</v>
      </c>
      <c r="CL30" s="50"/>
      <c r="CM30" s="51"/>
      <c r="CN30" s="93">
        <f t="shared" si="29"/>
        <v>0</v>
      </c>
      <c r="CO30" s="50"/>
      <c r="CP30" s="51"/>
      <c r="CQ30" s="93">
        <f t="shared" si="30"/>
        <v>0</v>
      </c>
      <c r="CR30" s="50"/>
      <c r="CS30" s="51"/>
      <c r="CT30" s="93">
        <f t="shared" si="31"/>
        <v>0</v>
      </c>
      <c r="CU30" s="50"/>
      <c r="CV30" s="51"/>
      <c r="CW30" s="93">
        <f t="shared" si="32"/>
        <v>0</v>
      </c>
      <c r="CX30" s="50">
        <v>2</v>
      </c>
      <c r="CY30" s="51">
        <v>3</v>
      </c>
      <c r="CZ30" s="93">
        <f t="shared" si="33"/>
        <v>50</v>
      </c>
      <c r="DA30" s="50"/>
      <c r="DB30" s="51"/>
      <c r="DC30" s="93">
        <f t="shared" si="34"/>
        <v>0</v>
      </c>
      <c r="DD30" s="50"/>
      <c r="DE30" s="51"/>
      <c r="DF30" s="93">
        <f t="shared" si="35"/>
        <v>0</v>
      </c>
    </row>
    <row r="31" spans="1:110" ht="19.5" customHeight="1" x14ac:dyDescent="0.25">
      <c r="A31" s="109">
        <v>22</v>
      </c>
      <c r="B31" s="44" t="s">
        <v>39</v>
      </c>
      <c r="C31" s="50">
        <v>63</v>
      </c>
      <c r="D31" s="51">
        <v>71</v>
      </c>
      <c r="E31" s="93">
        <f t="shared" si="0"/>
        <v>12.7</v>
      </c>
      <c r="F31" s="50">
        <v>27</v>
      </c>
      <c r="G31" s="51">
        <v>31</v>
      </c>
      <c r="H31" s="93">
        <f t="shared" si="1"/>
        <v>14.8</v>
      </c>
      <c r="I31" s="50">
        <v>6</v>
      </c>
      <c r="J31" s="51">
        <v>6</v>
      </c>
      <c r="K31" s="93">
        <f t="shared" si="2"/>
        <v>0</v>
      </c>
      <c r="L31" s="50">
        <v>20</v>
      </c>
      <c r="M31" s="51">
        <v>13</v>
      </c>
      <c r="N31" s="93">
        <f t="shared" si="3"/>
        <v>-35</v>
      </c>
      <c r="O31" s="50"/>
      <c r="P31" s="51"/>
      <c r="Q31" s="93">
        <f t="shared" si="4"/>
        <v>0</v>
      </c>
      <c r="R31" s="50">
        <v>1</v>
      </c>
      <c r="S31" s="51"/>
      <c r="T31" s="93" t="str">
        <f t="shared" si="5"/>
        <v>-100,0</v>
      </c>
      <c r="U31" s="50"/>
      <c r="V31" s="51"/>
      <c r="W31" s="93">
        <f t="shared" si="6"/>
        <v>0</v>
      </c>
      <c r="X31" s="50"/>
      <c r="Y31" s="51"/>
      <c r="Z31" s="93">
        <f t="shared" si="7"/>
        <v>0</v>
      </c>
      <c r="AA31" s="50"/>
      <c r="AB31" s="51"/>
      <c r="AC31" s="93">
        <f t="shared" si="8"/>
        <v>0</v>
      </c>
      <c r="AD31" s="50"/>
      <c r="AE31" s="51"/>
      <c r="AF31" s="93">
        <f t="shared" si="9"/>
        <v>0</v>
      </c>
      <c r="AG31" s="50">
        <v>19</v>
      </c>
      <c r="AH31" s="51">
        <v>13</v>
      </c>
      <c r="AI31" s="93">
        <f t="shared" si="10"/>
        <v>-31.6</v>
      </c>
      <c r="AJ31" s="50"/>
      <c r="AK31" s="51"/>
      <c r="AL31" s="93">
        <f t="shared" si="11"/>
        <v>0</v>
      </c>
      <c r="AM31" s="50"/>
      <c r="AN31" s="51"/>
      <c r="AO31" s="93">
        <f t="shared" si="12"/>
        <v>0</v>
      </c>
      <c r="AP31" s="50"/>
      <c r="AQ31" s="51"/>
      <c r="AR31" s="93">
        <f t="shared" si="13"/>
        <v>0</v>
      </c>
      <c r="AS31" s="50">
        <v>5</v>
      </c>
      <c r="AT31" s="51"/>
      <c r="AU31" s="93" t="str">
        <f t="shared" si="14"/>
        <v>-100,0</v>
      </c>
      <c r="AV31" s="50">
        <v>6</v>
      </c>
      <c r="AW31" s="51">
        <v>3</v>
      </c>
      <c r="AX31" s="93">
        <f t="shared" si="15"/>
        <v>-50</v>
      </c>
      <c r="AY31" s="50"/>
      <c r="AZ31" s="51"/>
      <c r="BA31" s="93">
        <f t="shared" si="16"/>
        <v>0</v>
      </c>
      <c r="BB31" s="50"/>
      <c r="BC31" s="51"/>
      <c r="BD31" s="93">
        <f t="shared" si="17"/>
        <v>0</v>
      </c>
      <c r="BE31" s="50"/>
      <c r="BF31" s="51"/>
      <c r="BG31" s="93">
        <f t="shared" si="18"/>
        <v>0</v>
      </c>
      <c r="BH31" s="50"/>
      <c r="BI31" s="51"/>
      <c r="BJ31" s="93">
        <f t="shared" si="19"/>
        <v>0</v>
      </c>
      <c r="BK31" s="50"/>
      <c r="BL31" s="51"/>
      <c r="BM31" s="93">
        <f t="shared" si="20"/>
        <v>0</v>
      </c>
      <c r="BN31" s="50"/>
      <c r="BO31" s="51"/>
      <c r="BP31" s="93">
        <f t="shared" si="21"/>
        <v>0</v>
      </c>
      <c r="BQ31" s="50"/>
      <c r="BR31" s="51"/>
      <c r="BS31" s="93">
        <f t="shared" si="22"/>
        <v>0</v>
      </c>
      <c r="BT31" s="50"/>
      <c r="BU31" s="51"/>
      <c r="BV31" s="93">
        <f t="shared" si="23"/>
        <v>0</v>
      </c>
      <c r="BW31" s="50"/>
      <c r="BX31" s="51"/>
      <c r="BY31" s="93">
        <f t="shared" si="24"/>
        <v>0</v>
      </c>
      <c r="BZ31" s="50"/>
      <c r="CA31" s="51"/>
      <c r="CB31" s="93">
        <f t="shared" si="25"/>
        <v>0</v>
      </c>
      <c r="CC31" s="50">
        <v>59</v>
      </c>
      <c r="CD31" s="51">
        <v>86</v>
      </c>
      <c r="CE31" s="93">
        <f t="shared" si="26"/>
        <v>45.8</v>
      </c>
      <c r="CF31" s="50">
        <v>5</v>
      </c>
      <c r="CG31" s="51">
        <v>5</v>
      </c>
      <c r="CH31" s="93">
        <f t="shared" si="27"/>
        <v>0</v>
      </c>
      <c r="CI31" s="50"/>
      <c r="CJ31" s="51">
        <v>1</v>
      </c>
      <c r="CK31" s="93">
        <f t="shared" si="28"/>
        <v>0</v>
      </c>
      <c r="CL31" s="50"/>
      <c r="CM31" s="51"/>
      <c r="CN31" s="93">
        <f t="shared" si="29"/>
        <v>0</v>
      </c>
      <c r="CO31" s="50"/>
      <c r="CP31" s="51"/>
      <c r="CQ31" s="93">
        <f t="shared" si="30"/>
        <v>0</v>
      </c>
      <c r="CR31" s="50"/>
      <c r="CS31" s="51"/>
      <c r="CT31" s="93">
        <f t="shared" si="31"/>
        <v>0</v>
      </c>
      <c r="CU31" s="50"/>
      <c r="CV31" s="51"/>
      <c r="CW31" s="93">
        <f t="shared" si="32"/>
        <v>0</v>
      </c>
      <c r="CX31" s="50"/>
      <c r="CY31" s="51"/>
      <c r="CZ31" s="93">
        <f t="shared" si="33"/>
        <v>0</v>
      </c>
      <c r="DA31" s="50"/>
      <c r="DB31" s="51"/>
      <c r="DC31" s="93">
        <f t="shared" si="34"/>
        <v>0</v>
      </c>
      <c r="DD31" s="50"/>
      <c r="DE31" s="51"/>
      <c r="DF31" s="93">
        <f t="shared" si="35"/>
        <v>0</v>
      </c>
    </row>
    <row r="32" spans="1:110" ht="19.5" customHeight="1" x14ac:dyDescent="0.25">
      <c r="A32" s="109">
        <v>23</v>
      </c>
      <c r="B32" s="44" t="s">
        <v>40</v>
      </c>
      <c r="C32" s="50">
        <v>51</v>
      </c>
      <c r="D32" s="51">
        <v>65</v>
      </c>
      <c r="E32" s="93">
        <f t="shared" si="0"/>
        <v>27.5</v>
      </c>
      <c r="F32" s="50">
        <v>7</v>
      </c>
      <c r="G32" s="51">
        <v>17</v>
      </c>
      <c r="H32" s="93" t="str">
        <f t="shared" si="1"/>
        <v>2,4 р</v>
      </c>
      <c r="I32" s="50">
        <v>1</v>
      </c>
      <c r="J32" s="51">
        <v>4</v>
      </c>
      <c r="K32" s="93" t="str">
        <f t="shared" si="2"/>
        <v>4 р</v>
      </c>
      <c r="L32" s="50">
        <v>11</v>
      </c>
      <c r="M32" s="51">
        <v>2</v>
      </c>
      <c r="N32" s="93">
        <f t="shared" si="3"/>
        <v>-81.8</v>
      </c>
      <c r="O32" s="50">
        <v>3</v>
      </c>
      <c r="P32" s="51"/>
      <c r="Q32" s="93" t="str">
        <f t="shared" si="4"/>
        <v>-100,0</v>
      </c>
      <c r="R32" s="50">
        <v>5</v>
      </c>
      <c r="S32" s="51">
        <v>2</v>
      </c>
      <c r="T32" s="93">
        <f t="shared" si="5"/>
        <v>-60</v>
      </c>
      <c r="U32" s="50"/>
      <c r="V32" s="51"/>
      <c r="W32" s="93">
        <f t="shared" si="6"/>
        <v>0</v>
      </c>
      <c r="X32" s="50"/>
      <c r="Y32" s="51"/>
      <c r="Z32" s="93">
        <f t="shared" si="7"/>
        <v>0</v>
      </c>
      <c r="AA32" s="50"/>
      <c r="AB32" s="51"/>
      <c r="AC32" s="93">
        <f t="shared" si="8"/>
        <v>0</v>
      </c>
      <c r="AD32" s="50"/>
      <c r="AE32" s="51"/>
      <c r="AF32" s="93">
        <f t="shared" si="9"/>
        <v>0</v>
      </c>
      <c r="AG32" s="50">
        <v>6</v>
      </c>
      <c r="AH32" s="51"/>
      <c r="AI32" s="93" t="str">
        <f t="shared" si="10"/>
        <v>-100,0</v>
      </c>
      <c r="AJ32" s="50"/>
      <c r="AK32" s="51"/>
      <c r="AL32" s="93">
        <f t="shared" si="11"/>
        <v>0</v>
      </c>
      <c r="AM32" s="50">
        <v>1</v>
      </c>
      <c r="AN32" s="51"/>
      <c r="AO32" s="93" t="str">
        <f t="shared" si="12"/>
        <v>-100,0</v>
      </c>
      <c r="AP32" s="50"/>
      <c r="AQ32" s="51"/>
      <c r="AR32" s="93">
        <f t="shared" si="13"/>
        <v>0</v>
      </c>
      <c r="AS32" s="50"/>
      <c r="AT32" s="51">
        <v>1</v>
      </c>
      <c r="AU32" s="93">
        <f t="shared" si="14"/>
        <v>0</v>
      </c>
      <c r="AV32" s="50"/>
      <c r="AW32" s="51">
        <v>4</v>
      </c>
      <c r="AX32" s="93">
        <f t="shared" si="15"/>
        <v>0</v>
      </c>
      <c r="AY32" s="50"/>
      <c r="AZ32" s="51"/>
      <c r="BA32" s="93">
        <f t="shared" si="16"/>
        <v>0</v>
      </c>
      <c r="BB32" s="50"/>
      <c r="BC32" s="51"/>
      <c r="BD32" s="93">
        <f t="shared" si="17"/>
        <v>0</v>
      </c>
      <c r="BE32" s="50"/>
      <c r="BF32" s="51"/>
      <c r="BG32" s="93">
        <f t="shared" si="18"/>
        <v>0</v>
      </c>
      <c r="BH32" s="50"/>
      <c r="BI32" s="51"/>
      <c r="BJ32" s="93">
        <f t="shared" si="19"/>
        <v>0</v>
      </c>
      <c r="BK32" s="50"/>
      <c r="BL32" s="51"/>
      <c r="BM32" s="93">
        <f t="shared" si="20"/>
        <v>0</v>
      </c>
      <c r="BN32" s="50"/>
      <c r="BO32" s="51"/>
      <c r="BP32" s="93">
        <f t="shared" si="21"/>
        <v>0</v>
      </c>
      <c r="BQ32" s="50"/>
      <c r="BR32" s="51"/>
      <c r="BS32" s="93">
        <f t="shared" si="22"/>
        <v>0</v>
      </c>
      <c r="BT32" s="50"/>
      <c r="BU32" s="51"/>
      <c r="BV32" s="93">
        <f t="shared" si="23"/>
        <v>0</v>
      </c>
      <c r="BW32" s="50"/>
      <c r="BX32" s="51"/>
      <c r="BY32" s="93">
        <f t="shared" si="24"/>
        <v>0</v>
      </c>
      <c r="BZ32" s="50"/>
      <c r="CA32" s="51"/>
      <c r="CB32" s="93">
        <f t="shared" si="25"/>
        <v>0</v>
      </c>
      <c r="CC32" s="50">
        <v>46</v>
      </c>
      <c r="CD32" s="51">
        <v>75</v>
      </c>
      <c r="CE32" s="93">
        <f t="shared" si="26"/>
        <v>63</v>
      </c>
      <c r="CF32" s="50">
        <v>4</v>
      </c>
      <c r="CG32" s="51"/>
      <c r="CH32" s="93" t="str">
        <f t="shared" si="27"/>
        <v>-100,0</v>
      </c>
      <c r="CI32" s="50"/>
      <c r="CJ32" s="51"/>
      <c r="CK32" s="93">
        <f t="shared" si="28"/>
        <v>0</v>
      </c>
      <c r="CL32" s="50"/>
      <c r="CM32" s="51"/>
      <c r="CN32" s="93">
        <f t="shared" si="29"/>
        <v>0</v>
      </c>
      <c r="CO32" s="50"/>
      <c r="CP32" s="51"/>
      <c r="CQ32" s="93">
        <f t="shared" si="30"/>
        <v>0</v>
      </c>
      <c r="CR32" s="50">
        <v>1</v>
      </c>
      <c r="CS32" s="51"/>
      <c r="CT32" s="93" t="str">
        <f t="shared" si="31"/>
        <v>-100,0</v>
      </c>
      <c r="CU32" s="50"/>
      <c r="CV32" s="51"/>
      <c r="CW32" s="93">
        <f t="shared" si="32"/>
        <v>0</v>
      </c>
      <c r="CX32" s="50">
        <v>2</v>
      </c>
      <c r="CY32" s="51">
        <v>2</v>
      </c>
      <c r="CZ32" s="93">
        <f t="shared" si="33"/>
        <v>0</v>
      </c>
      <c r="DA32" s="50"/>
      <c r="DB32" s="51"/>
      <c r="DC32" s="93">
        <f t="shared" si="34"/>
        <v>0</v>
      </c>
      <c r="DD32" s="50"/>
      <c r="DE32" s="51"/>
      <c r="DF32" s="93">
        <f t="shared" si="35"/>
        <v>0</v>
      </c>
    </row>
    <row r="33" spans="1:110" ht="19.5" customHeight="1" x14ac:dyDescent="0.25">
      <c r="A33" s="109">
        <v>24</v>
      </c>
      <c r="B33" s="44" t="s">
        <v>41</v>
      </c>
      <c r="C33" s="50">
        <v>96</v>
      </c>
      <c r="D33" s="51">
        <v>82</v>
      </c>
      <c r="E33" s="93">
        <f t="shared" si="0"/>
        <v>-14.6</v>
      </c>
      <c r="F33" s="50">
        <v>24</v>
      </c>
      <c r="G33" s="51">
        <v>24</v>
      </c>
      <c r="H33" s="93">
        <f t="shared" si="1"/>
        <v>0</v>
      </c>
      <c r="I33" s="50">
        <v>8</v>
      </c>
      <c r="J33" s="51">
        <v>11</v>
      </c>
      <c r="K33" s="93">
        <f t="shared" si="2"/>
        <v>37.5</v>
      </c>
      <c r="L33" s="50">
        <v>25</v>
      </c>
      <c r="M33" s="51">
        <v>13</v>
      </c>
      <c r="N33" s="93">
        <f t="shared" si="3"/>
        <v>-48</v>
      </c>
      <c r="O33" s="50"/>
      <c r="P33" s="51">
        <v>1</v>
      </c>
      <c r="Q33" s="93">
        <f t="shared" si="4"/>
        <v>0</v>
      </c>
      <c r="R33" s="50">
        <v>5</v>
      </c>
      <c r="S33" s="51">
        <v>3</v>
      </c>
      <c r="T33" s="93">
        <f t="shared" si="5"/>
        <v>-40</v>
      </c>
      <c r="U33" s="50"/>
      <c r="V33" s="51"/>
      <c r="W33" s="93">
        <f t="shared" si="6"/>
        <v>0</v>
      </c>
      <c r="X33" s="50"/>
      <c r="Y33" s="51"/>
      <c r="Z33" s="93">
        <f t="shared" si="7"/>
        <v>0</v>
      </c>
      <c r="AA33" s="50"/>
      <c r="AB33" s="51"/>
      <c r="AC33" s="93">
        <f t="shared" si="8"/>
        <v>0</v>
      </c>
      <c r="AD33" s="50"/>
      <c r="AE33" s="51"/>
      <c r="AF33" s="93">
        <f t="shared" si="9"/>
        <v>0</v>
      </c>
      <c r="AG33" s="50">
        <v>20</v>
      </c>
      <c r="AH33" s="51">
        <v>10</v>
      </c>
      <c r="AI33" s="93">
        <f t="shared" si="10"/>
        <v>-50</v>
      </c>
      <c r="AJ33" s="50"/>
      <c r="AK33" s="51"/>
      <c r="AL33" s="93">
        <f t="shared" si="11"/>
        <v>0</v>
      </c>
      <c r="AM33" s="50"/>
      <c r="AN33" s="51">
        <v>1</v>
      </c>
      <c r="AO33" s="93">
        <f t="shared" si="12"/>
        <v>0</v>
      </c>
      <c r="AP33" s="50"/>
      <c r="AQ33" s="51"/>
      <c r="AR33" s="93">
        <f t="shared" si="13"/>
        <v>0</v>
      </c>
      <c r="AS33" s="50">
        <v>1</v>
      </c>
      <c r="AT33" s="51">
        <v>1</v>
      </c>
      <c r="AU33" s="93">
        <f t="shared" si="14"/>
        <v>0</v>
      </c>
      <c r="AV33" s="50">
        <v>1</v>
      </c>
      <c r="AW33" s="51">
        <v>2</v>
      </c>
      <c r="AX33" s="93" t="str">
        <f t="shared" si="15"/>
        <v>2 р</v>
      </c>
      <c r="AY33" s="50"/>
      <c r="AZ33" s="51"/>
      <c r="BA33" s="93">
        <f t="shared" si="16"/>
        <v>0</v>
      </c>
      <c r="BB33" s="50"/>
      <c r="BC33" s="51"/>
      <c r="BD33" s="93">
        <f t="shared" si="17"/>
        <v>0</v>
      </c>
      <c r="BE33" s="50"/>
      <c r="BF33" s="51"/>
      <c r="BG33" s="93">
        <f t="shared" si="18"/>
        <v>0</v>
      </c>
      <c r="BH33" s="50"/>
      <c r="BI33" s="51"/>
      <c r="BJ33" s="93">
        <f t="shared" si="19"/>
        <v>0</v>
      </c>
      <c r="BK33" s="50"/>
      <c r="BL33" s="51"/>
      <c r="BM33" s="93">
        <f t="shared" si="20"/>
        <v>0</v>
      </c>
      <c r="BN33" s="50"/>
      <c r="BO33" s="51"/>
      <c r="BP33" s="93">
        <f t="shared" si="21"/>
        <v>0</v>
      </c>
      <c r="BQ33" s="50"/>
      <c r="BR33" s="51"/>
      <c r="BS33" s="93">
        <f t="shared" si="22"/>
        <v>0</v>
      </c>
      <c r="BT33" s="50"/>
      <c r="BU33" s="51"/>
      <c r="BV33" s="93">
        <f t="shared" si="23"/>
        <v>0</v>
      </c>
      <c r="BW33" s="50"/>
      <c r="BX33" s="51"/>
      <c r="BY33" s="93">
        <f t="shared" si="24"/>
        <v>0</v>
      </c>
      <c r="BZ33" s="50"/>
      <c r="CA33" s="51"/>
      <c r="CB33" s="93">
        <f t="shared" si="25"/>
        <v>0</v>
      </c>
      <c r="CC33" s="50">
        <v>93</v>
      </c>
      <c r="CD33" s="51">
        <v>89</v>
      </c>
      <c r="CE33" s="93">
        <f t="shared" si="26"/>
        <v>-4.3</v>
      </c>
      <c r="CF33" s="50"/>
      <c r="CG33" s="51">
        <v>1</v>
      </c>
      <c r="CH33" s="93">
        <f t="shared" si="27"/>
        <v>0</v>
      </c>
      <c r="CI33" s="50"/>
      <c r="CJ33" s="51"/>
      <c r="CK33" s="93">
        <f t="shared" si="28"/>
        <v>0</v>
      </c>
      <c r="CL33" s="50"/>
      <c r="CM33" s="51"/>
      <c r="CN33" s="93">
        <f t="shared" si="29"/>
        <v>0</v>
      </c>
      <c r="CO33" s="50"/>
      <c r="CP33" s="51"/>
      <c r="CQ33" s="93">
        <f t="shared" si="30"/>
        <v>0</v>
      </c>
      <c r="CR33" s="50"/>
      <c r="CS33" s="51"/>
      <c r="CT33" s="93">
        <f t="shared" si="31"/>
        <v>0</v>
      </c>
      <c r="CU33" s="50"/>
      <c r="CV33" s="51"/>
      <c r="CW33" s="93">
        <f t="shared" si="32"/>
        <v>0</v>
      </c>
      <c r="CX33" s="50"/>
      <c r="CY33" s="51">
        <v>3</v>
      </c>
      <c r="CZ33" s="93">
        <f t="shared" si="33"/>
        <v>0</v>
      </c>
      <c r="DA33" s="50"/>
      <c r="DB33" s="51"/>
      <c r="DC33" s="93">
        <f t="shared" si="34"/>
        <v>0</v>
      </c>
      <c r="DD33" s="50"/>
      <c r="DE33" s="51"/>
      <c r="DF33" s="93">
        <f t="shared" si="35"/>
        <v>0</v>
      </c>
    </row>
    <row r="34" spans="1:110" ht="19.5" customHeight="1" x14ac:dyDescent="0.25">
      <c r="A34" s="109">
        <v>25</v>
      </c>
      <c r="B34" s="44" t="s">
        <v>42</v>
      </c>
      <c r="C34" s="50">
        <v>50</v>
      </c>
      <c r="D34" s="51">
        <v>81</v>
      </c>
      <c r="E34" s="93">
        <f t="shared" si="0"/>
        <v>62</v>
      </c>
      <c r="F34" s="50">
        <v>25</v>
      </c>
      <c r="G34" s="51">
        <v>22</v>
      </c>
      <c r="H34" s="93">
        <f t="shared" si="1"/>
        <v>-12</v>
      </c>
      <c r="I34" s="50">
        <v>4</v>
      </c>
      <c r="J34" s="51">
        <v>4</v>
      </c>
      <c r="K34" s="93">
        <f t="shared" si="2"/>
        <v>0</v>
      </c>
      <c r="L34" s="50">
        <v>7</v>
      </c>
      <c r="M34" s="51">
        <v>10</v>
      </c>
      <c r="N34" s="93">
        <f t="shared" si="3"/>
        <v>42.9</v>
      </c>
      <c r="O34" s="50">
        <v>1</v>
      </c>
      <c r="P34" s="51">
        <v>2</v>
      </c>
      <c r="Q34" s="93" t="str">
        <f t="shared" si="4"/>
        <v>2 р</v>
      </c>
      <c r="R34" s="50">
        <v>3</v>
      </c>
      <c r="S34" s="51">
        <v>6</v>
      </c>
      <c r="T34" s="93" t="str">
        <f t="shared" si="5"/>
        <v>2 р</v>
      </c>
      <c r="U34" s="50"/>
      <c r="V34" s="51"/>
      <c r="W34" s="93">
        <f t="shared" si="6"/>
        <v>0</v>
      </c>
      <c r="X34" s="50"/>
      <c r="Y34" s="51">
        <v>3</v>
      </c>
      <c r="Z34" s="93">
        <f t="shared" si="7"/>
        <v>0</v>
      </c>
      <c r="AA34" s="50"/>
      <c r="AB34" s="51"/>
      <c r="AC34" s="93">
        <f t="shared" si="8"/>
        <v>0</v>
      </c>
      <c r="AD34" s="50"/>
      <c r="AE34" s="51"/>
      <c r="AF34" s="93">
        <f t="shared" si="9"/>
        <v>0</v>
      </c>
      <c r="AG34" s="50">
        <v>4</v>
      </c>
      <c r="AH34" s="51">
        <v>4</v>
      </c>
      <c r="AI34" s="93">
        <f t="shared" si="10"/>
        <v>0</v>
      </c>
      <c r="AJ34" s="50"/>
      <c r="AK34" s="51"/>
      <c r="AL34" s="93">
        <f t="shared" si="11"/>
        <v>0</v>
      </c>
      <c r="AM34" s="50"/>
      <c r="AN34" s="51"/>
      <c r="AO34" s="93">
        <f t="shared" si="12"/>
        <v>0</v>
      </c>
      <c r="AP34" s="50"/>
      <c r="AQ34" s="51"/>
      <c r="AR34" s="93">
        <f t="shared" si="13"/>
        <v>0</v>
      </c>
      <c r="AS34" s="50">
        <v>2</v>
      </c>
      <c r="AT34" s="51"/>
      <c r="AU34" s="93" t="str">
        <f t="shared" si="14"/>
        <v>-100,0</v>
      </c>
      <c r="AV34" s="50">
        <v>6</v>
      </c>
      <c r="AW34" s="51">
        <v>3</v>
      </c>
      <c r="AX34" s="93">
        <f t="shared" si="15"/>
        <v>-50</v>
      </c>
      <c r="AY34" s="50"/>
      <c r="AZ34" s="51"/>
      <c r="BA34" s="93">
        <f t="shared" si="16"/>
        <v>0</v>
      </c>
      <c r="BB34" s="50"/>
      <c r="BC34" s="51"/>
      <c r="BD34" s="93">
        <f t="shared" si="17"/>
        <v>0</v>
      </c>
      <c r="BE34" s="50"/>
      <c r="BF34" s="51"/>
      <c r="BG34" s="93">
        <f t="shared" si="18"/>
        <v>0</v>
      </c>
      <c r="BH34" s="50"/>
      <c r="BI34" s="51"/>
      <c r="BJ34" s="93">
        <f t="shared" si="19"/>
        <v>0</v>
      </c>
      <c r="BK34" s="50"/>
      <c r="BL34" s="51"/>
      <c r="BM34" s="93">
        <f t="shared" si="20"/>
        <v>0</v>
      </c>
      <c r="BN34" s="50"/>
      <c r="BO34" s="51"/>
      <c r="BP34" s="93">
        <f t="shared" si="21"/>
        <v>0</v>
      </c>
      <c r="BQ34" s="50"/>
      <c r="BR34" s="51"/>
      <c r="BS34" s="93">
        <f t="shared" si="22"/>
        <v>0</v>
      </c>
      <c r="BT34" s="50"/>
      <c r="BU34" s="51"/>
      <c r="BV34" s="93">
        <f t="shared" si="23"/>
        <v>0</v>
      </c>
      <c r="BW34" s="50"/>
      <c r="BX34" s="51"/>
      <c r="BY34" s="93">
        <f t="shared" si="24"/>
        <v>0</v>
      </c>
      <c r="BZ34" s="50"/>
      <c r="CA34" s="51"/>
      <c r="CB34" s="93">
        <f t="shared" si="25"/>
        <v>0</v>
      </c>
      <c r="CC34" s="50">
        <v>60</v>
      </c>
      <c r="CD34" s="51">
        <v>90</v>
      </c>
      <c r="CE34" s="93">
        <f t="shared" si="26"/>
        <v>50</v>
      </c>
      <c r="CF34" s="50">
        <v>2</v>
      </c>
      <c r="CG34" s="51">
        <v>1</v>
      </c>
      <c r="CH34" s="93">
        <f t="shared" si="27"/>
        <v>-50</v>
      </c>
      <c r="CI34" s="50"/>
      <c r="CJ34" s="51"/>
      <c r="CK34" s="93">
        <f t="shared" si="28"/>
        <v>0</v>
      </c>
      <c r="CL34" s="50"/>
      <c r="CM34" s="51"/>
      <c r="CN34" s="93">
        <f t="shared" si="29"/>
        <v>0</v>
      </c>
      <c r="CO34" s="50"/>
      <c r="CP34" s="51"/>
      <c r="CQ34" s="93">
        <f t="shared" si="30"/>
        <v>0</v>
      </c>
      <c r="CR34" s="50"/>
      <c r="CS34" s="51"/>
      <c r="CT34" s="93">
        <f t="shared" si="31"/>
        <v>0</v>
      </c>
      <c r="CU34" s="50"/>
      <c r="CV34" s="51"/>
      <c r="CW34" s="93">
        <f t="shared" si="32"/>
        <v>0</v>
      </c>
      <c r="CX34" s="50">
        <v>3</v>
      </c>
      <c r="CY34" s="51">
        <v>1</v>
      </c>
      <c r="CZ34" s="93">
        <f t="shared" si="33"/>
        <v>-66.7</v>
      </c>
      <c r="DA34" s="50"/>
      <c r="DB34" s="51"/>
      <c r="DC34" s="93">
        <f t="shared" si="34"/>
        <v>0</v>
      </c>
      <c r="DD34" s="50"/>
      <c r="DE34" s="51"/>
      <c r="DF34" s="93">
        <f t="shared" si="35"/>
        <v>0</v>
      </c>
    </row>
    <row r="35" spans="1:110" ht="19.5" customHeight="1" thickBot="1" x14ac:dyDescent="0.3">
      <c r="A35" s="109">
        <v>26</v>
      </c>
      <c r="B35" s="44" t="s">
        <v>43</v>
      </c>
      <c r="C35" s="50">
        <v>52</v>
      </c>
      <c r="D35" s="51">
        <v>89</v>
      </c>
      <c r="E35" s="93">
        <f t="shared" si="0"/>
        <v>71.2</v>
      </c>
      <c r="F35" s="50">
        <v>27</v>
      </c>
      <c r="G35" s="51">
        <v>36</v>
      </c>
      <c r="H35" s="93">
        <f t="shared" si="1"/>
        <v>33.299999999999997</v>
      </c>
      <c r="I35" s="50">
        <v>5</v>
      </c>
      <c r="J35" s="51">
        <v>13</v>
      </c>
      <c r="K35" s="93" t="str">
        <f t="shared" si="2"/>
        <v>2,6 р</v>
      </c>
      <c r="L35" s="50">
        <v>10</v>
      </c>
      <c r="M35" s="51">
        <v>19</v>
      </c>
      <c r="N35" s="93">
        <f t="shared" si="3"/>
        <v>90</v>
      </c>
      <c r="O35" s="50"/>
      <c r="P35" s="51">
        <v>1</v>
      </c>
      <c r="Q35" s="93">
        <f t="shared" si="4"/>
        <v>0</v>
      </c>
      <c r="R35" s="50">
        <v>3</v>
      </c>
      <c r="S35" s="51">
        <v>1</v>
      </c>
      <c r="T35" s="93">
        <f t="shared" si="5"/>
        <v>-66.7</v>
      </c>
      <c r="U35" s="50"/>
      <c r="V35" s="51"/>
      <c r="W35" s="93">
        <f t="shared" si="6"/>
        <v>0</v>
      </c>
      <c r="X35" s="50"/>
      <c r="Y35" s="51"/>
      <c r="Z35" s="93">
        <f t="shared" si="7"/>
        <v>0</v>
      </c>
      <c r="AA35" s="50"/>
      <c r="AB35" s="51"/>
      <c r="AC35" s="93">
        <f t="shared" si="8"/>
        <v>0</v>
      </c>
      <c r="AD35" s="50"/>
      <c r="AE35" s="51"/>
      <c r="AF35" s="93">
        <f t="shared" si="9"/>
        <v>0</v>
      </c>
      <c r="AG35" s="50">
        <v>7</v>
      </c>
      <c r="AH35" s="51">
        <v>18</v>
      </c>
      <c r="AI35" s="93" t="str">
        <f t="shared" si="10"/>
        <v>2,6 р</v>
      </c>
      <c r="AJ35" s="50"/>
      <c r="AK35" s="51"/>
      <c r="AL35" s="93">
        <f t="shared" si="11"/>
        <v>0</v>
      </c>
      <c r="AM35" s="50">
        <v>1</v>
      </c>
      <c r="AN35" s="51"/>
      <c r="AO35" s="93" t="str">
        <f t="shared" si="12"/>
        <v>-100,0</v>
      </c>
      <c r="AP35" s="50"/>
      <c r="AQ35" s="51"/>
      <c r="AR35" s="93">
        <f t="shared" si="13"/>
        <v>0</v>
      </c>
      <c r="AS35" s="50">
        <v>2</v>
      </c>
      <c r="AT35" s="51">
        <v>4</v>
      </c>
      <c r="AU35" s="93" t="str">
        <f t="shared" si="14"/>
        <v>2 р</v>
      </c>
      <c r="AV35" s="50"/>
      <c r="AW35" s="51">
        <v>6</v>
      </c>
      <c r="AX35" s="93">
        <f t="shared" si="15"/>
        <v>0</v>
      </c>
      <c r="AY35" s="50"/>
      <c r="AZ35" s="51"/>
      <c r="BA35" s="93">
        <f t="shared" si="16"/>
        <v>0</v>
      </c>
      <c r="BB35" s="50"/>
      <c r="BC35" s="51"/>
      <c r="BD35" s="93">
        <f t="shared" si="17"/>
        <v>0</v>
      </c>
      <c r="BE35" s="50"/>
      <c r="BF35" s="51"/>
      <c r="BG35" s="93">
        <f t="shared" si="18"/>
        <v>0</v>
      </c>
      <c r="BH35" s="50"/>
      <c r="BI35" s="51"/>
      <c r="BJ35" s="93">
        <f t="shared" si="19"/>
        <v>0</v>
      </c>
      <c r="BK35" s="50"/>
      <c r="BL35" s="51"/>
      <c r="BM35" s="93">
        <f t="shared" si="20"/>
        <v>0</v>
      </c>
      <c r="BN35" s="50"/>
      <c r="BO35" s="51"/>
      <c r="BP35" s="93">
        <f t="shared" si="21"/>
        <v>0</v>
      </c>
      <c r="BQ35" s="50"/>
      <c r="BR35" s="51"/>
      <c r="BS35" s="93">
        <f t="shared" si="22"/>
        <v>0</v>
      </c>
      <c r="BT35" s="50"/>
      <c r="BU35" s="51"/>
      <c r="BV35" s="93">
        <f t="shared" si="23"/>
        <v>0</v>
      </c>
      <c r="BW35" s="50"/>
      <c r="BX35" s="51"/>
      <c r="BY35" s="93">
        <f t="shared" si="24"/>
        <v>0</v>
      </c>
      <c r="BZ35" s="50"/>
      <c r="CA35" s="51"/>
      <c r="CB35" s="93">
        <f t="shared" si="25"/>
        <v>0</v>
      </c>
      <c r="CC35" s="50">
        <v>66</v>
      </c>
      <c r="CD35" s="51">
        <v>96</v>
      </c>
      <c r="CE35" s="93">
        <f t="shared" si="26"/>
        <v>45.5</v>
      </c>
      <c r="CF35" s="50">
        <v>6</v>
      </c>
      <c r="CG35" s="51">
        <v>3</v>
      </c>
      <c r="CH35" s="93">
        <f t="shared" si="27"/>
        <v>-50</v>
      </c>
      <c r="CI35" s="50">
        <v>4</v>
      </c>
      <c r="CJ35" s="51"/>
      <c r="CK35" s="93" t="str">
        <f t="shared" si="28"/>
        <v>-100,0</v>
      </c>
      <c r="CL35" s="50">
        <v>2</v>
      </c>
      <c r="CM35" s="51"/>
      <c r="CN35" s="93" t="str">
        <f t="shared" si="29"/>
        <v>-100,0</v>
      </c>
      <c r="CO35" s="50"/>
      <c r="CP35" s="51"/>
      <c r="CQ35" s="93">
        <f t="shared" si="30"/>
        <v>0</v>
      </c>
      <c r="CR35" s="50"/>
      <c r="CS35" s="51"/>
      <c r="CT35" s="93">
        <f t="shared" si="31"/>
        <v>0</v>
      </c>
      <c r="CU35" s="50"/>
      <c r="CV35" s="51"/>
      <c r="CW35" s="93">
        <f t="shared" si="32"/>
        <v>0</v>
      </c>
      <c r="CX35" s="50">
        <v>1</v>
      </c>
      <c r="CY35" s="51">
        <v>1</v>
      </c>
      <c r="CZ35" s="93">
        <f t="shared" si="33"/>
        <v>0</v>
      </c>
      <c r="DA35" s="50"/>
      <c r="DB35" s="51">
        <v>1</v>
      </c>
      <c r="DC35" s="93">
        <f t="shared" si="34"/>
        <v>0</v>
      </c>
      <c r="DD35" s="50"/>
      <c r="DE35" s="51"/>
      <c r="DF35" s="93">
        <f t="shared" si="35"/>
        <v>0</v>
      </c>
    </row>
    <row r="36" spans="1:110" ht="19.5" customHeight="1" thickBot="1" x14ac:dyDescent="0.3">
      <c r="A36" s="33">
        <v>27</v>
      </c>
      <c r="B36" s="34" t="s">
        <v>157</v>
      </c>
      <c r="C36" s="52">
        <v>2866</v>
      </c>
      <c r="D36" s="53">
        <v>3250</v>
      </c>
      <c r="E36" s="41">
        <f t="shared" si="0"/>
        <v>13.4</v>
      </c>
      <c r="F36" s="52">
        <v>1188</v>
      </c>
      <c r="G36" s="53">
        <v>1434</v>
      </c>
      <c r="H36" s="41">
        <f t="shared" si="1"/>
        <v>20.7</v>
      </c>
      <c r="I36" s="52">
        <v>185</v>
      </c>
      <c r="J36" s="53">
        <v>229</v>
      </c>
      <c r="K36" s="41">
        <f t="shared" si="2"/>
        <v>23.8</v>
      </c>
      <c r="L36" s="52">
        <v>545</v>
      </c>
      <c r="M36" s="53">
        <v>512</v>
      </c>
      <c r="N36" s="41">
        <f t="shared" si="3"/>
        <v>-6.1</v>
      </c>
      <c r="O36" s="52">
        <v>25</v>
      </c>
      <c r="P36" s="53">
        <v>23</v>
      </c>
      <c r="Q36" s="41">
        <f t="shared" si="4"/>
        <v>-8</v>
      </c>
      <c r="R36" s="52">
        <v>77</v>
      </c>
      <c r="S36" s="53">
        <v>117</v>
      </c>
      <c r="T36" s="41">
        <f t="shared" si="5"/>
        <v>51.9</v>
      </c>
      <c r="U36" s="52">
        <v>2</v>
      </c>
      <c r="V36" s="53">
        <v>2</v>
      </c>
      <c r="W36" s="41">
        <f t="shared" si="6"/>
        <v>0</v>
      </c>
      <c r="X36" s="52">
        <v>17</v>
      </c>
      <c r="Y36" s="53">
        <v>16</v>
      </c>
      <c r="Z36" s="41">
        <f t="shared" si="7"/>
        <v>-5.9</v>
      </c>
      <c r="AA36" s="52">
        <v>0</v>
      </c>
      <c r="AB36" s="53">
        <v>0</v>
      </c>
      <c r="AC36" s="41">
        <f t="shared" si="8"/>
        <v>0</v>
      </c>
      <c r="AD36" s="52">
        <v>0</v>
      </c>
      <c r="AE36" s="53">
        <v>2</v>
      </c>
      <c r="AF36" s="41">
        <f t="shared" si="9"/>
        <v>0</v>
      </c>
      <c r="AG36" s="52">
        <v>468</v>
      </c>
      <c r="AH36" s="53">
        <v>393</v>
      </c>
      <c r="AI36" s="41">
        <f t="shared" si="10"/>
        <v>-16</v>
      </c>
      <c r="AJ36" s="52">
        <v>0</v>
      </c>
      <c r="AK36" s="53">
        <v>0</v>
      </c>
      <c r="AL36" s="41">
        <f t="shared" si="11"/>
        <v>0</v>
      </c>
      <c r="AM36" s="52">
        <v>21</v>
      </c>
      <c r="AN36" s="53">
        <v>35</v>
      </c>
      <c r="AO36" s="41">
        <f t="shared" si="12"/>
        <v>66.7</v>
      </c>
      <c r="AP36" s="52">
        <v>13</v>
      </c>
      <c r="AQ36" s="53">
        <v>21</v>
      </c>
      <c r="AR36" s="41">
        <f t="shared" si="13"/>
        <v>61.5</v>
      </c>
      <c r="AS36" s="52">
        <v>74</v>
      </c>
      <c r="AT36" s="53">
        <v>49</v>
      </c>
      <c r="AU36" s="41">
        <f t="shared" si="14"/>
        <v>-33.799999999999997</v>
      </c>
      <c r="AV36" s="52">
        <v>146</v>
      </c>
      <c r="AW36" s="53">
        <v>217</v>
      </c>
      <c r="AX36" s="41">
        <f t="shared" si="15"/>
        <v>48.6</v>
      </c>
      <c r="AY36" s="52">
        <v>1</v>
      </c>
      <c r="AZ36" s="53">
        <v>0</v>
      </c>
      <c r="BA36" s="41" t="str">
        <f t="shared" si="16"/>
        <v>-100,0</v>
      </c>
      <c r="BB36" s="52">
        <v>0</v>
      </c>
      <c r="BC36" s="53">
        <v>0</v>
      </c>
      <c r="BD36" s="41">
        <f t="shared" si="17"/>
        <v>0</v>
      </c>
      <c r="BE36" s="52">
        <v>6</v>
      </c>
      <c r="BF36" s="53">
        <v>0</v>
      </c>
      <c r="BG36" s="41" t="str">
        <f t="shared" si="18"/>
        <v>-100,0</v>
      </c>
      <c r="BH36" s="52">
        <v>1</v>
      </c>
      <c r="BI36" s="53">
        <v>0</v>
      </c>
      <c r="BJ36" s="41" t="str">
        <f t="shared" si="19"/>
        <v>-100,0</v>
      </c>
      <c r="BK36" s="52">
        <v>1</v>
      </c>
      <c r="BL36" s="53">
        <v>0</v>
      </c>
      <c r="BM36" s="41" t="str">
        <f t="shared" si="20"/>
        <v>-100,0</v>
      </c>
      <c r="BN36" s="52">
        <v>0</v>
      </c>
      <c r="BO36" s="53">
        <v>0</v>
      </c>
      <c r="BP36" s="41">
        <f t="shared" si="21"/>
        <v>0</v>
      </c>
      <c r="BQ36" s="52">
        <v>0</v>
      </c>
      <c r="BR36" s="53">
        <v>1</v>
      </c>
      <c r="BS36" s="41">
        <f t="shared" si="22"/>
        <v>0</v>
      </c>
      <c r="BT36" s="52">
        <v>0</v>
      </c>
      <c r="BU36" s="53">
        <v>0</v>
      </c>
      <c r="BV36" s="41">
        <f t="shared" si="23"/>
        <v>0</v>
      </c>
      <c r="BW36" s="52">
        <v>0</v>
      </c>
      <c r="BX36" s="53">
        <v>0</v>
      </c>
      <c r="BY36" s="41">
        <f t="shared" si="24"/>
        <v>0</v>
      </c>
      <c r="BZ36" s="52">
        <v>0</v>
      </c>
      <c r="CA36" s="53">
        <v>0</v>
      </c>
      <c r="CB36" s="41">
        <f t="shared" si="25"/>
        <v>0</v>
      </c>
      <c r="CC36" s="52">
        <v>3268</v>
      </c>
      <c r="CD36" s="53">
        <v>3871</v>
      </c>
      <c r="CE36" s="41">
        <f t="shared" si="26"/>
        <v>18.5</v>
      </c>
      <c r="CF36" s="52">
        <v>135</v>
      </c>
      <c r="CG36" s="53">
        <v>143</v>
      </c>
      <c r="CH36" s="41">
        <f t="shared" si="27"/>
        <v>5.9</v>
      </c>
      <c r="CI36" s="52">
        <v>27</v>
      </c>
      <c r="CJ36" s="53">
        <v>35</v>
      </c>
      <c r="CK36" s="41">
        <f t="shared" si="28"/>
        <v>29.6</v>
      </c>
      <c r="CL36" s="52">
        <v>9</v>
      </c>
      <c r="CM36" s="53">
        <v>13</v>
      </c>
      <c r="CN36" s="41">
        <f t="shared" si="29"/>
        <v>44.4</v>
      </c>
      <c r="CO36" s="52">
        <v>2</v>
      </c>
      <c r="CP36" s="53">
        <v>1</v>
      </c>
      <c r="CQ36" s="41">
        <f t="shared" si="30"/>
        <v>-50</v>
      </c>
      <c r="CR36" s="52">
        <v>7</v>
      </c>
      <c r="CS36" s="53">
        <v>6</v>
      </c>
      <c r="CT36" s="41">
        <f t="shared" si="31"/>
        <v>-14.3</v>
      </c>
      <c r="CU36" s="52">
        <v>1</v>
      </c>
      <c r="CV36" s="53">
        <v>2</v>
      </c>
      <c r="CW36" s="41" t="str">
        <f t="shared" si="32"/>
        <v>2 р</v>
      </c>
      <c r="CX36" s="52">
        <v>28</v>
      </c>
      <c r="CY36" s="53">
        <v>44</v>
      </c>
      <c r="CZ36" s="41">
        <f t="shared" si="33"/>
        <v>57.1</v>
      </c>
      <c r="DA36" s="52">
        <v>2</v>
      </c>
      <c r="DB36" s="53">
        <v>4</v>
      </c>
      <c r="DC36" s="41" t="str">
        <f t="shared" si="34"/>
        <v>2 р</v>
      </c>
      <c r="DD36" s="52">
        <v>0</v>
      </c>
      <c r="DE36" s="53">
        <v>2</v>
      </c>
      <c r="DF36" s="41">
        <f t="shared" si="35"/>
        <v>0</v>
      </c>
    </row>
    <row r="37" spans="1:110" ht="19.5" customHeight="1" thickBot="1" x14ac:dyDescent="0.3">
      <c r="A37" s="42">
        <v>28</v>
      </c>
      <c r="B37" s="34" t="s">
        <v>17</v>
      </c>
      <c r="C37" s="52">
        <v>347</v>
      </c>
      <c r="D37" s="53">
        <v>548</v>
      </c>
      <c r="E37" s="41">
        <f t="shared" si="0"/>
        <v>57.9</v>
      </c>
      <c r="F37" s="52">
        <v>104</v>
      </c>
      <c r="G37" s="53">
        <v>239</v>
      </c>
      <c r="H37" s="41" t="str">
        <f t="shared" si="1"/>
        <v>2,3 р</v>
      </c>
      <c r="I37" s="52">
        <v>1</v>
      </c>
      <c r="J37" s="53">
        <v>5</v>
      </c>
      <c r="K37" s="41" t="str">
        <f t="shared" si="2"/>
        <v>5 р</v>
      </c>
      <c r="L37" s="52">
        <v>11</v>
      </c>
      <c r="M37" s="53">
        <v>39</v>
      </c>
      <c r="N37" s="41" t="str">
        <f t="shared" si="3"/>
        <v>3,5 р</v>
      </c>
      <c r="O37" s="52">
        <v>7</v>
      </c>
      <c r="P37" s="53">
        <v>29</v>
      </c>
      <c r="Q37" s="41" t="str">
        <f t="shared" si="4"/>
        <v>4,1 р</v>
      </c>
      <c r="R37" s="52">
        <v>9</v>
      </c>
      <c r="S37" s="53">
        <v>33</v>
      </c>
      <c r="T37" s="41" t="str">
        <f t="shared" si="5"/>
        <v>3,7 р</v>
      </c>
      <c r="U37" s="52">
        <v>0</v>
      </c>
      <c r="V37" s="53">
        <v>1</v>
      </c>
      <c r="W37" s="41">
        <f t="shared" si="6"/>
        <v>0</v>
      </c>
      <c r="X37" s="52">
        <v>0</v>
      </c>
      <c r="Y37" s="53">
        <v>2</v>
      </c>
      <c r="Z37" s="41">
        <f t="shared" si="7"/>
        <v>0</v>
      </c>
      <c r="AA37" s="52">
        <v>0</v>
      </c>
      <c r="AB37" s="53">
        <v>0</v>
      </c>
      <c r="AC37" s="41">
        <f t="shared" si="8"/>
        <v>0</v>
      </c>
      <c r="AD37" s="52">
        <v>0</v>
      </c>
      <c r="AE37" s="53">
        <v>0</v>
      </c>
      <c r="AF37" s="41">
        <f t="shared" si="9"/>
        <v>0</v>
      </c>
      <c r="AG37" s="52">
        <v>2</v>
      </c>
      <c r="AH37" s="53">
        <v>6</v>
      </c>
      <c r="AI37" s="41" t="str">
        <f t="shared" si="10"/>
        <v>3 р</v>
      </c>
      <c r="AJ37" s="52">
        <v>0</v>
      </c>
      <c r="AK37" s="53">
        <v>0</v>
      </c>
      <c r="AL37" s="41">
        <f t="shared" si="11"/>
        <v>0</v>
      </c>
      <c r="AM37" s="52">
        <v>6</v>
      </c>
      <c r="AN37" s="53">
        <v>46</v>
      </c>
      <c r="AO37" s="41" t="str">
        <f t="shared" si="12"/>
        <v>7,7 р</v>
      </c>
      <c r="AP37" s="52">
        <v>6</v>
      </c>
      <c r="AQ37" s="53">
        <v>44</v>
      </c>
      <c r="AR37" s="41" t="str">
        <f t="shared" si="13"/>
        <v>7,3 р</v>
      </c>
      <c r="AS37" s="52">
        <v>15</v>
      </c>
      <c r="AT37" s="53">
        <v>40</v>
      </c>
      <c r="AU37" s="41" t="str">
        <f t="shared" si="14"/>
        <v>2,7 р</v>
      </c>
      <c r="AV37" s="52">
        <v>46</v>
      </c>
      <c r="AW37" s="53">
        <v>111</v>
      </c>
      <c r="AX37" s="41" t="str">
        <f t="shared" si="15"/>
        <v>2,4 р</v>
      </c>
      <c r="AY37" s="52">
        <v>0</v>
      </c>
      <c r="AZ37" s="53">
        <v>0</v>
      </c>
      <c r="BA37" s="41">
        <f t="shared" si="16"/>
        <v>0</v>
      </c>
      <c r="BB37" s="52">
        <v>0</v>
      </c>
      <c r="BC37" s="53">
        <v>0</v>
      </c>
      <c r="BD37" s="41">
        <f t="shared" si="17"/>
        <v>0</v>
      </c>
      <c r="BE37" s="52">
        <v>0</v>
      </c>
      <c r="BF37" s="53">
        <v>0</v>
      </c>
      <c r="BG37" s="41">
        <f t="shared" si="18"/>
        <v>0</v>
      </c>
      <c r="BH37" s="52">
        <v>0</v>
      </c>
      <c r="BI37" s="53">
        <v>0</v>
      </c>
      <c r="BJ37" s="41">
        <f t="shared" si="19"/>
        <v>0</v>
      </c>
      <c r="BK37" s="52">
        <v>0</v>
      </c>
      <c r="BL37" s="53">
        <v>0</v>
      </c>
      <c r="BM37" s="41">
        <f t="shared" si="20"/>
        <v>0</v>
      </c>
      <c r="BN37" s="52">
        <v>0</v>
      </c>
      <c r="BO37" s="53">
        <v>0</v>
      </c>
      <c r="BP37" s="41">
        <f t="shared" si="21"/>
        <v>0</v>
      </c>
      <c r="BQ37" s="52">
        <v>0</v>
      </c>
      <c r="BR37" s="53">
        <v>0</v>
      </c>
      <c r="BS37" s="41">
        <f t="shared" si="22"/>
        <v>0</v>
      </c>
      <c r="BT37" s="52">
        <v>0</v>
      </c>
      <c r="BU37" s="53">
        <v>0</v>
      </c>
      <c r="BV37" s="41">
        <f t="shared" si="23"/>
        <v>0</v>
      </c>
      <c r="BW37" s="52">
        <v>0</v>
      </c>
      <c r="BX37" s="53">
        <v>0</v>
      </c>
      <c r="BY37" s="41">
        <f t="shared" si="24"/>
        <v>0</v>
      </c>
      <c r="BZ37" s="52">
        <v>0</v>
      </c>
      <c r="CA37" s="53">
        <v>0</v>
      </c>
      <c r="CB37" s="41">
        <f t="shared" si="25"/>
        <v>0</v>
      </c>
      <c r="CC37" s="52">
        <v>373</v>
      </c>
      <c r="CD37" s="53">
        <v>551</v>
      </c>
      <c r="CE37" s="41">
        <f t="shared" si="26"/>
        <v>47.7</v>
      </c>
      <c r="CF37" s="52">
        <v>37</v>
      </c>
      <c r="CG37" s="53">
        <v>50</v>
      </c>
      <c r="CH37" s="41">
        <f t="shared" si="27"/>
        <v>35.1</v>
      </c>
      <c r="CI37" s="52">
        <v>12</v>
      </c>
      <c r="CJ37" s="53">
        <v>16</v>
      </c>
      <c r="CK37" s="41">
        <f t="shared" si="28"/>
        <v>33.299999999999997</v>
      </c>
      <c r="CL37" s="52">
        <v>11</v>
      </c>
      <c r="CM37" s="53">
        <v>12</v>
      </c>
      <c r="CN37" s="41">
        <f t="shared" si="29"/>
        <v>9.1</v>
      </c>
      <c r="CO37" s="52">
        <v>0</v>
      </c>
      <c r="CP37" s="53">
        <v>0</v>
      </c>
      <c r="CQ37" s="41">
        <f t="shared" si="30"/>
        <v>0</v>
      </c>
      <c r="CR37" s="52">
        <v>0</v>
      </c>
      <c r="CS37" s="53">
        <v>0</v>
      </c>
      <c r="CT37" s="41">
        <f t="shared" si="31"/>
        <v>0</v>
      </c>
      <c r="CU37" s="52">
        <v>1</v>
      </c>
      <c r="CV37" s="53">
        <v>0</v>
      </c>
      <c r="CW37" s="41" t="str">
        <f t="shared" si="32"/>
        <v>-100,0</v>
      </c>
      <c r="CX37" s="52">
        <v>5</v>
      </c>
      <c r="CY37" s="53">
        <v>3</v>
      </c>
      <c r="CZ37" s="41">
        <f t="shared" si="33"/>
        <v>-40</v>
      </c>
      <c r="DA37" s="52">
        <v>0</v>
      </c>
      <c r="DB37" s="53">
        <v>0</v>
      </c>
      <c r="DC37" s="41">
        <f t="shared" si="34"/>
        <v>0</v>
      </c>
      <c r="DD37" s="52">
        <v>0</v>
      </c>
      <c r="DE37" s="53">
        <v>0</v>
      </c>
      <c r="DF37" s="41">
        <f t="shared" si="35"/>
        <v>0</v>
      </c>
    </row>
    <row r="38" spans="1:110" ht="19.5" customHeight="1" x14ac:dyDescent="0.25">
      <c r="A38" s="109">
        <v>29</v>
      </c>
      <c r="B38" s="130" t="s">
        <v>165</v>
      </c>
      <c r="C38" s="90">
        <v>294</v>
      </c>
      <c r="D38" s="91">
        <v>228</v>
      </c>
      <c r="E38" s="92">
        <f t="shared" si="0"/>
        <v>-22.4</v>
      </c>
      <c r="F38" s="90">
        <v>73</v>
      </c>
      <c r="G38" s="91">
        <v>91</v>
      </c>
      <c r="H38" s="92">
        <f t="shared" si="1"/>
        <v>24.7</v>
      </c>
      <c r="I38" s="90">
        <v>1</v>
      </c>
      <c r="J38" s="91">
        <v>4</v>
      </c>
      <c r="K38" s="92" t="str">
        <f t="shared" si="2"/>
        <v>4 р</v>
      </c>
      <c r="L38" s="90">
        <v>4</v>
      </c>
      <c r="M38" s="91">
        <v>9</v>
      </c>
      <c r="N38" s="92" t="str">
        <f t="shared" si="3"/>
        <v>2,3 р</v>
      </c>
      <c r="O38" s="90">
        <v>2</v>
      </c>
      <c r="P38" s="91">
        <v>2</v>
      </c>
      <c r="Q38" s="92">
        <f t="shared" si="4"/>
        <v>0</v>
      </c>
      <c r="R38" s="90">
        <v>4</v>
      </c>
      <c r="S38" s="91">
        <v>5</v>
      </c>
      <c r="T38" s="92">
        <f t="shared" si="5"/>
        <v>25</v>
      </c>
      <c r="U38" s="90"/>
      <c r="V38" s="91"/>
      <c r="W38" s="92">
        <f t="shared" si="6"/>
        <v>0</v>
      </c>
      <c r="X38" s="90"/>
      <c r="Y38" s="91">
        <v>2</v>
      </c>
      <c r="Z38" s="92">
        <f t="shared" si="7"/>
        <v>0</v>
      </c>
      <c r="AA38" s="90"/>
      <c r="AB38" s="91"/>
      <c r="AC38" s="92">
        <f t="shared" si="8"/>
        <v>0</v>
      </c>
      <c r="AD38" s="90"/>
      <c r="AE38" s="91"/>
      <c r="AF38" s="92">
        <f t="shared" si="9"/>
        <v>0</v>
      </c>
      <c r="AG38" s="90"/>
      <c r="AH38" s="91">
        <v>4</v>
      </c>
      <c r="AI38" s="92">
        <f t="shared" si="10"/>
        <v>0</v>
      </c>
      <c r="AJ38" s="90"/>
      <c r="AK38" s="91"/>
      <c r="AL38" s="92">
        <f t="shared" si="11"/>
        <v>0</v>
      </c>
      <c r="AM38" s="90">
        <v>6</v>
      </c>
      <c r="AN38" s="91">
        <v>28</v>
      </c>
      <c r="AO38" s="92" t="str">
        <f t="shared" si="12"/>
        <v>4,7 р</v>
      </c>
      <c r="AP38" s="90">
        <v>6</v>
      </c>
      <c r="AQ38" s="91">
        <v>27</v>
      </c>
      <c r="AR38" s="92" t="str">
        <f t="shared" si="13"/>
        <v>4,5 р</v>
      </c>
      <c r="AS38" s="90">
        <v>7</v>
      </c>
      <c r="AT38" s="91">
        <v>2</v>
      </c>
      <c r="AU38" s="92">
        <f t="shared" si="14"/>
        <v>-71.400000000000006</v>
      </c>
      <c r="AV38" s="90">
        <v>31</v>
      </c>
      <c r="AW38" s="91">
        <v>14</v>
      </c>
      <c r="AX38" s="92">
        <f t="shared" si="15"/>
        <v>-54.8</v>
      </c>
      <c r="AY38" s="90"/>
      <c r="AZ38" s="91"/>
      <c r="BA38" s="92">
        <f t="shared" si="16"/>
        <v>0</v>
      </c>
      <c r="BB38" s="90"/>
      <c r="BC38" s="91"/>
      <c r="BD38" s="92">
        <f t="shared" si="17"/>
        <v>0</v>
      </c>
      <c r="BE38" s="90"/>
      <c r="BF38" s="91"/>
      <c r="BG38" s="92">
        <f t="shared" si="18"/>
        <v>0</v>
      </c>
      <c r="BH38" s="90"/>
      <c r="BI38" s="91"/>
      <c r="BJ38" s="92">
        <f t="shared" si="19"/>
        <v>0</v>
      </c>
      <c r="BK38" s="90"/>
      <c r="BL38" s="91"/>
      <c r="BM38" s="92">
        <f t="shared" si="20"/>
        <v>0</v>
      </c>
      <c r="BN38" s="90"/>
      <c r="BO38" s="91"/>
      <c r="BP38" s="92">
        <f t="shared" si="21"/>
        <v>0</v>
      </c>
      <c r="BQ38" s="90"/>
      <c r="BR38" s="91"/>
      <c r="BS38" s="92">
        <f t="shared" si="22"/>
        <v>0</v>
      </c>
      <c r="BT38" s="90"/>
      <c r="BU38" s="91"/>
      <c r="BV38" s="92">
        <f t="shared" si="23"/>
        <v>0</v>
      </c>
      <c r="BW38" s="90"/>
      <c r="BX38" s="91"/>
      <c r="BY38" s="92">
        <f t="shared" si="24"/>
        <v>0</v>
      </c>
      <c r="BZ38" s="90"/>
      <c r="CA38" s="91"/>
      <c r="CB38" s="92">
        <f t="shared" si="25"/>
        <v>0</v>
      </c>
      <c r="CC38" s="90">
        <v>319</v>
      </c>
      <c r="CD38" s="91">
        <v>266</v>
      </c>
      <c r="CE38" s="92">
        <f t="shared" si="26"/>
        <v>-16.600000000000001</v>
      </c>
      <c r="CF38" s="90">
        <v>31</v>
      </c>
      <c r="CG38" s="91">
        <v>18</v>
      </c>
      <c r="CH38" s="92">
        <f t="shared" si="27"/>
        <v>-41.9</v>
      </c>
      <c r="CI38" s="90">
        <v>12</v>
      </c>
      <c r="CJ38" s="91">
        <v>4</v>
      </c>
      <c r="CK38" s="92">
        <f t="shared" si="28"/>
        <v>-66.7</v>
      </c>
      <c r="CL38" s="90">
        <v>11</v>
      </c>
      <c r="CM38" s="91">
        <v>3</v>
      </c>
      <c r="CN38" s="92">
        <f t="shared" si="29"/>
        <v>-72.7</v>
      </c>
      <c r="CO38" s="90"/>
      <c r="CP38" s="91"/>
      <c r="CQ38" s="92">
        <f t="shared" si="30"/>
        <v>0</v>
      </c>
      <c r="CR38" s="90"/>
      <c r="CS38" s="91"/>
      <c r="CT38" s="92">
        <f t="shared" si="31"/>
        <v>0</v>
      </c>
      <c r="CU38" s="90"/>
      <c r="CV38" s="91"/>
      <c r="CW38" s="92">
        <f t="shared" si="32"/>
        <v>0</v>
      </c>
      <c r="CX38" s="90">
        <v>1</v>
      </c>
      <c r="CY38" s="91">
        <v>2</v>
      </c>
      <c r="CZ38" s="92" t="str">
        <f t="shared" si="33"/>
        <v>2 р</v>
      </c>
      <c r="DA38" s="90"/>
      <c r="DB38" s="91"/>
      <c r="DC38" s="92">
        <f t="shared" si="34"/>
        <v>0</v>
      </c>
      <c r="DD38" s="90"/>
      <c r="DE38" s="91"/>
      <c r="DF38" s="92">
        <f t="shared" si="35"/>
        <v>0</v>
      </c>
    </row>
    <row r="39" spans="1:110" ht="19.5" customHeight="1" x14ac:dyDescent="0.25">
      <c r="A39" s="109">
        <v>30</v>
      </c>
      <c r="B39" s="138" t="s">
        <v>166</v>
      </c>
      <c r="C39" s="50">
        <v>13</v>
      </c>
      <c r="D39" s="51">
        <v>17</v>
      </c>
      <c r="E39" s="93">
        <f t="shared" ref="E39" si="36">IF(C39=0,0,IF(D39=0,"-100,0",IF(D39*100/C39&lt;200,ROUND(D39*100/C39-100,1),ROUND(D39/C39,1)&amp;" р")))</f>
        <v>30.8</v>
      </c>
      <c r="F39" s="50">
        <v>3</v>
      </c>
      <c r="G39" s="51">
        <v>34</v>
      </c>
      <c r="H39" s="93" t="str">
        <f t="shared" ref="H39" si="37">IF(F39=0,0,IF(G39=0,"-100,0",IF(G39*100/F39&lt;200,ROUND(G39*100/F39-100,1),ROUND(G39/F39,1)&amp;" р")))</f>
        <v>11,3 р</v>
      </c>
      <c r="I39" s="50"/>
      <c r="J39" s="51"/>
      <c r="K39" s="93">
        <f t="shared" ref="K39" si="38">IF(I39=0,0,IF(J39=0,"-100,0",IF(J39*100/I39&lt;200,ROUND(J39*100/I39-100,1),ROUND(J39/I39,1)&amp;" р")))</f>
        <v>0</v>
      </c>
      <c r="L39" s="50"/>
      <c r="M39" s="51">
        <v>22</v>
      </c>
      <c r="N39" s="93">
        <f t="shared" ref="N39" si="39">IF(L39=0,0,IF(M39=0,"-100,0",IF(M39*100/L39&lt;200,ROUND(M39*100/L39-100,1),ROUND(M39/L39,1)&amp;" р")))</f>
        <v>0</v>
      </c>
      <c r="O39" s="50"/>
      <c r="P39" s="51">
        <v>22</v>
      </c>
      <c r="Q39" s="93">
        <f t="shared" ref="Q39" si="40">IF(O39=0,0,IF(P39=0,"-100,0",IF(P39*100/O39&lt;200,ROUND(P39*100/O39-100,1),ROUND(P39/O39,1)&amp;" р")))</f>
        <v>0</v>
      </c>
      <c r="R39" s="50"/>
      <c r="S39" s="51">
        <v>22</v>
      </c>
      <c r="T39" s="93">
        <f t="shared" ref="T39" si="41">IF(R39=0,0,IF(S39=0,"-100,0",IF(S39*100/R39&lt;200,ROUND(S39*100/R39-100,1),ROUND(S39/R39,1)&amp;" р")))</f>
        <v>0</v>
      </c>
      <c r="U39" s="50"/>
      <c r="V39" s="51"/>
      <c r="W39" s="93">
        <f t="shared" ref="W39" si="42">IF(U39=0,0,IF(V39=0,"-100,0",IF(V39*100/U39&lt;200,ROUND(V39*100/U39-100,1),ROUND(V39/U39,1)&amp;" р")))</f>
        <v>0</v>
      </c>
      <c r="X39" s="50"/>
      <c r="Y39" s="51"/>
      <c r="Z39" s="93">
        <f t="shared" ref="Z39" si="43">IF(X39=0,0,IF(Y39=0,"-100,0",IF(Y39*100/X39&lt;200,ROUND(Y39*100/X39-100,1),ROUND(Y39/X39,1)&amp;" р")))</f>
        <v>0</v>
      </c>
      <c r="AA39" s="50"/>
      <c r="AB39" s="51"/>
      <c r="AC39" s="93">
        <f t="shared" ref="AC39" si="44">IF(AA39=0,0,IF(AB39=0,"-100,0",IF(AB39*100/AA39&lt;200,ROUND(AB39*100/AA39-100,1),ROUND(AB39/AA39,1)&amp;" р")))</f>
        <v>0</v>
      </c>
      <c r="AD39" s="50"/>
      <c r="AE39" s="51"/>
      <c r="AF39" s="93">
        <f t="shared" ref="AF39" si="45">IF(AD39=0,0,IF(AE39=0,"-100,0",IF(AE39*100/AD39&lt;200,ROUND(AE39*100/AD39-100,1),ROUND(AE39/AD39,1)&amp;" р")))</f>
        <v>0</v>
      </c>
      <c r="AG39" s="50"/>
      <c r="AH39" s="51"/>
      <c r="AI39" s="93">
        <f t="shared" ref="AI39" si="46">IF(AG39=0,0,IF(AH39=0,"-100,0",IF(AH39*100/AG39&lt;200,ROUND(AH39*100/AG39-100,1),ROUND(AH39/AG39,1)&amp;" р")))</f>
        <v>0</v>
      </c>
      <c r="AJ39" s="50"/>
      <c r="AK39" s="51"/>
      <c r="AL39" s="93">
        <f t="shared" ref="AL39" si="47">IF(AJ39=0,0,IF(AK39=0,"-100,0",IF(AK39*100/AJ39&lt;200,ROUND(AK39*100/AJ39-100,1),ROUND(AK39/AJ39,1)&amp;" р")))</f>
        <v>0</v>
      </c>
      <c r="AM39" s="50"/>
      <c r="AN39" s="51">
        <v>13</v>
      </c>
      <c r="AO39" s="93">
        <f t="shared" ref="AO39" si="48">IF(AM39=0,0,IF(AN39=0,"-100,0",IF(AN39*100/AM39&lt;200,ROUND(AN39*100/AM39-100,1),ROUND(AN39/AM39,1)&amp;" р")))</f>
        <v>0</v>
      </c>
      <c r="AP39" s="50"/>
      <c r="AQ39" s="51">
        <v>13</v>
      </c>
      <c r="AR39" s="93">
        <f t="shared" ref="AR39" si="49">IF(AP39=0,0,IF(AQ39=0,"-100,0",IF(AQ39*100/AP39&lt;200,ROUND(AQ39*100/AP39-100,1),ROUND(AQ39/AP39,1)&amp;" р")))</f>
        <v>0</v>
      </c>
      <c r="AS39" s="50"/>
      <c r="AT39" s="51"/>
      <c r="AU39" s="93">
        <f t="shared" ref="AU39" si="50">IF(AS39=0,0,IF(AT39=0,"-100,0",IF(AT39*100/AS39&lt;200,ROUND(AT39*100/AS39-100,1),ROUND(AT39/AS39,1)&amp;" р")))</f>
        <v>0</v>
      </c>
      <c r="AV39" s="50"/>
      <c r="AW39" s="51"/>
      <c r="AX39" s="93">
        <f t="shared" ref="AX39" si="51">IF(AV39=0,0,IF(AW39=0,"-100,0",IF(AW39*100/AV39&lt;200,ROUND(AW39*100/AV39-100,1),ROUND(AW39/AV39,1)&amp;" р")))</f>
        <v>0</v>
      </c>
      <c r="AY39" s="50"/>
      <c r="AZ39" s="51"/>
      <c r="BA39" s="93">
        <f t="shared" ref="BA39" si="52">IF(AY39=0,0,IF(AZ39=0,"-100,0",IF(AZ39*100/AY39&lt;200,ROUND(AZ39*100/AY39-100,1),ROUND(AZ39/AY39,1)&amp;" р")))</f>
        <v>0</v>
      </c>
      <c r="BB39" s="50"/>
      <c r="BC39" s="51"/>
      <c r="BD39" s="93">
        <f t="shared" ref="BD39" si="53">IF(BB39=0,0,IF(BC39=0,"-100,0",IF(BC39*100/BB39&lt;200,ROUND(BC39*100/BB39-100,1),ROUND(BC39/BB39,1)&amp;" р")))</f>
        <v>0</v>
      </c>
      <c r="BE39" s="50"/>
      <c r="BF39" s="51"/>
      <c r="BG39" s="93">
        <f t="shared" ref="BG39" si="54">IF(BE39=0,0,IF(BF39=0,"-100,0",IF(BF39*100/BE39&lt;200,ROUND(BF39*100/BE39-100,1),ROUND(BF39/BE39,1)&amp;" р")))</f>
        <v>0</v>
      </c>
      <c r="BH39" s="50"/>
      <c r="BI39" s="51"/>
      <c r="BJ39" s="93">
        <f t="shared" ref="BJ39" si="55">IF(BH39=0,0,IF(BI39=0,"-100,0",IF(BI39*100/BH39&lt;200,ROUND(BI39*100/BH39-100,1),ROUND(BI39/BH39,1)&amp;" р")))</f>
        <v>0</v>
      </c>
      <c r="BK39" s="50"/>
      <c r="BL39" s="51"/>
      <c r="BM39" s="93">
        <f t="shared" ref="BM39" si="56">IF(BK39=0,0,IF(BL39=0,"-100,0",IF(BL39*100/BK39&lt;200,ROUND(BL39*100/BK39-100,1),ROUND(BL39/BK39,1)&amp;" р")))</f>
        <v>0</v>
      </c>
      <c r="BN39" s="50"/>
      <c r="BO39" s="51"/>
      <c r="BP39" s="93">
        <f t="shared" ref="BP39" si="57">IF(BN39=0,0,IF(BO39=0,"-100,0",IF(BO39*100/BN39&lt;200,ROUND(BO39*100/BN39-100,1),ROUND(BO39/BN39,1)&amp;" р")))</f>
        <v>0</v>
      </c>
      <c r="BQ39" s="50"/>
      <c r="BR39" s="51"/>
      <c r="BS39" s="93">
        <f t="shared" ref="BS39" si="58">IF(BQ39=0,0,IF(BR39=0,"-100,0",IF(BR39*100/BQ39&lt;200,ROUND(BR39*100/BQ39-100,1),ROUND(BR39/BQ39,1)&amp;" р")))</f>
        <v>0</v>
      </c>
      <c r="BT39" s="50"/>
      <c r="BU39" s="51"/>
      <c r="BV39" s="93">
        <f t="shared" ref="BV39" si="59">IF(BT39=0,0,IF(BU39=0,"-100,0",IF(BU39*100/BT39&lt;200,ROUND(BU39*100/BT39-100,1),ROUND(BU39/BT39,1)&amp;" р")))</f>
        <v>0</v>
      </c>
      <c r="BW39" s="50"/>
      <c r="BX39" s="51"/>
      <c r="BY39" s="93">
        <f t="shared" ref="BY39" si="60">IF(BW39=0,0,IF(BX39=0,"-100,0",IF(BX39*100/BW39&lt;200,ROUND(BX39*100/BW39-100,1),ROUND(BX39/BW39,1)&amp;" р")))</f>
        <v>0</v>
      </c>
      <c r="BZ39" s="50"/>
      <c r="CA39" s="51"/>
      <c r="CB39" s="93">
        <f t="shared" ref="CB39" si="61">IF(BZ39=0,0,IF(CA39=0,"-100,0",IF(CA39*100/BZ39&lt;200,ROUND(CA39*100/BZ39-100,1),ROUND(CA39/BZ39,1)&amp;" р")))</f>
        <v>0</v>
      </c>
      <c r="CC39" s="50">
        <v>16</v>
      </c>
      <c r="CD39" s="51">
        <v>16</v>
      </c>
      <c r="CE39" s="93">
        <f t="shared" ref="CE39" si="62">IF(CC39=0,0,IF(CD39=0,"-100,0",IF(CD39*100/CC39&lt;200,ROUND(CD39*100/CC39-100,1),ROUND(CD39/CC39,1)&amp;" р")))</f>
        <v>0</v>
      </c>
      <c r="CF39" s="50">
        <v>1</v>
      </c>
      <c r="CG39" s="51">
        <v>4</v>
      </c>
      <c r="CH39" s="93" t="str">
        <f t="shared" ref="CH39" si="63">IF(CF39=0,0,IF(CG39=0,"-100,0",IF(CG39*100/CF39&lt;200,ROUND(CG39*100/CF39-100,1),ROUND(CG39/CF39,1)&amp;" р")))</f>
        <v>4 р</v>
      </c>
      <c r="CI39" s="50"/>
      <c r="CJ39" s="51"/>
      <c r="CK39" s="93">
        <f t="shared" ref="CK39" si="64">IF(CI39=0,0,IF(CJ39=0,"-100,0",IF(CJ39*100/CI39&lt;200,ROUND(CJ39*100/CI39-100,1),ROUND(CJ39/CI39,1)&amp;" р")))</f>
        <v>0</v>
      </c>
      <c r="CL39" s="50"/>
      <c r="CM39" s="51"/>
      <c r="CN39" s="93">
        <f t="shared" ref="CN39" si="65">IF(CL39=0,0,IF(CM39=0,"-100,0",IF(CM39*100/CL39&lt;200,ROUND(CM39*100/CL39-100,1),ROUND(CM39/CL39,1)&amp;" р")))</f>
        <v>0</v>
      </c>
      <c r="CO39" s="50"/>
      <c r="CP39" s="51"/>
      <c r="CQ39" s="93">
        <f t="shared" ref="CQ39" si="66">IF(CO39=0,0,IF(CP39=0,"-100,0",IF(CP39*100/CO39&lt;200,ROUND(CP39*100/CO39-100,1),ROUND(CP39/CO39,1)&amp;" р")))</f>
        <v>0</v>
      </c>
      <c r="CR39" s="50"/>
      <c r="CS39" s="51"/>
      <c r="CT39" s="93">
        <f t="shared" ref="CT39" si="67">IF(CR39=0,0,IF(CS39=0,"-100,0",IF(CS39*100/CR39&lt;200,ROUND(CS39*100/CR39-100,1),ROUND(CS39/CR39,1)&amp;" р")))</f>
        <v>0</v>
      </c>
      <c r="CU39" s="50"/>
      <c r="CV39" s="51"/>
      <c r="CW39" s="93">
        <f t="shared" ref="CW39" si="68">IF(CU39=0,0,IF(CV39=0,"-100,0",IF(CV39*100/CU39&lt;200,ROUND(CV39*100/CU39-100,1),ROUND(CV39/CU39,1)&amp;" р")))</f>
        <v>0</v>
      </c>
      <c r="CX39" s="50"/>
      <c r="CY39" s="51"/>
      <c r="CZ39" s="93">
        <f t="shared" ref="CZ39" si="69">IF(CX39=0,0,IF(CY39=0,"-100,0",IF(CY39*100/CX39&lt;200,ROUND(CY39*100/CX39-100,1),ROUND(CY39/CX39,1)&amp;" р")))</f>
        <v>0</v>
      </c>
      <c r="DA39" s="50"/>
      <c r="DB39" s="51"/>
      <c r="DC39" s="93">
        <f t="shared" ref="DC39" si="70">IF(DA39=0,0,IF(DB39=0,"-100,0",IF(DB39*100/DA39&lt;200,ROUND(DB39*100/DA39-100,1),ROUND(DB39/DA39,1)&amp;" р")))</f>
        <v>0</v>
      </c>
      <c r="DD39" s="50"/>
      <c r="DE39" s="51"/>
      <c r="DF39" s="93">
        <f t="shared" ref="DF39" si="71">IF(DD39=0,0,IF(DE39=0,"-100,0",IF(DE39*100/DD39&lt;200,ROUND(DE39*100/DD39-100,1),ROUND(DE39/DD39,1)&amp;" р")))</f>
        <v>0</v>
      </c>
    </row>
    <row r="40" spans="1:110" ht="19.5" customHeight="1" x14ac:dyDescent="0.25">
      <c r="A40" s="109">
        <v>31</v>
      </c>
      <c r="B40" s="44" t="s">
        <v>167</v>
      </c>
      <c r="C40" s="50">
        <v>21</v>
      </c>
      <c r="D40" s="51"/>
      <c r="E40" s="93" t="str">
        <f t="shared" si="0"/>
        <v>-100,0</v>
      </c>
      <c r="F40" s="50">
        <v>20</v>
      </c>
      <c r="G40" s="51"/>
      <c r="H40" s="93" t="str">
        <f t="shared" si="1"/>
        <v>-100,0</v>
      </c>
      <c r="I40" s="50"/>
      <c r="J40" s="51"/>
      <c r="K40" s="93">
        <f t="shared" si="2"/>
        <v>0</v>
      </c>
      <c r="L40" s="50">
        <v>4</v>
      </c>
      <c r="M40" s="51"/>
      <c r="N40" s="93" t="str">
        <f t="shared" si="3"/>
        <v>-100,0</v>
      </c>
      <c r="O40" s="50">
        <v>3</v>
      </c>
      <c r="P40" s="51"/>
      <c r="Q40" s="93" t="str">
        <f t="shared" si="4"/>
        <v>-100,0</v>
      </c>
      <c r="R40" s="50">
        <v>3</v>
      </c>
      <c r="S40" s="51"/>
      <c r="T40" s="93" t="str">
        <f t="shared" si="5"/>
        <v>-100,0</v>
      </c>
      <c r="U40" s="50"/>
      <c r="V40" s="51"/>
      <c r="W40" s="93">
        <f t="shared" si="6"/>
        <v>0</v>
      </c>
      <c r="X40" s="50"/>
      <c r="Y40" s="51"/>
      <c r="Z40" s="93">
        <f t="shared" si="7"/>
        <v>0</v>
      </c>
      <c r="AA40" s="50"/>
      <c r="AB40" s="51"/>
      <c r="AC40" s="93">
        <f t="shared" si="8"/>
        <v>0</v>
      </c>
      <c r="AD40" s="50"/>
      <c r="AE40" s="51"/>
      <c r="AF40" s="93">
        <f t="shared" si="9"/>
        <v>0</v>
      </c>
      <c r="AG40" s="50">
        <v>1</v>
      </c>
      <c r="AH40" s="51"/>
      <c r="AI40" s="93" t="str">
        <f t="shared" si="10"/>
        <v>-100,0</v>
      </c>
      <c r="AJ40" s="50"/>
      <c r="AK40" s="51"/>
      <c r="AL40" s="93">
        <f t="shared" si="11"/>
        <v>0</v>
      </c>
      <c r="AM40" s="50"/>
      <c r="AN40" s="51"/>
      <c r="AO40" s="93">
        <f t="shared" si="12"/>
        <v>0</v>
      </c>
      <c r="AP40" s="50"/>
      <c r="AQ40" s="51"/>
      <c r="AR40" s="93">
        <f t="shared" si="13"/>
        <v>0</v>
      </c>
      <c r="AS40" s="50">
        <v>5</v>
      </c>
      <c r="AT40" s="51"/>
      <c r="AU40" s="93" t="str">
        <f t="shared" si="14"/>
        <v>-100,0</v>
      </c>
      <c r="AV40" s="50">
        <v>14</v>
      </c>
      <c r="AW40" s="51"/>
      <c r="AX40" s="93" t="str">
        <f t="shared" si="15"/>
        <v>-100,0</v>
      </c>
      <c r="AY40" s="50"/>
      <c r="AZ40" s="51"/>
      <c r="BA40" s="93">
        <f t="shared" si="16"/>
        <v>0</v>
      </c>
      <c r="BB40" s="50"/>
      <c r="BC40" s="51"/>
      <c r="BD40" s="93">
        <f t="shared" si="17"/>
        <v>0</v>
      </c>
      <c r="BE40" s="50"/>
      <c r="BF40" s="51"/>
      <c r="BG40" s="93">
        <f t="shared" si="18"/>
        <v>0</v>
      </c>
      <c r="BH40" s="50"/>
      <c r="BI40" s="51"/>
      <c r="BJ40" s="93">
        <f t="shared" si="19"/>
        <v>0</v>
      </c>
      <c r="BK40" s="50"/>
      <c r="BL40" s="51"/>
      <c r="BM40" s="93">
        <f t="shared" si="20"/>
        <v>0</v>
      </c>
      <c r="BN40" s="50"/>
      <c r="BO40" s="51"/>
      <c r="BP40" s="93">
        <f t="shared" si="21"/>
        <v>0</v>
      </c>
      <c r="BQ40" s="50"/>
      <c r="BR40" s="51"/>
      <c r="BS40" s="93">
        <f t="shared" si="22"/>
        <v>0</v>
      </c>
      <c r="BT40" s="50"/>
      <c r="BU40" s="51"/>
      <c r="BV40" s="93">
        <f t="shared" si="23"/>
        <v>0</v>
      </c>
      <c r="BW40" s="50"/>
      <c r="BX40" s="51"/>
      <c r="BY40" s="93">
        <f t="shared" si="24"/>
        <v>0</v>
      </c>
      <c r="BZ40" s="50"/>
      <c r="CA40" s="51"/>
      <c r="CB40" s="93">
        <f t="shared" si="25"/>
        <v>0</v>
      </c>
      <c r="CC40" s="50">
        <v>18</v>
      </c>
      <c r="CD40" s="51"/>
      <c r="CE40" s="93" t="str">
        <f t="shared" si="26"/>
        <v>-100,0</v>
      </c>
      <c r="CF40" s="50">
        <v>2</v>
      </c>
      <c r="CG40" s="51"/>
      <c r="CH40" s="93" t="str">
        <f t="shared" si="27"/>
        <v>-100,0</v>
      </c>
      <c r="CI40" s="50"/>
      <c r="CJ40" s="51"/>
      <c r="CK40" s="93">
        <f t="shared" si="28"/>
        <v>0</v>
      </c>
      <c r="CL40" s="50"/>
      <c r="CM40" s="51"/>
      <c r="CN40" s="93">
        <f t="shared" si="29"/>
        <v>0</v>
      </c>
      <c r="CO40" s="50"/>
      <c r="CP40" s="51"/>
      <c r="CQ40" s="93">
        <f t="shared" si="30"/>
        <v>0</v>
      </c>
      <c r="CR40" s="50"/>
      <c r="CS40" s="51"/>
      <c r="CT40" s="93">
        <f t="shared" si="31"/>
        <v>0</v>
      </c>
      <c r="CU40" s="50">
        <v>1</v>
      </c>
      <c r="CV40" s="51"/>
      <c r="CW40" s="93" t="str">
        <f t="shared" si="32"/>
        <v>-100,0</v>
      </c>
      <c r="CX40" s="50">
        <v>2</v>
      </c>
      <c r="CY40" s="51"/>
      <c r="CZ40" s="93" t="str">
        <f t="shared" si="33"/>
        <v>-100,0</v>
      </c>
      <c r="DA40" s="50"/>
      <c r="DB40" s="51"/>
      <c r="DC40" s="93">
        <f t="shared" si="34"/>
        <v>0</v>
      </c>
      <c r="DD40" s="50"/>
      <c r="DE40" s="51"/>
      <c r="DF40" s="93">
        <f t="shared" si="35"/>
        <v>0</v>
      </c>
    </row>
    <row r="41" spans="1:110" ht="19.5" customHeight="1" thickBot="1" x14ac:dyDescent="0.3">
      <c r="A41" s="109">
        <v>32</v>
      </c>
      <c r="B41" s="44" t="s">
        <v>168</v>
      </c>
      <c r="C41" s="94"/>
      <c r="D41" s="95">
        <v>93</v>
      </c>
      <c r="E41" s="96">
        <f t="shared" si="0"/>
        <v>0</v>
      </c>
      <c r="F41" s="94"/>
      <c r="G41" s="95">
        <v>35</v>
      </c>
      <c r="H41" s="96">
        <f t="shared" si="1"/>
        <v>0</v>
      </c>
      <c r="I41" s="94"/>
      <c r="J41" s="95">
        <v>1</v>
      </c>
      <c r="K41" s="96">
        <f t="shared" si="2"/>
        <v>0</v>
      </c>
      <c r="L41" s="94"/>
      <c r="M41" s="95">
        <v>2</v>
      </c>
      <c r="N41" s="96">
        <f t="shared" si="3"/>
        <v>0</v>
      </c>
      <c r="O41" s="94"/>
      <c r="P41" s="95"/>
      <c r="Q41" s="96">
        <f t="shared" si="4"/>
        <v>0</v>
      </c>
      <c r="R41" s="94"/>
      <c r="S41" s="95">
        <v>1</v>
      </c>
      <c r="T41" s="96">
        <f t="shared" si="5"/>
        <v>0</v>
      </c>
      <c r="U41" s="94"/>
      <c r="V41" s="95"/>
      <c r="W41" s="96">
        <f t="shared" si="6"/>
        <v>0</v>
      </c>
      <c r="X41" s="94"/>
      <c r="Y41" s="95"/>
      <c r="Z41" s="96">
        <f t="shared" si="7"/>
        <v>0</v>
      </c>
      <c r="AA41" s="94"/>
      <c r="AB41" s="95"/>
      <c r="AC41" s="96">
        <f t="shared" si="8"/>
        <v>0</v>
      </c>
      <c r="AD41" s="94"/>
      <c r="AE41" s="95"/>
      <c r="AF41" s="96">
        <f t="shared" si="9"/>
        <v>0</v>
      </c>
      <c r="AG41" s="94"/>
      <c r="AH41" s="95">
        <v>1</v>
      </c>
      <c r="AI41" s="96">
        <f t="shared" si="10"/>
        <v>0</v>
      </c>
      <c r="AJ41" s="94"/>
      <c r="AK41" s="95"/>
      <c r="AL41" s="96">
        <f t="shared" si="11"/>
        <v>0</v>
      </c>
      <c r="AM41" s="94"/>
      <c r="AN41" s="95"/>
      <c r="AO41" s="96">
        <f t="shared" si="12"/>
        <v>0</v>
      </c>
      <c r="AP41" s="94"/>
      <c r="AQ41" s="95"/>
      <c r="AR41" s="96">
        <f t="shared" si="13"/>
        <v>0</v>
      </c>
      <c r="AS41" s="94"/>
      <c r="AT41" s="95">
        <v>2</v>
      </c>
      <c r="AU41" s="96">
        <f t="shared" si="14"/>
        <v>0</v>
      </c>
      <c r="AV41" s="94"/>
      <c r="AW41" s="95">
        <v>12</v>
      </c>
      <c r="AX41" s="96">
        <f t="shared" si="15"/>
        <v>0</v>
      </c>
      <c r="AY41" s="94"/>
      <c r="AZ41" s="95"/>
      <c r="BA41" s="96">
        <f t="shared" si="16"/>
        <v>0</v>
      </c>
      <c r="BB41" s="94"/>
      <c r="BC41" s="95"/>
      <c r="BD41" s="96">
        <f t="shared" si="17"/>
        <v>0</v>
      </c>
      <c r="BE41" s="94"/>
      <c r="BF41" s="95"/>
      <c r="BG41" s="96">
        <f t="shared" si="18"/>
        <v>0</v>
      </c>
      <c r="BH41" s="94"/>
      <c r="BI41" s="95"/>
      <c r="BJ41" s="96">
        <f t="shared" si="19"/>
        <v>0</v>
      </c>
      <c r="BK41" s="94"/>
      <c r="BL41" s="95"/>
      <c r="BM41" s="96">
        <f t="shared" si="20"/>
        <v>0</v>
      </c>
      <c r="BN41" s="94"/>
      <c r="BO41" s="95"/>
      <c r="BP41" s="96">
        <f t="shared" si="21"/>
        <v>0</v>
      </c>
      <c r="BQ41" s="94"/>
      <c r="BR41" s="95"/>
      <c r="BS41" s="96">
        <f t="shared" si="22"/>
        <v>0</v>
      </c>
      <c r="BT41" s="94"/>
      <c r="BU41" s="95"/>
      <c r="BV41" s="96">
        <f t="shared" si="23"/>
        <v>0</v>
      </c>
      <c r="BW41" s="94"/>
      <c r="BX41" s="95"/>
      <c r="BY41" s="96">
        <f t="shared" si="24"/>
        <v>0</v>
      </c>
      <c r="BZ41" s="94"/>
      <c r="CA41" s="95"/>
      <c r="CB41" s="96">
        <f t="shared" si="25"/>
        <v>0</v>
      </c>
      <c r="CC41" s="94"/>
      <c r="CD41" s="95">
        <v>112</v>
      </c>
      <c r="CE41" s="96">
        <f t="shared" si="26"/>
        <v>0</v>
      </c>
      <c r="CF41" s="94"/>
      <c r="CG41" s="95">
        <v>13</v>
      </c>
      <c r="CH41" s="96">
        <f t="shared" si="27"/>
        <v>0</v>
      </c>
      <c r="CI41" s="94"/>
      <c r="CJ41" s="95">
        <v>8</v>
      </c>
      <c r="CK41" s="96">
        <f t="shared" si="28"/>
        <v>0</v>
      </c>
      <c r="CL41" s="94"/>
      <c r="CM41" s="95">
        <v>7</v>
      </c>
      <c r="CN41" s="96">
        <f t="shared" si="29"/>
        <v>0</v>
      </c>
      <c r="CO41" s="94"/>
      <c r="CP41" s="95"/>
      <c r="CQ41" s="96">
        <f t="shared" si="30"/>
        <v>0</v>
      </c>
      <c r="CR41" s="94"/>
      <c r="CS41" s="95"/>
      <c r="CT41" s="96">
        <f t="shared" si="31"/>
        <v>0</v>
      </c>
      <c r="CU41" s="94"/>
      <c r="CV41" s="95"/>
      <c r="CW41" s="96">
        <f t="shared" si="32"/>
        <v>0</v>
      </c>
      <c r="CX41" s="94"/>
      <c r="CY41" s="95"/>
      <c r="CZ41" s="96">
        <f t="shared" si="33"/>
        <v>0</v>
      </c>
      <c r="DA41" s="94"/>
      <c r="DB41" s="95"/>
      <c r="DC41" s="96">
        <f t="shared" si="34"/>
        <v>0</v>
      </c>
      <c r="DD41" s="94"/>
      <c r="DE41" s="95"/>
      <c r="DF41" s="96">
        <f t="shared" si="35"/>
        <v>0</v>
      </c>
    </row>
    <row r="42" spans="1:110" ht="19.5" customHeight="1" x14ac:dyDescent="0.25">
      <c r="A42" s="109">
        <v>33</v>
      </c>
      <c r="B42" s="138" t="s">
        <v>169</v>
      </c>
      <c r="C42" s="50">
        <v>19</v>
      </c>
      <c r="D42" s="51"/>
      <c r="E42" s="93" t="str">
        <f t="shared" si="0"/>
        <v>-100,0</v>
      </c>
      <c r="F42" s="50">
        <v>8</v>
      </c>
      <c r="G42" s="51"/>
      <c r="H42" s="93" t="str">
        <f t="shared" si="1"/>
        <v>-100,0</v>
      </c>
      <c r="I42" s="50"/>
      <c r="J42" s="51"/>
      <c r="K42" s="93">
        <f t="shared" si="2"/>
        <v>0</v>
      </c>
      <c r="L42" s="50">
        <v>3</v>
      </c>
      <c r="M42" s="51"/>
      <c r="N42" s="93" t="str">
        <f t="shared" si="3"/>
        <v>-100,0</v>
      </c>
      <c r="O42" s="50">
        <v>2</v>
      </c>
      <c r="P42" s="51"/>
      <c r="Q42" s="93" t="str">
        <f t="shared" si="4"/>
        <v>-100,0</v>
      </c>
      <c r="R42" s="50">
        <v>2</v>
      </c>
      <c r="S42" s="51"/>
      <c r="T42" s="93" t="str">
        <f t="shared" si="5"/>
        <v>-100,0</v>
      </c>
      <c r="U42" s="50"/>
      <c r="V42" s="51"/>
      <c r="W42" s="93">
        <f t="shared" si="6"/>
        <v>0</v>
      </c>
      <c r="X42" s="50"/>
      <c r="Y42" s="51"/>
      <c r="Z42" s="93">
        <f t="shared" si="7"/>
        <v>0</v>
      </c>
      <c r="AA42" s="50"/>
      <c r="AB42" s="51"/>
      <c r="AC42" s="93">
        <f t="shared" si="8"/>
        <v>0</v>
      </c>
      <c r="AD42" s="50"/>
      <c r="AE42" s="51"/>
      <c r="AF42" s="93">
        <f t="shared" si="9"/>
        <v>0</v>
      </c>
      <c r="AG42" s="50">
        <v>1</v>
      </c>
      <c r="AH42" s="51"/>
      <c r="AI42" s="93" t="str">
        <f t="shared" si="10"/>
        <v>-100,0</v>
      </c>
      <c r="AJ42" s="50"/>
      <c r="AK42" s="51"/>
      <c r="AL42" s="93">
        <f t="shared" si="11"/>
        <v>0</v>
      </c>
      <c r="AM42" s="50"/>
      <c r="AN42" s="51"/>
      <c r="AO42" s="93">
        <f t="shared" si="12"/>
        <v>0</v>
      </c>
      <c r="AP42" s="50"/>
      <c r="AQ42" s="51"/>
      <c r="AR42" s="93">
        <f t="shared" si="13"/>
        <v>0</v>
      </c>
      <c r="AS42" s="50">
        <v>3</v>
      </c>
      <c r="AT42" s="51"/>
      <c r="AU42" s="93" t="str">
        <f t="shared" si="14"/>
        <v>-100,0</v>
      </c>
      <c r="AV42" s="50">
        <v>1</v>
      </c>
      <c r="AW42" s="51"/>
      <c r="AX42" s="93" t="str">
        <f t="shared" si="15"/>
        <v>-100,0</v>
      </c>
      <c r="AY42" s="50"/>
      <c r="AZ42" s="51"/>
      <c r="BA42" s="93">
        <f t="shared" si="16"/>
        <v>0</v>
      </c>
      <c r="BB42" s="50"/>
      <c r="BC42" s="51"/>
      <c r="BD42" s="93">
        <f t="shared" si="17"/>
        <v>0</v>
      </c>
      <c r="BE42" s="50"/>
      <c r="BF42" s="51"/>
      <c r="BG42" s="93">
        <f t="shared" si="18"/>
        <v>0</v>
      </c>
      <c r="BH42" s="50"/>
      <c r="BI42" s="51"/>
      <c r="BJ42" s="93">
        <f t="shared" si="19"/>
        <v>0</v>
      </c>
      <c r="BK42" s="50"/>
      <c r="BL42" s="51"/>
      <c r="BM42" s="93">
        <f t="shared" si="20"/>
        <v>0</v>
      </c>
      <c r="BN42" s="50"/>
      <c r="BO42" s="51"/>
      <c r="BP42" s="93">
        <f t="shared" si="21"/>
        <v>0</v>
      </c>
      <c r="BQ42" s="50"/>
      <c r="BR42" s="51"/>
      <c r="BS42" s="93">
        <f t="shared" si="22"/>
        <v>0</v>
      </c>
      <c r="BT42" s="50"/>
      <c r="BU42" s="51"/>
      <c r="BV42" s="93">
        <f t="shared" si="23"/>
        <v>0</v>
      </c>
      <c r="BW42" s="50"/>
      <c r="BX42" s="51"/>
      <c r="BY42" s="93">
        <f t="shared" si="24"/>
        <v>0</v>
      </c>
      <c r="BZ42" s="50"/>
      <c r="CA42" s="51"/>
      <c r="CB42" s="93">
        <f t="shared" si="25"/>
        <v>0</v>
      </c>
      <c r="CC42" s="50">
        <v>20</v>
      </c>
      <c r="CD42" s="51"/>
      <c r="CE42" s="93" t="str">
        <f t="shared" si="26"/>
        <v>-100,0</v>
      </c>
      <c r="CF42" s="50">
        <v>3</v>
      </c>
      <c r="CG42" s="51"/>
      <c r="CH42" s="93" t="str">
        <f t="shared" si="27"/>
        <v>-100,0</v>
      </c>
      <c r="CI42" s="50"/>
      <c r="CJ42" s="51"/>
      <c r="CK42" s="93">
        <f t="shared" si="28"/>
        <v>0</v>
      </c>
      <c r="CL42" s="50"/>
      <c r="CM42" s="51"/>
      <c r="CN42" s="93">
        <f t="shared" si="29"/>
        <v>0</v>
      </c>
      <c r="CO42" s="50"/>
      <c r="CP42" s="51"/>
      <c r="CQ42" s="93">
        <f t="shared" si="30"/>
        <v>0</v>
      </c>
      <c r="CR42" s="50"/>
      <c r="CS42" s="51"/>
      <c r="CT42" s="93">
        <f t="shared" si="31"/>
        <v>0</v>
      </c>
      <c r="CU42" s="50"/>
      <c r="CV42" s="51"/>
      <c r="CW42" s="93">
        <f t="shared" si="32"/>
        <v>0</v>
      </c>
      <c r="CX42" s="50">
        <v>2</v>
      </c>
      <c r="CY42" s="51"/>
      <c r="CZ42" s="93" t="str">
        <f t="shared" si="33"/>
        <v>-100,0</v>
      </c>
      <c r="DA42" s="50"/>
      <c r="DB42" s="51"/>
      <c r="DC42" s="93">
        <f t="shared" si="34"/>
        <v>0</v>
      </c>
      <c r="DD42" s="50"/>
      <c r="DE42" s="51"/>
      <c r="DF42" s="93">
        <f t="shared" si="35"/>
        <v>0</v>
      </c>
    </row>
    <row r="43" spans="1:110" ht="19.5" customHeight="1" x14ac:dyDescent="0.25">
      <c r="A43" s="109">
        <v>34</v>
      </c>
      <c r="B43" s="138" t="s">
        <v>170</v>
      </c>
      <c r="C43" s="50"/>
      <c r="D43" s="51">
        <v>33</v>
      </c>
      <c r="E43" s="93"/>
      <c r="F43" s="50"/>
      <c r="G43" s="51"/>
      <c r="H43" s="93"/>
      <c r="I43" s="50"/>
      <c r="J43" s="51"/>
      <c r="K43" s="93"/>
      <c r="L43" s="50"/>
      <c r="M43" s="51"/>
      <c r="N43" s="93"/>
      <c r="O43" s="50"/>
      <c r="P43" s="51"/>
      <c r="Q43" s="93"/>
      <c r="R43" s="50"/>
      <c r="S43" s="51"/>
      <c r="T43" s="93"/>
      <c r="U43" s="50"/>
      <c r="V43" s="51"/>
      <c r="W43" s="93"/>
      <c r="X43" s="50"/>
      <c r="Y43" s="51"/>
      <c r="Z43" s="93"/>
      <c r="AA43" s="50"/>
      <c r="AB43" s="51"/>
      <c r="AC43" s="93"/>
      <c r="AD43" s="50"/>
      <c r="AE43" s="51"/>
      <c r="AF43" s="93"/>
      <c r="AG43" s="50"/>
      <c r="AH43" s="51"/>
      <c r="AI43" s="93"/>
      <c r="AJ43" s="50"/>
      <c r="AK43" s="51"/>
      <c r="AL43" s="93"/>
      <c r="AM43" s="50"/>
      <c r="AN43" s="51"/>
      <c r="AO43" s="93"/>
      <c r="AP43" s="50"/>
      <c r="AQ43" s="51"/>
      <c r="AR43" s="93"/>
      <c r="AS43" s="50"/>
      <c r="AT43" s="51">
        <v>33</v>
      </c>
      <c r="AU43" s="93"/>
      <c r="AV43" s="50"/>
      <c r="AW43" s="51"/>
      <c r="AX43" s="93"/>
      <c r="AY43" s="50"/>
      <c r="AZ43" s="51"/>
      <c r="BA43" s="93"/>
      <c r="BB43" s="50"/>
      <c r="BC43" s="51"/>
      <c r="BD43" s="93"/>
      <c r="BE43" s="50"/>
      <c r="BF43" s="51"/>
      <c r="BG43" s="93"/>
      <c r="BH43" s="50"/>
      <c r="BI43" s="51"/>
      <c r="BJ43" s="93"/>
      <c r="BK43" s="50"/>
      <c r="BL43" s="51"/>
      <c r="BM43" s="93"/>
      <c r="BN43" s="50"/>
      <c r="BO43" s="51"/>
      <c r="BP43" s="93"/>
      <c r="BQ43" s="50"/>
      <c r="BR43" s="51"/>
      <c r="BS43" s="93"/>
      <c r="BT43" s="50"/>
      <c r="BU43" s="51"/>
      <c r="BV43" s="93"/>
      <c r="BW43" s="50"/>
      <c r="BX43" s="51"/>
      <c r="BY43" s="93"/>
      <c r="BZ43" s="50"/>
      <c r="CA43" s="51"/>
      <c r="CB43" s="93"/>
      <c r="CC43" s="50"/>
      <c r="CD43" s="51"/>
      <c r="CE43" s="93"/>
      <c r="CF43" s="50"/>
      <c r="CG43" s="51"/>
      <c r="CH43" s="93"/>
      <c r="CI43" s="50"/>
      <c r="CJ43" s="51"/>
      <c r="CK43" s="93"/>
      <c r="CL43" s="50"/>
      <c r="CM43" s="51"/>
      <c r="CN43" s="93"/>
      <c r="CO43" s="50"/>
      <c r="CP43" s="51"/>
      <c r="CQ43" s="93"/>
      <c r="CR43" s="50"/>
      <c r="CS43" s="51"/>
      <c r="CT43" s="93"/>
      <c r="CU43" s="50"/>
      <c r="CV43" s="51"/>
      <c r="CW43" s="93"/>
      <c r="CX43" s="50"/>
      <c r="CY43" s="51"/>
      <c r="CZ43" s="93"/>
      <c r="DA43" s="50"/>
      <c r="DB43" s="51"/>
      <c r="DC43" s="93"/>
      <c r="DD43" s="50"/>
      <c r="DE43" s="51"/>
      <c r="DF43" s="93"/>
    </row>
    <row r="44" spans="1:110" ht="19.5" customHeight="1" x14ac:dyDescent="0.25">
      <c r="A44" s="109">
        <v>35</v>
      </c>
      <c r="B44" s="44" t="s">
        <v>172</v>
      </c>
      <c r="C44" s="50"/>
      <c r="D44" s="51">
        <v>155</v>
      </c>
      <c r="E44" s="93">
        <f t="shared" ref="E44" si="72">IF(C44=0,0,IF(D44=0,"-100,0",IF(D44*100/C44&lt;200,ROUND(D44*100/C44-100,1),ROUND(D44/C44,1)&amp;" р")))</f>
        <v>0</v>
      </c>
      <c r="F44" s="50"/>
      <c r="G44" s="51">
        <v>24</v>
      </c>
      <c r="H44" s="93">
        <f t="shared" ref="H44" si="73">IF(F44=0,0,IF(G44=0,"-100,0",IF(G44*100/F44&lt;200,ROUND(G44*100/F44-100,1),ROUND(G44/F44,1)&amp;" р")))</f>
        <v>0</v>
      </c>
      <c r="I44" s="50"/>
      <c r="J44" s="51"/>
      <c r="K44" s="93">
        <f t="shared" ref="K44" si="74">IF(I44=0,0,IF(J44=0,"-100,0",IF(J44*100/I44&lt;200,ROUND(J44*100/I44-100,1),ROUND(J44/I44,1)&amp;" р")))</f>
        <v>0</v>
      </c>
      <c r="L44" s="50"/>
      <c r="M44" s="51">
        <v>4</v>
      </c>
      <c r="N44" s="93">
        <f t="shared" ref="N44" si="75">IF(L44=0,0,IF(M44=0,"-100,0",IF(M44*100/L44&lt;200,ROUND(M44*100/L44-100,1),ROUND(M44/L44,1)&amp;" р")))</f>
        <v>0</v>
      </c>
      <c r="O44" s="50"/>
      <c r="P44" s="51">
        <v>3</v>
      </c>
      <c r="Q44" s="93">
        <f t="shared" ref="Q44" si="76">IF(O44=0,0,IF(P44=0,"-100,0",IF(P44*100/O44&lt;200,ROUND(P44*100/O44-100,1),ROUND(P44/O44,1)&amp;" р")))</f>
        <v>0</v>
      </c>
      <c r="R44" s="50"/>
      <c r="S44" s="51">
        <v>3</v>
      </c>
      <c r="T44" s="93">
        <f t="shared" ref="T44" si="77">IF(R44=0,0,IF(S44=0,"-100,0",IF(S44*100/R44&lt;200,ROUND(S44*100/R44-100,1),ROUND(S44/R44,1)&amp;" р")))</f>
        <v>0</v>
      </c>
      <c r="U44" s="50"/>
      <c r="V44" s="51">
        <v>1</v>
      </c>
      <c r="W44" s="93">
        <f t="shared" ref="W44" si="78">IF(U44=0,0,IF(V44=0,"-100,0",IF(V44*100/U44&lt;200,ROUND(V44*100/U44-100,1),ROUND(V44/U44,1)&amp;" р")))</f>
        <v>0</v>
      </c>
      <c r="X44" s="50"/>
      <c r="Y44" s="51"/>
      <c r="Z44" s="93">
        <f t="shared" ref="Z44" si="79">IF(X44=0,0,IF(Y44=0,"-100,0",IF(Y44*100/X44&lt;200,ROUND(Y44*100/X44-100,1),ROUND(Y44/X44,1)&amp;" р")))</f>
        <v>0</v>
      </c>
      <c r="AA44" s="50"/>
      <c r="AB44" s="51"/>
      <c r="AC44" s="93">
        <f t="shared" ref="AC44" si="80">IF(AA44=0,0,IF(AB44=0,"-100,0",IF(AB44*100/AA44&lt;200,ROUND(AB44*100/AA44-100,1),ROUND(AB44/AA44,1)&amp;" р")))</f>
        <v>0</v>
      </c>
      <c r="AD44" s="50"/>
      <c r="AE44" s="51"/>
      <c r="AF44" s="93">
        <f t="shared" ref="AF44" si="81">IF(AD44=0,0,IF(AE44=0,"-100,0",IF(AE44*100/AD44&lt;200,ROUND(AE44*100/AD44-100,1),ROUND(AE44/AD44,1)&amp;" р")))</f>
        <v>0</v>
      </c>
      <c r="AG44" s="50"/>
      <c r="AH44" s="51">
        <v>1</v>
      </c>
      <c r="AI44" s="93">
        <f t="shared" ref="AI44" si="82">IF(AG44=0,0,IF(AH44=0,"-100,0",IF(AH44*100/AG44&lt;200,ROUND(AH44*100/AG44-100,1),ROUND(AH44/AG44,1)&amp;" р")))</f>
        <v>0</v>
      </c>
      <c r="AJ44" s="50"/>
      <c r="AK44" s="51"/>
      <c r="AL44" s="93">
        <f t="shared" ref="AL44" si="83">IF(AJ44=0,0,IF(AK44=0,"-100,0",IF(AK44*100/AJ44&lt;200,ROUND(AK44*100/AJ44-100,1),ROUND(AK44/AJ44,1)&amp;" р")))</f>
        <v>0</v>
      </c>
      <c r="AM44" s="50"/>
      <c r="AN44" s="51">
        <v>1</v>
      </c>
      <c r="AO44" s="93">
        <f t="shared" ref="AO44" si="84">IF(AM44=0,0,IF(AN44=0,"-100,0",IF(AN44*100/AM44&lt;200,ROUND(AN44*100/AM44-100,1),ROUND(AN44/AM44,1)&amp;" р")))</f>
        <v>0</v>
      </c>
      <c r="AP44" s="50"/>
      <c r="AQ44" s="51">
        <v>1</v>
      </c>
      <c r="AR44" s="93">
        <f t="shared" ref="AR44" si="85">IF(AP44=0,0,IF(AQ44=0,"-100,0",IF(AQ44*100/AP44&lt;200,ROUND(AQ44*100/AP44-100,1),ROUND(AQ44/AP44,1)&amp;" р")))</f>
        <v>0</v>
      </c>
      <c r="AS44" s="50"/>
      <c r="AT44" s="51">
        <v>2</v>
      </c>
      <c r="AU44" s="93">
        <f t="shared" ref="AU44" si="86">IF(AS44=0,0,IF(AT44=0,"-100,0",IF(AT44*100/AS44&lt;200,ROUND(AT44*100/AS44-100,1),ROUND(AT44/AS44,1)&amp;" р")))</f>
        <v>0</v>
      </c>
      <c r="AV44" s="50"/>
      <c r="AW44" s="51">
        <v>77</v>
      </c>
      <c r="AX44" s="93">
        <f t="shared" ref="AX44" si="87">IF(AV44=0,0,IF(AW44=0,"-100,0",IF(AW44*100/AV44&lt;200,ROUND(AW44*100/AV44-100,1),ROUND(AW44/AV44,1)&amp;" р")))</f>
        <v>0</v>
      </c>
      <c r="AY44" s="50"/>
      <c r="AZ44" s="51"/>
      <c r="BA44" s="93">
        <f t="shared" ref="BA44" si="88">IF(AY44=0,0,IF(AZ44=0,"-100,0",IF(AZ44*100/AY44&lt;200,ROUND(AZ44*100/AY44-100,1),ROUND(AZ44/AY44,1)&amp;" р")))</f>
        <v>0</v>
      </c>
      <c r="BB44" s="50"/>
      <c r="BC44" s="51"/>
      <c r="BD44" s="93">
        <f t="shared" ref="BD44" si="89">IF(BB44=0,0,IF(BC44=0,"-100,0",IF(BC44*100/BB44&lt;200,ROUND(BC44*100/BB44-100,1),ROUND(BC44/BB44,1)&amp;" р")))</f>
        <v>0</v>
      </c>
      <c r="BE44" s="50"/>
      <c r="BF44" s="51"/>
      <c r="BG44" s="93">
        <f t="shared" ref="BG44" si="90">IF(BE44=0,0,IF(BF44=0,"-100,0",IF(BF44*100/BE44&lt;200,ROUND(BF44*100/BE44-100,1),ROUND(BF44/BE44,1)&amp;" р")))</f>
        <v>0</v>
      </c>
      <c r="BH44" s="50"/>
      <c r="BI44" s="51"/>
      <c r="BJ44" s="93">
        <f t="shared" ref="BJ44" si="91">IF(BH44=0,0,IF(BI44=0,"-100,0",IF(BI44*100/BH44&lt;200,ROUND(BI44*100/BH44-100,1),ROUND(BI44/BH44,1)&amp;" р")))</f>
        <v>0</v>
      </c>
      <c r="BK44" s="50"/>
      <c r="BL44" s="51"/>
      <c r="BM44" s="93">
        <f t="shared" ref="BM44" si="92">IF(BK44=0,0,IF(BL44=0,"-100,0",IF(BL44*100/BK44&lt;200,ROUND(BL44*100/BK44-100,1),ROUND(BL44/BK44,1)&amp;" р")))</f>
        <v>0</v>
      </c>
      <c r="BN44" s="50"/>
      <c r="BO44" s="51"/>
      <c r="BP44" s="93">
        <f t="shared" ref="BP44" si="93">IF(BN44=0,0,IF(BO44=0,"-100,0",IF(BO44*100/BN44&lt;200,ROUND(BO44*100/BN44-100,1),ROUND(BO44/BN44,1)&amp;" р")))</f>
        <v>0</v>
      </c>
      <c r="BQ44" s="50"/>
      <c r="BR44" s="51"/>
      <c r="BS44" s="93">
        <f t="shared" ref="BS44" si="94">IF(BQ44=0,0,IF(BR44=0,"-100,0",IF(BR44*100/BQ44&lt;200,ROUND(BR44*100/BQ44-100,1),ROUND(BR44/BQ44,1)&amp;" р")))</f>
        <v>0</v>
      </c>
      <c r="BT44" s="50"/>
      <c r="BU44" s="51"/>
      <c r="BV44" s="93">
        <f t="shared" ref="BV44" si="95">IF(BT44=0,0,IF(BU44=0,"-100,0",IF(BU44*100/BT44&lt;200,ROUND(BU44*100/BT44-100,1),ROUND(BU44/BT44,1)&amp;" р")))</f>
        <v>0</v>
      </c>
      <c r="BW44" s="50"/>
      <c r="BX44" s="51"/>
      <c r="BY44" s="93">
        <f t="shared" ref="BY44" si="96">IF(BW44=0,0,IF(BX44=0,"-100,0",IF(BX44*100/BW44&lt;200,ROUND(BX44*100/BW44-100,1),ROUND(BX44/BW44,1)&amp;" р")))</f>
        <v>0</v>
      </c>
      <c r="BZ44" s="50"/>
      <c r="CA44" s="51"/>
      <c r="CB44" s="93">
        <f t="shared" ref="CB44" si="97">IF(BZ44=0,0,IF(CA44=0,"-100,0",IF(CA44*100/BZ44&lt;200,ROUND(CA44*100/BZ44-100,1),ROUND(CA44/BZ44,1)&amp;" р")))</f>
        <v>0</v>
      </c>
      <c r="CC44" s="50"/>
      <c r="CD44" s="51">
        <v>95</v>
      </c>
      <c r="CE44" s="93">
        <f t="shared" ref="CE44" si="98">IF(CC44=0,0,IF(CD44=0,"-100,0",IF(CD44*100/CC44&lt;200,ROUND(CD44*100/CC44-100,1),ROUND(CD44/CC44,1)&amp;" р")))</f>
        <v>0</v>
      </c>
      <c r="CF44" s="50"/>
      <c r="CG44" s="51">
        <v>11</v>
      </c>
      <c r="CH44" s="93">
        <f t="shared" ref="CH44" si="99">IF(CF44=0,0,IF(CG44=0,"-100,0",IF(CG44*100/CF44&lt;200,ROUND(CG44*100/CF44-100,1),ROUND(CG44/CF44,1)&amp;" р")))</f>
        <v>0</v>
      </c>
      <c r="CI44" s="50"/>
      <c r="CJ44" s="51">
        <v>3</v>
      </c>
      <c r="CK44" s="93">
        <f t="shared" ref="CK44" si="100">IF(CI44=0,0,IF(CJ44=0,"-100,0",IF(CJ44*100/CI44&lt;200,ROUND(CJ44*100/CI44-100,1),ROUND(CJ44/CI44,1)&amp;" р")))</f>
        <v>0</v>
      </c>
      <c r="CL44" s="50"/>
      <c r="CM44" s="51">
        <v>2</v>
      </c>
      <c r="CN44" s="93">
        <f t="shared" ref="CN44" si="101">IF(CL44=0,0,IF(CM44=0,"-100,0",IF(CM44*100/CL44&lt;200,ROUND(CM44*100/CL44-100,1),ROUND(CM44/CL44,1)&amp;" р")))</f>
        <v>0</v>
      </c>
      <c r="CO44" s="50"/>
      <c r="CP44" s="51"/>
      <c r="CQ44" s="93">
        <f t="shared" ref="CQ44" si="102">IF(CO44=0,0,IF(CP44=0,"-100,0",IF(CP44*100/CO44&lt;200,ROUND(CP44*100/CO44-100,1),ROUND(CP44/CO44,1)&amp;" р")))</f>
        <v>0</v>
      </c>
      <c r="CR44" s="50"/>
      <c r="CS44" s="51"/>
      <c r="CT44" s="93">
        <f t="shared" ref="CT44" si="103">IF(CR44=0,0,IF(CS44=0,"-100,0",IF(CS44*100/CR44&lt;200,ROUND(CS44*100/CR44-100,1),ROUND(CS44/CR44,1)&amp;" р")))</f>
        <v>0</v>
      </c>
      <c r="CU44" s="50"/>
      <c r="CV44" s="51"/>
      <c r="CW44" s="93">
        <f t="shared" ref="CW44" si="104">IF(CU44=0,0,IF(CV44=0,"-100,0",IF(CV44*100/CU44&lt;200,ROUND(CV44*100/CU44-100,1),ROUND(CV44/CU44,1)&amp;" р")))</f>
        <v>0</v>
      </c>
      <c r="CX44" s="50"/>
      <c r="CY44" s="51"/>
      <c r="CZ44" s="93">
        <f t="shared" ref="CZ44" si="105">IF(CX44=0,0,IF(CY44=0,"-100,0",IF(CY44*100/CX44&lt;200,ROUND(CY44*100/CX44-100,1),ROUND(CY44/CX44,1)&amp;" р")))</f>
        <v>0</v>
      </c>
      <c r="DA44" s="50"/>
      <c r="DB44" s="51"/>
      <c r="DC44" s="93">
        <f t="shared" ref="DC44" si="106">IF(DA44=0,0,IF(DB44=0,"-100,0",IF(DB44*100/DA44&lt;200,ROUND(DB44*100/DA44-100,1),ROUND(DB44/DA44,1)&amp;" р")))</f>
        <v>0</v>
      </c>
      <c r="DD44" s="50"/>
      <c r="DE44" s="51"/>
      <c r="DF44" s="93">
        <f t="shared" ref="DF44" si="107">IF(DD44=0,0,IF(DE44=0,"-100,0",IF(DE44*100/DD44&lt;200,ROUND(DE44*100/DD44-100,1),ROUND(DE44/DD44,1)&amp;" р")))</f>
        <v>0</v>
      </c>
    </row>
    <row r="45" spans="1:110" ht="19.5" customHeight="1" x14ac:dyDescent="0.25">
      <c r="A45" s="109">
        <v>36</v>
      </c>
      <c r="B45" s="44" t="s">
        <v>176</v>
      </c>
      <c r="C45" s="50"/>
      <c r="D45" s="51"/>
      <c r="E45" s="93"/>
      <c r="F45" s="50"/>
      <c r="G45" s="51">
        <v>46</v>
      </c>
      <c r="H45" s="93"/>
      <c r="I45" s="50"/>
      <c r="J45" s="51"/>
      <c r="K45" s="93"/>
      <c r="L45" s="50"/>
      <c r="M45" s="51">
        <v>1</v>
      </c>
      <c r="N45" s="93"/>
      <c r="O45" s="50"/>
      <c r="P45" s="51">
        <v>1</v>
      </c>
      <c r="Q45" s="93"/>
      <c r="R45" s="50"/>
      <c r="S45" s="51">
        <v>1</v>
      </c>
      <c r="T45" s="93"/>
      <c r="U45" s="50"/>
      <c r="V45" s="51"/>
      <c r="W45" s="93"/>
      <c r="X45" s="50"/>
      <c r="Y45" s="51"/>
      <c r="Z45" s="93"/>
      <c r="AA45" s="50"/>
      <c r="AB45" s="51"/>
      <c r="AC45" s="93"/>
      <c r="AD45" s="50"/>
      <c r="AE45" s="51"/>
      <c r="AF45" s="93"/>
      <c r="AG45" s="50"/>
      <c r="AH45" s="51"/>
      <c r="AI45" s="93"/>
      <c r="AJ45" s="50"/>
      <c r="AK45" s="51"/>
      <c r="AL45" s="93"/>
      <c r="AM45" s="50"/>
      <c r="AN45" s="51">
        <v>1</v>
      </c>
      <c r="AO45" s="93"/>
      <c r="AP45" s="50"/>
      <c r="AQ45" s="51">
        <v>1</v>
      </c>
      <c r="AR45" s="93"/>
      <c r="AS45" s="50"/>
      <c r="AT45" s="51"/>
      <c r="AU45" s="93"/>
      <c r="AV45" s="50"/>
      <c r="AW45" s="51">
        <v>4</v>
      </c>
      <c r="AX45" s="93"/>
      <c r="AY45" s="50"/>
      <c r="AZ45" s="51"/>
      <c r="BA45" s="93"/>
      <c r="BB45" s="50"/>
      <c r="BC45" s="51"/>
      <c r="BD45" s="93"/>
      <c r="BE45" s="50"/>
      <c r="BF45" s="51"/>
      <c r="BG45" s="93"/>
      <c r="BH45" s="50"/>
      <c r="BI45" s="51"/>
      <c r="BJ45" s="93"/>
      <c r="BK45" s="50"/>
      <c r="BL45" s="51"/>
      <c r="BM45" s="93"/>
      <c r="BN45" s="50"/>
      <c r="BO45" s="51"/>
      <c r="BP45" s="93"/>
      <c r="BQ45" s="50"/>
      <c r="BR45" s="51"/>
      <c r="BS45" s="93"/>
      <c r="BT45" s="50"/>
      <c r="BU45" s="51"/>
      <c r="BV45" s="93"/>
      <c r="BW45" s="50"/>
      <c r="BX45" s="51"/>
      <c r="BY45" s="93"/>
      <c r="BZ45" s="50"/>
      <c r="CA45" s="51"/>
      <c r="CB45" s="93"/>
      <c r="CC45" s="50"/>
      <c r="CD45" s="51">
        <v>40</v>
      </c>
      <c r="CE45" s="93"/>
      <c r="CF45" s="50"/>
      <c r="CG45" s="51">
        <v>4</v>
      </c>
      <c r="CH45" s="93"/>
      <c r="CI45" s="50"/>
      <c r="CJ45" s="51">
        <v>1</v>
      </c>
      <c r="CK45" s="93"/>
      <c r="CL45" s="50"/>
      <c r="CM45" s="51"/>
      <c r="CN45" s="93"/>
      <c r="CO45" s="50"/>
      <c r="CP45" s="51"/>
      <c r="CQ45" s="93"/>
      <c r="CR45" s="50"/>
      <c r="CS45" s="51"/>
      <c r="CT45" s="93"/>
      <c r="CU45" s="50"/>
      <c r="CV45" s="51"/>
      <c r="CW45" s="93"/>
      <c r="CX45" s="50"/>
      <c r="CY45" s="51">
        <v>1</v>
      </c>
      <c r="CZ45" s="93"/>
      <c r="DA45" s="50"/>
      <c r="DB45" s="51"/>
      <c r="DC45" s="93"/>
      <c r="DD45" s="50"/>
      <c r="DE45" s="51"/>
      <c r="DF45" s="93"/>
    </row>
    <row r="46" spans="1:110" ht="19.5" customHeight="1" thickBot="1" x14ac:dyDescent="0.3">
      <c r="A46" s="141">
        <v>37</v>
      </c>
      <c r="B46" s="126" t="s">
        <v>173</v>
      </c>
      <c r="C46" s="139"/>
      <c r="D46" s="140">
        <v>22</v>
      </c>
      <c r="E46" s="135"/>
      <c r="F46" s="139"/>
      <c r="G46" s="140">
        <v>9</v>
      </c>
      <c r="H46" s="135"/>
      <c r="I46" s="139"/>
      <c r="J46" s="140"/>
      <c r="K46" s="135"/>
      <c r="L46" s="139"/>
      <c r="M46" s="140">
        <v>1</v>
      </c>
      <c r="N46" s="135"/>
      <c r="O46" s="139"/>
      <c r="P46" s="140">
        <v>1</v>
      </c>
      <c r="Q46" s="135"/>
      <c r="R46" s="139"/>
      <c r="S46" s="140">
        <v>1</v>
      </c>
      <c r="T46" s="135"/>
      <c r="U46" s="139"/>
      <c r="V46" s="140"/>
      <c r="W46" s="135"/>
      <c r="X46" s="139"/>
      <c r="Y46" s="140"/>
      <c r="Z46" s="135"/>
      <c r="AA46" s="139"/>
      <c r="AB46" s="140"/>
      <c r="AC46" s="135"/>
      <c r="AD46" s="139"/>
      <c r="AE46" s="140"/>
      <c r="AF46" s="135"/>
      <c r="AG46" s="139"/>
      <c r="AH46" s="140"/>
      <c r="AI46" s="135"/>
      <c r="AJ46" s="139"/>
      <c r="AK46" s="140"/>
      <c r="AL46" s="135"/>
      <c r="AM46" s="139"/>
      <c r="AN46" s="140">
        <v>3</v>
      </c>
      <c r="AO46" s="135"/>
      <c r="AP46" s="139"/>
      <c r="AQ46" s="140">
        <v>2</v>
      </c>
      <c r="AR46" s="135"/>
      <c r="AS46" s="139"/>
      <c r="AT46" s="140">
        <v>1</v>
      </c>
      <c r="AU46" s="135"/>
      <c r="AV46" s="139"/>
      <c r="AW46" s="140">
        <v>4</v>
      </c>
      <c r="AX46" s="135"/>
      <c r="AY46" s="139"/>
      <c r="AZ46" s="140"/>
      <c r="BA46" s="135"/>
      <c r="BB46" s="139"/>
      <c r="BC46" s="140"/>
      <c r="BD46" s="135"/>
      <c r="BE46" s="139"/>
      <c r="BF46" s="140"/>
      <c r="BG46" s="135"/>
      <c r="BH46" s="139"/>
      <c r="BI46" s="140"/>
      <c r="BJ46" s="135"/>
      <c r="BK46" s="139"/>
      <c r="BL46" s="140"/>
      <c r="BM46" s="135"/>
      <c r="BN46" s="139"/>
      <c r="BO46" s="140"/>
      <c r="BP46" s="135"/>
      <c r="BQ46" s="139"/>
      <c r="BR46" s="140"/>
      <c r="BS46" s="135"/>
      <c r="BT46" s="139"/>
      <c r="BU46" s="140"/>
      <c r="BV46" s="135"/>
      <c r="BW46" s="139"/>
      <c r="BX46" s="140"/>
      <c r="BY46" s="135"/>
      <c r="BZ46" s="139"/>
      <c r="CA46" s="140"/>
      <c r="CB46" s="135"/>
      <c r="CC46" s="139"/>
      <c r="CD46" s="140">
        <v>22</v>
      </c>
      <c r="CE46" s="135"/>
      <c r="CF46" s="139"/>
      <c r="CG46" s="140"/>
      <c r="CH46" s="135"/>
      <c r="CI46" s="139"/>
      <c r="CJ46" s="140"/>
      <c r="CK46" s="135"/>
      <c r="CL46" s="139"/>
      <c r="CM46" s="140"/>
      <c r="CN46" s="135"/>
      <c r="CO46" s="139"/>
      <c r="CP46" s="140"/>
      <c r="CQ46" s="135"/>
      <c r="CR46" s="139"/>
      <c r="CS46" s="140"/>
      <c r="CT46" s="135"/>
      <c r="CU46" s="139"/>
      <c r="CV46" s="140"/>
      <c r="CW46" s="135"/>
      <c r="CX46" s="139"/>
      <c r="CY46" s="140"/>
      <c r="CZ46" s="135"/>
      <c r="DA46" s="139"/>
      <c r="DB46" s="140"/>
      <c r="DC46" s="135"/>
      <c r="DD46" s="139"/>
      <c r="DE46" s="140"/>
      <c r="DF46" s="135"/>
    </row>
    <row r="47" spans="1:110" ht="19.5" customHeight="1" thickBot="1" x14ac:dyDescent="0.3">
      <c r="A47" s="132">
        <v>38</v>
      </c>
      <c r="B47" s="133" t="s">
        <v>159</v>
      </c>
      <c r="C47" s="52">
        <v>3213</v>
      </c>
      <c r="D47" s="53">
        <v>3798</v>
      </c>
      <c r="E47" s="41">
        <f t="shared" si="0"/>
        <v>18.2</v>
      </c>
      <c r="F47" s="52">
        <v>1292</v>
      </c>
      <c r="G47" s="53">
        <v>1673</v>
      </c>
      <c r="H47" s="41">
        <f t="shared" si="1"/>
        <v>29.5</v>
      </c>
      <c r="I47" s="52">
        <v>186</v>
      </c>
      <c r="J47" s="53">
        <v>234</v>
      </c>
      <c r="K47" s="41">
        <f t="shared" si="2"/>
        <v>25.8</v>
      </c>
      <c r="L47" s="52">
        <v>556</v>
      </c>
      <c r="M47" s="53">
        <v>551</v>
      </c>
      <c r="N47" s="41">
        <f t="shared" si="3"/>
        <v>-0.9</v>
      </c>
      <c r="O47" s="52">
        <v>32</v>
      </c>
      <c r="P47" s="53">
        <v>52</v>
      </c>
      <c r="Q47" s="41">
        <f t="shared" si="4"/>
        <v>62.5</v>
      </c>
      <c r="R47" s="52">
        <v>86</v>
      </c>
      <c r="S47" s="53">
        <v>150</v>
      </c>
      <c r="T47" s="41">
        <f t="shared" si="5"/>
        <v>74.400000000000006</v>
      </c>
      <c r="U47" s="52">
        <v>2</v>
      </c>
      <c r="V47" s="53">
        <v>3</v>
      </c>
      <c r="W47" s="41">
        <f t="shared" si="6"/>
        <v>50</v>
      </c>
      <c r="X47" s="52">
        <v>17</v>
      </c>
      <c r="Y47" s="53">
        <v>18</v>
      </c>
      <c r="Z47" s="41">
        <f t="shared" si="7"/>
        <v>5.9</v>
      </c>
      <c r="AA47" s="52">
        <v>0</v>
      </c>
      <c r="AB47" s="53">
        <v>0</v>
      </c>
      <c r="AC47" s="41">
        <f t="shared" si="8"/>
        <v>0</v>
      </c>
      <c r="AD47" s="52">
        <v>0</v>
      </c>
      <c r="AE47" s="53">
        <v>2</v>
      </c>
      <c r="AF47" s="41">
        <f t="shared" si="9"/>
        <v>0</v>
      </c>
      <c r="AG47" s="52">
        <v>470</v>
      </c>
      <c r="AH47" s="53">
        <v>399</v>
      </c>
      <c r="AI47" s="41">
        <f t="shared" si="10"/>
        <v>-15.1</v>
      </c>
      <c r="AJ47" s="52">
        <v>0</v>
      </c>
      <c r="AK47" s="53">
        <v>0</v>
      </c>
      <c r="AL47" s="41">
        <f t="shared" si="11"/>
        <v>0</v>
      </c>
      <c r="AM47" s="52">
        <v>27</v>
      </c>
      <c r="AN47" s="53">
        <v>81</v>
      </c>
      <c r="AO47" s="41" t="str">
        <f t="shared" si="12"/>
        <v>3 р</v>
      </c>
      <c r="AP47" s="52">
        <v>19</v>
      </c>
      <c r="AQ47" s="53">
        <v>65</v>
      </c>
      <c r="AR47" s="41" t="str">
        <f t="shared" si="13"/>
        <v>3,4 р</v>
      </c>
      <c r="AS47" s="52">
        <v>89</v>
      </c>
      <c r="AT47" s="53">
        <v>89</v>
      </c>
      <c r="AU47" s="41">
        <f t="shared" si="14"/>
        <v>0</v>
      </c>
      <c r="AV47" s="52">
        <v>192</v>
      </c>
      <c r="AW47" s="53">
        <v>328</v>
      </c>
      <c r="AX47" s="41">
        <f t="shared" si="15"/>
        <v>70.8</v>
      </c>
      <c r="AY47" s="52">
        <v>1</v>
      </c>
      <c r="AZ47" s="53">
        <v>0</v>
      </c>
      <c r="BA47" s="41" t="str">
        <f t="shared" si="16"/>
        <v>-100,0</v>
      </c>
      <c r="BB47" s="52">
        <v>0</v>
      </c>
      <c r="BC47" s="53">
        <v>0</v>
      </c>
      <c r="BD47" s="41">
        <f t="shared" si="17"/>
        <v>0</v>
      </c>
      <c r="BE47" s="52">
        <v>6</v>
      </c>
      <c r="BF47" s="53">
        <v>0</v>
      </c>
      <c r="BG47" s="41" t="str">
        <f t="shared" si="18"/>
        <v>-100,0</v>
      </c>
      <c r="BH47" s="52">
        <v>1</v>
      </c>
      <c r="BI47" s="53">
        <v>0</v>
      </c>
      <c r="BJ47" s="41" t="str">
        <f t="shared" si="19"/>
        <v>-100,0</v>
      </c>
      <c r="BK47" s="52">
        <v>1</v>
      </c>
      <c r="BL47" s="53">
        <v>0</v>
      </c>
      <c r="BM47" s="41" t="str">
        <f t="shared" si="20"/>
        <v>-100,0</v>
      </c>
      <c r="BN47" s="52">
        <v>0</v>
      </c>
      <c r="BO47" s="53">
        <v>0</v>
      </c>
      <c r="BP47" s="41">
        <f t="shared" si="21"/>
        <v>0</v>
      </c>
      <c r="BQ47" s="52">
        <v>0</v>
      </c>
      <c r="BR47" s="53">
        <v>1</v>
      </c>
      <c r="BS47" s="41">
        <f t="shared" si="22"/>
        <v>0</v>
      </c>
      <c r="BT47" s="52">
        <v>0</v>
      </c>
      <c r="BU47" s="53">
        <v>0</v>
      </c>
      <c r="BV47" s="41">
        <f t="shared" si="23"/>
        <v>0</v>
      </c>
      <c r="BW47" s="52">
        <v>0</v>
      </c>
      <c r="BX47" s="53">
        <v>0</v>
      </c>
      <c r="BY47" s="41">
        <f t="shared" si="24"/>
        <v>0</v>
      </c>
      <c r="BZ47" s="52">
        <v>0</v>
      </c>
      <c r="CA47" s="53">
        <v>0</v>
      </c>
      <c r="CB47" s="41">
        <f t="shared" si="25"/>
        <v>0</v>
      </c>
      <c r="CC47" s="52">
        <v>3641</v>
      </c>
      <c r="CD47" s="53">
        <v>4422</v>
      </c>
      <c r="CE47" s="41">
        <f t="shared" si="26"/>
        <v>21.5</v>
      </c>
      <c r="CF47" s="52">
        <v>172</v>
      </c>
      <c r="CG47" s="53">
        <v>193</v>
      </c>
      <c r="CH47" s="41">
        <f t="shared" si="27"/>
        <v>12.2</v>
      </c>
      <c r="CI47" s="52">
        <v>39</v>
      </c>
      <c r="CJ47" s="53">
        <v>51</v>
      </c>
      <c r="CK47" s="41">
        <f t="shared" si="28"/>
        <v>30.8</v>
      </c>
      <c r="CL47" s="52">
        <v>20</v>
      </c>
      <c r="CM47" s="53">
        <v>25</v>
      </c>
      <c r="CN47" s="41">
        <f t="shared" si="29"/>
        <v>25</v>
      </c>
      <c r="CO47" s="52">
        <v>2</v>
      </c>
      <c r="CP47" s="53">
        <v>1</v>
      </c>
      <c r="CQ47" s="41">
        <f t="shared" si="30"/>
        <v>-50</v>
      </c>
      <c r="CR47" s="52">
        <v>7</v>
      </c>
      <c r="CS47" s="53">
        <v>6</v>
      </c>
      <c r="CT47" s="41">
        <f t="shared" si="31"/>
        <v>-14.3</v>
      </c>
      <c r="CU47" s="52">
        <v>2</v>
      </c>
      <c r="CV47" s="53">
        <v>2</v>
      </c>
      <c r="CW47" s="41">
        <f t="shared" si="32"/>
        <v>0</v>
      </c>
      <c r="CX47" s="52">
        <v>33</v>
      </c>
      <c r="CY47" s="53">
        <v>47</v>
      </c>
      <c r="CZ47" s="41">
        <f t="shared" si="33"/>
        <v>42.4</v>
      </c>
      <c r="DA47" s="52">
        <v>2</v>
      </c>
      <c r="DB47" s="53">
        <v>4</v>
      </c>
      <c r="DC47" s="41" t="str">
        <f t="shared" si="34"/>
        <v>2 р</v>
      </c>
      <c r="DD47" s="52">
        <v>0</v>
      </c>
      <c r="DE47" s="53">
        <v>2</v>
      </c>
      <c r="DF47" s="41">
        <f t="shared" si="35"/>
        <v>0</v>
      </c>
    </row>
    <row r="48" spans="1:110" ht="19.5" customHeight="1" x14ac:dyDescent="0.25">
      <c r="A48" s="131">
        <v>39</v>
      </c>
      <c r="B48" s="130" t="s">
        <v>139</v>
      </c>
      <c r="C48" s="90">
        <v>56</v>
      </c>
      <c r="D48" s="91">
        <v>94</v>
      </c>
      <c r="E48" s="92">
        <f t="shared" si="0"/>
        <v>67.900000000000006</v>
      </c>
      <c r="F48" s="90">
        <v>47</v>
      </c>
      <c r="G48" s="91">
        <v>90</v>
      </c>
      <c r="H48" s="92">
        <f t="shared" si="1"/>
        <v>91.5</v>
      </c>
      <c r="I48" s="90"/>
      <c r="J48" s="91"/>
      <c r="K48" s="92">
        <f t="shared" si="2"/>
        <v>0</v>
      </c>
      <c r="L48" s="90">
        <v>4</v>
      </c>
      <c r="M48" s="91">
        <v>10</v>
      </c>
      <c r="N48" s="92" t="str">
        <f t="shared" si="3"/>
        <v>2,5 р</v>
      </c>
      <c r="O48" s="90">
        <v>3</v>
      </c>
      <c r="P48" s="91">
        <v>9</v>
      </c>
      <c r="Q48" s="92" t="str">
        <f t="shared" si="4"/>
        <v>3 р</v>
      </c>
      <c r="R48" s="90">
        <v>3</v>
      </c>
      <c r="S48" s="91">
        <v>9</v>
      </c>
      <c r="T48" s="92" t="str">
        <f t="shared" si="5"/>
        <v>3 р</v>
      </c>
      <c r="U48" s="90"/>
      <c r="V48" s="91"/>
      <c r="W48" s="92">
        <f t="shared" si="6"/>
        <v>0</v>
      </c>
      <c r="X48" s="90">
        <v>2</v>
      </c>
      <c r="Y48" s="91"/>
      <c r="Z48" s="92" t="str">
        <f t="shared" si="7"/>
        <v>-100,0</v>
      </c>
      <c r="AA48" s="90"/>
      <c r="AB48" s="91"/>
      <c r="AC48" s="92">
        <f t="shared" si="8"/>
        <v>0</v>
      </c>
      <c r="AD48" s="90"/>
      <c r="AE48" s="91"/>
      <c r="AF48" s="92">
        <f t="shared" si="9"/>
        <v>0</v>
      </c>
      <c r="AG48" s="90">
        <v>1</v>
      </c>
      <c r="AH48" s="91">
        <v>1</v>
      </c>
      <c r="AI48" s="92">
        <f t="shared" si="10"/>
        <v>0</v>
      </c>
      <c r="AJ48" s="90"/>
      <c r="AK48" s="91"/>
      <c r="AL48" s="92">
        <f t="shared" si="11"/>
        <v>0</v>
      </c>
      <c r="AM48" s="90">
        <v>1</v>
      </c>
      <c r="AN48" s="91">
        <v>8</v>
      </c>
      <c r="AO48" s="92" t="str">
        <f t="shared" si="12"/>
        <v>8 р</v>
      </c>
      <c r="AP48" s="90"/>
      <c r="AQ48" s="91">
        <v>7</v>
      </c>
      <c r="AR48" s="92">
        <f t="shared" si="13"/>
        <v>0</v>
      </c>
      <c r="AS48" s="90"/>
      <c r="AT48" s="91">
        <v>2</v>
      </c>
      <c r="AU48" s="92">
        <f t="shared" si="14"/>
        <v>0</v>
      </c>
      <c r="AV48" s="90">
        <v>25</v>
      </c>
      <c r="AW48" s="91">
        <v>89</v>
      </c>
      <c r="AX48" s="92" t="str">
        <f t="shared" si="15"/>
        <v>3,6 р</v>
      </c>
      <c r="AY48" s="90"/>
      <c r="AZ48" s="91"/>
      <c r="BA48" s="92">
        <f t="shared" si="16"/>
        <v>0</v>
      </c>
      <c r="BB48" s="90"/>
      <c r="BC48" s="91"/>
      <c r="BD48" s="92">
        <f t="shared" si="17"/>
        <v>0</v>
      </c>
      <c r="BE48" s="90"/>
      <c r="BF48" s="91"/>
      <c r="BG48" s="92">
        <f t="shared" si="18"/>
        <v>0</v>
      </c>
      <c r="BH48" s="90"/>
      <c r="BI48" s="91"/>
      <c r="BJ48" s="92">
        <f t="shared" si="19"/>
        <v>0</v>
      </c>
      <c r="BK48" s="90"/>
      <c r="BL48" s="91"/>
      <c r="BM48" s="92">
        <f t="shared" si="20"/>
        <v>0</v>
      </c>
      <c r="BN48" s="90"/>
      <c r="BO48" s="91"/>
      <c r="BP48" s="92">
        <f t="shared" si="21"/>
        <v>0</v>
      </c>
      <c r="BQ48" s="90"/>
      <c r="BR48" s="91"/>
      <c r="BS48" s="92">
        <f t="shared" si="22"/>
        <v>0</v>
      </c>
      <c r="BT48" s="90"/>
      <c r="BU48" s="91"/>
      <c r="BV48" s="92">
        <f t="shared" si="23"/>
        <v>0</v>
      </c>
      <c r="BW48" s="90"/>
      <c r="BX48" s="91"/>
      <c r="BY48" s="92">
        <f t="shared" si="24"/>
        <v>0</v>
      </c>
      <c r="BZ48" s="90"/>
      <c r="CA48" s="91"/>
      <c r="CB48" s="92">
        <f t="shared" si="25"/>
        <v>0</v>
      </c>
      <c r="CC48" s="90">
        <v>73</v>
      </c>
      <c r="CD48" s="91">
        <v>75</v>
      </c>
      <c r="CE48" s="92">
        <f t="shared" si="26"/>
        <v>2.7</v>
      </c>
      <c r="CF48" s="90">
        <v>10</v>
      </c>
      <c r="CG48" s="91">
        <v>13</v>
      </c>
      <c r="CH48" s="92">
        <f t="shared" si="27"/>
        <v>30</v>
      </c>
      <c r="CI48" s="90">
        <v>12</v>
      </c>
      <c r="CJ48" s="91">
        <v>10</v>
      </c>
      <c r="CK48" s="92">
        <f t="shared" si="28"/>
        <v>-16.7</v>
      </c>
      <c r="CL48" s="90">
        <v>8</v>
      </c>
      <c r="CM48" s="91">
        <v>9</v>
      </c>
      <c r="CN48" s="92">
        <f t="shared" si="29"/>
        <v>12.5</v>
      </c>
      <c r="CO48" s="90"/>
      <c r="CP48" s="91"/>
      <c r="CQ48" s="92">
        <f t="shared" si="30"/>
        <v>0</v>
      </c>
      <c r="CR48" s="90"/>
      <c r="CS48" s="91"/>
      <c r="CT48" s="92">
        <f t="shared" si="31"/>
        <v>0</v>
      </c>
      <c r="CU48" s="90"/>
      <c r="CV48" s="91"/>
      <c r="CW48" s="92">
        <f t="shared" si="32"/>
        <v>0</v>
      </c>
      <c r="CX48" s="90">
        <v>3</v>
      </c>
      <c r="CY48" s="91">
        <v>2</v>
      </c>
      <c r="CZ48" s="92">
        <f t="shared" si="33"/>
        <v>-33.299999999999997</v>
      </c>
      <c r="DA48" s="90"/>
      <c r="DB48" s="91"/>
      <c r="DC48" s="92">
        <f t="shared" si="34"/>
        <v>0</v>
      </c>
      <c r="DD48" s="90"/>
      <c r="DE48" s="91"/>
      <c r="DF48" s="92">
        <f t="shared" si="35"/>
        <v>0</v>
      </c>
    </row>
    <row r="49" spans="1:110" ht="19.5" customHeight="1" x14ac:dyDescent="0.25">
      <c r="A49" s="109">
        <v>40</v>
      </c>
      <c r="B49" s="44" t="s">
        <v>45</v>
      </c>
      <c r="C49" s="50">
        <v>335</v>
      </c>
      <c r="D49" s="51">
        <v>387</v>
      </c>
      <c r="E49" s="93">
        <f t="shared" si="0"/>
        <v>15.5</v>
      </c>
      <c r="F49" s="50">
        <v>368</v>
      </c>
      <c r="G49" s="51">
        <v>179</v>
      </c>
      <c r="H49" s="93">
        <f t="shared" si="1"/>
        <v>-51.4</v>
      </c>
      <c r="I49" s="50">
        <v>7</v>
      </c>
      <c r="J49" s="51">
        <v>4</v>
      </c>
      <c r="K49" s="93">
        <f t="shared" si="2"/>
        <v>-42.9</v>
      </c>
      <c r="L49" s="50">
        <v>77</v>
      </c>
      <c r="M49" s="51">
        <v>72</v>
      </c>
      <c r="N49" s="93">
        <f t="shared" si="3"/>
        <v>-6.5</v>
      </c>
      <c r="O49" s="50">
        <v>2</v>
      </c>
      <c r="P49" s="51">
        <v>7</v>
      </c>
      <c r="Q49" s="93" t="str">
        <f t="shared" si="4"/>
        <v>3,5 р</v>
      </c>
      <c r="R49" s="50">
        <v>60</v>
      </c>
      <c r="S49" s="51">
        <v>58</v>
      </c>
      <c r="T49" s="93">
        <f t="shared" si="5"/>
        <v>-3.3</v>
      </c>
      <c r="U49" s="50"/>
      <c r="V49" s="51"/>
      <c r="W49" s="93">
        <f t="shared" si="6"/>
        <v>0</v>
      </c>
      <c r="X49" s="50">
        <v>5</v>
      </c>
      <c r="Y49" s="51">
        <v>14</v>
      </c>
      <c r="Z49" s="93" t="str">
        <f t="shared" si="7"/>
        <v>2,8 р</v>
      </c>
      <c r="AA49" s="50"/>
      <c r="AB49" s="51"/>
      <c r="AC49" s="93">
        <f t="shared" si="8"/>
        <v>0</v>
      </c>
      <c r="AD49" s="50"/>
      <c r="AE49" s="51">
        <v>1</v>
      </c>
      <c r="AF49" s="93">
        <f t="shared" si="9"/>
        <v>0</v>
      </c>
      <c r="AG49" s="50">
        <v>17</v>
      </c>
      <c r="AH49" s="51">
        <v>13</v>
      </c>
      <c r="AI49" s="93">
        <f t="shared" si="10"/>
        <v>-23.5</v>
      </c>
      <c r="AJ49" s="50"/>
      <c r="AK49" s="51"/>
      <c r="AL49" s="93">
        <f t="shared" si="11"/>
        <v>0</v>
      </c>
      <c r="AM49" s="50">
        <v>212</v>
      </c>
      <c r="AN49" s="51">
        <v>17</v>
      </c>
      <c r="AO49" s="93">
        <f t="shared" si="12"/>
        <v>-92</v>
      </c>
      <c r="AP49" s="50">
        <v>210</v>
      </c>
      <c r="AQ49" s="51">
        <v>16</v>
      </c>
      <c r="AR49" s="93">
        <f t="shared" si="13"/>
        <v>-92.4</v>
      </c>
      <c r="AS49" s="50">
        <v>7</v>
      </c>
      <c r="AT49" s="51">
        <v>11</v>
      </c>
      <c r="AU49" s="93">
        <f t="shared" si="14"/>
        <v>57.1</v>
      </c>
      <c r="AV49" s="50">
        <v>11</v>
      </c>
      <c r="AW49" s="51">
        <v>8</v>
      </c>
      <c r="AX49" s="93">
        <f t="shared" si="15"/>
        <v>-27.3</v>
      </c>
      <c r="AY49" s="50"/>
      <c r="AZ49" s="51"/>
      <c r="BA49" s="93">
        <f t="shared" si="16"/>
        <v>0</v>
      </c>
      <c r="BB49" s="50"/>
      <c r="BC49" s="51"/>
      <c r="BD49" s="93">
        <f t="shared" si="17"/>
        <v>0</v>
      </c>
      <c r="BE49" s="50"/>
      <c r="BF49" s="51"/>
      <c r="BG49" s="93">
        <f t="shared" si="18"/>
        <v>0</v>
      </c>
      <c r="BH49" s="50"/>
      <c r="BI49" s="51"/>
      <c r="BJ49" s="93">
        <f t="shared" si="19"/>
        <v>0</v>
      </c>
      <c r="BK49" s="50"/>
      <c r="BL49" s="51"/>
      <c r="BM49" s="93">
        <f t="shared" si="20"/>
        <v>0</v>
      </c>
      <c r="BN49" s="50"/>
      <c r="BO49" s="51"/>
      <c r="BP49" s="93">
        <f t="shared" si="21"/>
        <v>0</v>
      </c>
      <c r="BQ49" s="50"/>
      <c r="BR49" s="51"/>
      <c r="BS49" s="93">
        <f t="shared" si="22"/>
        <v>0</v>
      </c>
      <c r="BT49" s="50"/>
      <c r="BU49" s="51"/>
      <c r="BV49" s="93">
        <f t="shared" si="23"/>
        <v>0</v>
      </c>
      <c r="BW49" s="50"/>
      <c r="BX49" s="51"/>
      <c r="BY49" s="93">
        <f t="shared" si="24"/>
        <v>0</v>
      </c>
      <c r="BZ49" s="50"/>
      <c r="CA49" s="51"/>
      <c r="CB49" s="93">
        <f t="shared" si="25"/>
        <v>0</v>
      </c>
      <c r="CC49" s="50">
        <v>396</v>
      </c>
      <c r="CD49" s="51">
        <v>458</v>
      </c>
      <c r="CE49" s="93">
        <f t="shared" si="26"/>
        <v>15.7</v>
      </c>
      <c r="CF49" s="50">
        <v>33</v>
      </c>
      <c r="CG49" s="51">
        <v>20</v>
      </c>
      <c r="CH49" s="93">
        <f t="shared" si="27"/>
        <v>-39.4</v>
      </c>
      <c r="CI49" s="50">
        <v>9</v>
      </c>
      <c r="CJ49" s="51">
        <v>4</v>
      </c>
      <c r="CK49" s="93">
        <f t="shared" si="28"/>
        <v>-55.6</v>
      </c>
      <c r="CL49" s="50">
        <v>2</v>
      </c>
      <c r="CM49" s="51"/>
      <c r="CN49" s="93" t="str">
        <f t="shared" si="29"/>
        <v>-100,0</v>
      </c>
      <c r="CO49" s="50"/>
      <c r="CP49" s="51"/>
      <c r="CQ49" s="93">
        <f t="shared" si="30"/>
        <v>0</v>
      </c>
      <c r="CR49" s="50"/>
      <c r="CS49" s="51">
        <v>7</v>
      </c>
      <c r="CT49" s="93">
        <f t="shared" si="31"/>
        <v>0</v>
      </c>
      <c r="CU49" s="50"/>
      <c r="CV49" s="51"/>
      <c r="CW49" s="93">
        <f t="shared" si="32"/>
        <v>0</v>
      </c>
      <c r="CX49" s="50">
        <v>4</v>
      </c>
      <c r="CY49" s="51">
        <v>11</v>
      </c>
      <c r="CZ49" s="93" t="str">
        <f t="shared" si="33"/>
        <v>2,8 р</v>
      </c>
      <c r="DA49" s="50">
        <v>1</v>
      </c>
      <c r="DB49" s="51"/>
      <c r="DC49" s="93" t="str">
        <f t="shared" si="34"/>
        <v>-100,0</v>
      </c>
      <c r="DD49" s="50"/>
      <c r="DE49" s="51"/>
      <c r="DF49" s="93">
        <f t="shared" si="35"/>
        <v>0</v>
      </c>
    </row>
    <row r="50" spans="1:110" ht="19.5" customHeight="1" x14ac:dyDescent="0.25">
      <c r="A50" s="109">
        <v>41</v>
      </c>
      <c r="B50" s="44" t="s">
        <v>44</v>
      </c>
      <c r="C50" s="50">
        <v>306</v>
      </c>
      <c r="D50" s="51">
        <v>284</v>
      </c>
      <c r="E50" s="93">
        <f t="shared" si="0"/>
        <v>-7.2</v>
      </c>
      <c r="F50" s="50">
        <v>265</v>
      </c>
      <c r="G50" s="51">
        <v>340</v>
      </c>
      <c r="H50" s="93">
        <f t="shared" si="1"/>
        <v>28.3</v>
      </c>
      <c r="I50" s="50">
        <v>13</v>
      </c>
      <c r="J50" s="51">
        <v>3</v>
      </c>
      <c r="K50" s="93">
        <f t="shared" si="2"/>
        <v>-76.900000000000006</v>
      </c>
      <c r="L50" s="50">
        <v>125</v>
      </c>
      <c r="M50" s="51">
        <v>133</v>
      </c>
      <c r="N50" s="93">
        <f t="shared" si="3"/>
        <v>6.4</v>
      </c>
      <c r="O50" s="50">
        <v>2</v>
      </c>
      <c r="P50" s="51"/>
      <c r="Q50" s="93" t="str">
        <f t="shared" si="4"/>
        <v>-100,0</v>
      </c>
      <c r="R50" s="50">
        <v>97</v>
      </c>
      <c r="S50" s="51">
        <v>107</v>
      </c>
      <c r="T50" s="93">
        <f t="shared" si="5"/>
        <v>10.3</v>
      </c>
      <c r="U50" s="50"/>
      <c r="V50" s="51"/>
      <c r="W50" s="93">
        <f t="shared" si="6"/>
        <v>0</v>
      </c>
      <c r="X50" s="50">
        <v>12</v>
      </c>
      <c r="Y50" s="51">
        <v>3</v>
      </c>
      <c r="Z50" s="93">
        <f t="shared" si="7"/>
        <v>-75</v>
      </c>
      <c r="AA50" s="50"/>
      <c r="AB50" s="51"/>
      <c r="AC50" s="93">
        <f t="shared" si="8"/>
        <v>0</v>
      </c>
      <c r="AD50" s="50">
        <v>7</v>
      </c>
      <c r="AE50" s="51"/>
      <c r="AF50" s="93" t="str">
        <f t="shared" si="9"/>
        <v>-100,0</v>
      </c>
      <c r="AG50" s="50">
        <v>21</v>
      </c>
      <c r="AH50" s="51">
        <v>26</v>
      </c>
      <c r="AI50" s="93">
        <f t="shared" si="10"/>
        <v>23.8</v>
      </c>
      <c r="AJ50" s="50"/>
      <c r="AK50" s="51">
        <v>4</v>
      </c>
      <c r="AL50" s="93">
        <f t="shared" si="11"/>
        <v>0</v>
      </c>
      <c r="AM50" s="50">
        <v>83</v>
      </c>
      <c r="AN50" s="51">
        <v>117</v>
      </c>
      <c r="AO50" s="93">
        <f t="shared" si="12"/>
        <v>41</v>
      </c>
      <c r="AP50" s="50">
        <v>81</v>
      </c>
      <c r="AQ50" s="51">
        <v>116</v>
      </c>
      <c r="AR50" s="93">
        <f t="shared" si="13"/>
        <v>43.2</v>
      </c>
      <c r="AS50" s="50">
        <v>13</v>
      </c>
      <c r="AT50" s="51">
        <v>40</v>
      </c>
      <c r="AU50" s="93" t="str">
        <f t="shared" si="14"/>
        <v>3,1 р</v>
      </c>
      <c r="AV50" s="50">
        <v>9</v>
      </c>
      <c r="AW50" s="51">
        <v>12</v>
      </c>
      <c r="AX50" s="93">
        <f t="shared" si="15"/>
        <v>33.299999999999997</v>
      </c>
      <c r="AY50" s="50"/>
      <c r="AZ50" s="51"/>
      <c r="BA50" s="93">
        <f t="shared" si="16"/>
        <v>0</v>
      </c>
      <c r="BB50" s="50"/>
      <c r="BC50" s="51"/>
      <c r="BD50" s="93">
        <f t="shared" si="17"/>
        <v>0</v>
      </c>
      <c r="BE50" s="50"/>
      <c r="BF50" s="51"/>
      <c r="BG50" s="93">
        <f t="shared" si="18"/>
        <v>0</v>
      </c>
      <c r="BH50" s="50"/>
      <c r="BI50" s="51"/>
      <c r="BJ50" s="93">
        <f t="shared" si="19"/>
        <v>0</v>
      </c>
      <c r="BK50" s="50"/>
      <c r="BL50" s="51"/>
      <c r="BM50" s="93">
        <f t="shared" si="20"/>
        <v>0</v>
      </c>
      <c r="BN50" s="50"/>
      <c r="BO50" s="51"/>
      <c r="BP50" s="93">
        <f t="shared" si="21"/>
        <v>0</v>
      </c>
      <c r="BQ50" s="50"/>
      <c r="BR50" s="51"/>
      <c r="BS50" s="93">
        <f t="shared" si="22"/>
        <v>0</v>
      </c>
      <c r="BT50" s="50"/>
      <c r="BU50" s="51"/>
      <c r="BV50" s="93">
        <f t="shared" si="23"/>
        <v>0</v>
      </c>
      <c r="BW50" s="50"/>
      <c r="BX50" s="51"/>
      <c r="BY50" s="93">
        <f t="shared" si="24"/>
        <v>0</v>
      </c>
      <c r="BZ50" s="50"/>
      <c r="CA50" s="51"/>
      <c r="CB50" s="93">
        <f t="shared" si="25"/>
        <v>0</v>
      </c>
      <c r="CC50" s="50">
        <v>341</v>
      </c>
      <c r="CD50" s="51">
        <v>322</v>
      </c>
      <c r="CE50" s="93">
        <f t="shared" si="26"/>
        <v>-5.6</v>
      </c>
      <c r="CF50" s="50">
        <v>24</v>
      </c>
      <c r="CG50" s="51">
        <v>40</v>
      </c>
      <c r="CH50" s="93">
        <f t="shared" si="27"/>
        <v>66.7</v>
      </c>
      <c r="CI50" s="50">
        <v>8</v>
      </c>
      <c r="CJ50" s="51">
        <v>13</v>
      </c>
      <c r="CK50" s="93">
        <f t="shared" si="28"/>
        <v>62.5</v>
      </c>
      <c r="CL50" s="50">
        <v>1</v>
      </c>
      <c r="CM50" s="51">
        <v>8</v>
      </c>
      <c r="CN50" s="93" t="str">
        <f t="shared" si="29"/>
        <v>8 р</v>
      </c>
      <c r="CO50" s="50"/>
      <c r="CP50" s="51"/>
      <c r="CQ50" s="93">
        <f t="shared" si="30"/>
        <v>0</v>
      </c>
      <c r="CR50" s="50"/>
      <c r="CS50" s="51"/>
      <c r="CT50" s="93">
        <f t="shared" si="31"/>
        <v>0</v>
      </c>
      <c r="CU50" s="50">
        <v>2</v>
      </c>
      <c r="CV50" s="51"/>
      <c r="CW50" s="93" t="str">
        <f t="shared" si="32"/>
        <v>-100,0</v>
      </c>
      <c r="CX50" s="50">
        <v>3</v>
      </c>
      <c r="CY50" s="51">
        <v>1</v>
      </c>
      <c r="CZ50" s="93">
        <f t="shared" si="33"/>
        <v>-66.7</v>
      </c>
      <c r="DA50" s="50"/>
      <c r="DB50" s="51"/>
      <c r="DC50" s="93">
        <f t="shared" si="34"/>
        <v>0</v>
      </c>
      <c r="DD50" s="50"/>
      <c r="DE50" s="51"/>
      <c r="DF50" s="93">
        <f t="shared" si="35"/>
        <v>0</v>
      </c>
    </row>
    <row r="51" spans="1:110" ht="19.5" customHeight="1" thickBot="1" x14ac:dyDescent="0.3">
      <c r="A51" s="109">
        <v>42</v>
      </c>
      <c r="B51" s="44" t="s">
        <v>55</v>
      </c>
      <c r="C51" s="94">
        <v>425</v>
      </c>
      <c r="D51" s="95">
        <v>407</v>
      </c>
      <c r="E51" s="96">
        <f t="shared" si="0"/>
        <v>-4.2</v>
      </c>
      <c r="F51" s="94">
        <v>274</v>
      </c>
      <c r="G51" s="95">
        <v>226</v>
      </c>
      <c r="H51" s="96">
        <f t="shared" si="1"/>
        <v>-17.5</v>
      </c>
      <c r="I51" s="94">
        <v>3</v>
      </c>
      <c r="J51" s="95">
        <v>4</v>
      </c>
      <c r="K51" s="96">
        <f t="shared" si="2"/>
        <v>33.299999999999997</v>
      </c>
      <c r="L51" s="94">
        <v>137</v>
      </c>
      <c r="M51" s="95">
        <v>90</v>
      </c>
      <c r="N51" s="96">
        <f t="shared" si="3"/>
        <v>-34.299999999999997</v>
      </c>
      <c r="O51" s="94">
        <v>4</v>
      </c>
      <c r="P51" s="95">
        <v>3</v>
      </c>
      <c r="Q51" s="96">
        <f t="shared" si="4"/>
        <v>-25</v>
      </c>
      <c r="R51" s="94">
        <v>108</v>
      </c>
      <c r="S51" s="95">
        <v>81</v>
      </c>
      <c r="T51" s="96">
        <f t="shared" si="5"/>
        <v>-25</v>
      </c>
      <c r="U51" s="94"/>
      <c r="V51" s="95"/>
      <c r="W51" s="96">
        <f t="shared" si="6"/>
        <v>0</v>
      </c>
      <c r="X51" s="94">
        <v>3</v>
      </c>
      <c r="Y51" s="95">
        <v>1</v>
      </c>
      <c r="Z51" s="96">
        <f t="shared" si="7"/>
        <v>-66.7</v>
      </c>
      <c r="AA51" s="94"/>
      <c r="AB51" s="95"/>
      <c r="AC51" s="96">
        <f t="shared" si="8"/>
        <v>0</v>
      </c>
      <c r="AD51" s="94">
        <v>1</v>
      </c>
      <c r="AE51" s="95">
        <v>3</v>
      </c>
      <c r="AF51" s="96" t="str">
        <f t="shared" si="9"/>
        <v>3 р</v>
      </c>
      <c r="AG51" s="94">
        <v>28</v>
      </c>
      <c r="AH51" s="95">
        <v>6</v>
      </c>
      <c r="AI51" s="96">
        <f t="shared" si="10"/>
        <v>-78.599999999999994</v>
      </c>
      <c r="AJ51" s="94">
        <v>4</v>
      </c>
      <c r="AK51" s="95"/>
      <c r="AL51" s="96" t="str">
        <f t="shared" si="11"/>
        <v>-100,0</v>
      </c>
      <c r="AM51" s="94">
        <v>68</v>
      </c>
      <c r="AN51" s="95">
        <v>22</v>
      </c>
      <c r="AO51" s="96">
        <f t="shared" si="12"/>
        <v>-67.599999999999994</v>
      </c>
      <c r="AP51" s="94">
        <v>68</v>
      </c>
      <c r="AQ51" s="95">
        <v>22</v>
      </c>
      <c r="AR51" s="96">
        <f t="shared" si="13"/>
        <v>-67.599999999999994</v>
      </c>
      <c r="AS51" s="94">
        <v>16</v>
      </c>
      <c r="AT51" s="95">
        <v>19</v>
      </c>
      <c r="AU51" s="96">
        <f t="shared" si="14"/>
        <v>18.8</v>
      </c>
      <c r="AV51" s="94">
        <v>14</v>
      </c>
      <c r="AW51" s="95">
        <v>1</v>
      </c>
      <c r="AX51" s="96">
        <f t="shared" si="15"/>
        <v>-92.9</v>
      </c>
      <c r="AY51" s="94"/>
      <c r="AZ51" s="95"/>
      <c r="BA51" s="96">
        <f t="shared" si="16"/>
        <v>0</v>
      </c>
      <c r="BB51" s="94"/>
      <c r="BC51" s="95"/>
      <c r="BD51" s="96">
        <f t="shared" si="17"/>
        <v>0</v>
      </c>
      <c r="BE51" s="94"/>
      <c r="BF51" s="95"/>
      <c r="BG51" s="96">
        <f t="shared" si="18"/>
        <v>0</v>
      </c>
      <c r="BH51" s="94"/>
      <c r="BI51" s="95"/>
      <c r="BJ51" s="96">
        <f t="shared" si="19"/>
        <v>0</v>
      </c>
      <c r="BK51" s="94"/>
      <c r="BL51" s="95"/>
      <c r="BM51" s="96">
        <f t="shared" si="20"/>
        <v>0</v>
      </c>
      <c r="BN51" s="94"/>
      <c r="BO51" s="95"/>
      <c r="BP51" s="96">
        <f t="shared" si="21"/>
        <v>0</v>
      </c>
      <c r="BQ51" s="94"/>
      <c r="BR51" s="95"/>
      <c r="BS51" s="96">
        <f t="shared" si="22"/>
        <v>0</v>
      </c>
      <c r="BT51" s="94"/>
      <c r="BU51" s="95"/>
      <c r="BV51" s="96">
        <f t="shared" si="23"/>
        <v>0</v>
      </c>
      <c r="BW51" s="94"/>
      <c r="BX51" s="95"/>
      <c r="BY51" s="96">
        <f t="shared" si="24"/>
        <v>0</v>
      </c>
      <c r="BZ51" s="94"/>
      <c r="CA51" s="95"/>
      <c r="CB51" s="96">
        <f t="shared" si="25"/>
        <v>0</v>
      </c>
      <c r="CC51" s="94">
        <v>464</v>
      </c>
      <c r="CD51" s="95">
        <v>501</v>
      </c>
      <c r="CE51" s="96">
        <f t="shared" si="26"/>
        <v>8</v>
      </c>
      <c r="CF51" s="94">
        <v>41</v>
      </c>
      <c r="CG51" s="95">
        <v>26</v>
      </c>
      <c r="CH51" s="96">
        <f t="shared" si="27"/>
        <v>-36.6</v>
      </c>
      <c r="CI51" s="94">
        <v>7</v>
      </c>
      <c r="CJ51" s="95">
        <v>7</v>
      </c>
      <c r="CK51" s="96">
        <f t="shared" si="28"/>
        <v>0</v>
      </c>
      <c r="CL51" s="94">
        <v>3</v>
      </c>
      <c r="CM51" s="95">
        <v>2</v>
      </c>
      <c r="CN51" s="96">
        <f t="shared" si="29"/>
        <v>-33.299999999999997</v>
      </c>
      <c r="CO51" s="94"/>
      <c r="CP51" s="95"/>
      <c r="CQ51" s="96">
        <f t="shared" si="30"/>
        <v>0</v>
      </c>
      <c r="CR51" s="94"/>
      <c r="CS51" s="95">
        <v>1</v>
      </c>
      <c r="CT51" s="96">
        <f t="shared" si="31"/>
        <v>0</v>
      </c>
      <c r="CU51" s="94"/>
      <c r="CV51" s="95"/>
      <c r="CW51" s="96">
        <f t="shared" si="32"/>
        <v>0</v>
      </c>
      <c r="CX51" s="94">
        <v>6</v>
      </c>
      <c r="CY51" s="95">
        <v>5</v>
      </c>
      <c r="CZ51" s="96">
        <f t="shared" si="33"/>
        <v>-16.7</v>
      </c>
      <c r="DA51" s="94"/>
      <c r="DB51" s="95"/>
      <c r="DC51" s="96">
        <f t="shared" si="34"/>
        <v>0</v>
      </c>
      <c r="DD51" s="94"/>
      <c r="DE51" s="95">
        <v>1</v>
      </c>
      <c r="DF51" s="96">
        <f t="shared" si="35"/>
        <v>0</v>
      </c>
    </row>
    <row r="52" spans="1:110" ht="19.5" customHeight="1" thickBot="1" x14ac:dyDescent="0.3">
      <c r="A52" s="43">
        <v>43</v>
      </c>
      <c r="B52" s="44" t="s">
        <v>163</v>
      </c>
      <c r="C52" s="127">
        <v>742</v>
      </c>
      <c r="D52" s="128">
        <v>439</v>
      </c>
      <c r="E52" s="129"/>
      <c r="F52" s="127">
        <v>219</v>
      </c>
      <c r="G52" s="128">
        <v>257</v>
      </c>
      <c r="H52" s="129"/>
      <c r="I52" s="127">
        <v>3</v>
      </c>
      <c r="J52" s="128">
        <v>5</v>
      </c>
      <c r="K52" s="129"/>
      <c r="L52" s="127">
        <v>118</v>
      </c>
      <c r="M52" s="128">
        <v>119</v>
      </c>
      <c r="N52" s="129"/>
      <c r="O52" s="127">
        <v>8</v>
      </c>
      <c r="P52" s="128">
        <v>3</v>
      </c>
      <c r="Q52" s="129"/>
      <c r="R52" s="127">
        <v>96</v>
      </c>
      <c r="S52" s="128">
        <v>84</v>
      </c>
      <c r="T52" s="129"/>
      <c r="U52" s="127">
        <v>1</v>
      </c>
      <c r="V52" s="128"/>
      <c r="W52" s="129"/>
      <c r="X52" s="127">
        <v>22</v>
      </c>
      <c r="Y52" s="128">
        <v>28</v>
      </c>
      <c r="Z52" s="129"/>
      <c r="AA52" s="127"/>
      <c r="AB52" s="128"/>
      <c r="AC52" s="129"/>
      <c r="AD52" s="127"/>
      <c r="AE52" s="128"/>
      <c r="AF52" s="129"/>
      <c r="AG52" s="127">
        <v>22</v>
      </c>
      <c r="AH52" s="128">
        <v>35</v>
      </c>
      <c r="AI52" s="129"/>
      <c r="AJ52" s="127">
        <v>2</v>
      </c>
      <c r="AK52" s="128">
        <v>1</v>
      </c>
      <c r="AL52" s="129"/>
      <c r="AM52" s="127">
        <v>22</v>
      </c>
      <c r="AN52" s="128">
        <v>17</v>
      </c>
      <c r="AO52" s="129"/>
      <c r="AP52" s="127">
        <v>22</v>
      </c>
      <c r="AQ52" s="128">
        <v>17</v>
      </c>
      <c r="AR52" s="129"/>
      <c r="AS52" s="127">
        <v>18</v>
      </c>
      <c r="AT52" s="128">
        <v>27</v>
      </c>
      <c r="AU52" s="129"/>
      <c r="AV52" s="127">
        <v>23</v>
      </c>
      <c r="AW52" s="128">
        <v>24</v>
      </c>
      <c r="AX52" s="129"/>
      <c r="AY52" s="127"/>
      <c r="AZ52" s="128"/>
      <c r="BA52" s="129"/>
      <c r="BB52" s="127"/>
      <c r="BC52" s="128"/>
      <c r="BD52" s="129"/>
      <c r="BE52" s="127"/>
      <c r="BF52" s="128"/>
      <c r="BG52" s="129"/>
      <c r="BH52" s="127"/>
      <c r="BI52" s="128"/>
      <c r="BJ52" s="129"/>
      <c r="BK52" s="127"/>
      <c r="BL52" s="128"/>
      <c r="BM52" s="129"/>
      <c r="BN52" s="127"/>
      <c r="BO52" s="128"/>
      <c r="BP52" s="129"/>
      <c r="BQ52" s="127"/>
      <c r="BR52" s="128"/>
      <c r="BS52" s="129"/>
      <c r="BT52" s="127"/>
      <c r="BU52" s="128"/>
      <c r="BV52" s="129"/>
      <c r="BW52" s="127"/>
      <c r="BX52" s="128"/>
      <c r="BY52" s="129"/>
      <c r="BZ52" s="127"/>
      <c r="CA52" s="128"/>
      <c r="CB52" s="129"/>
      <c r="CC52" s="127">
        <v>780</v>
      </c>
      <c r="CD52" s="128">
        <v>509</v>
      </c>
      <c r="CE52" s="129"/>
      <c r="CF52" s="127">
        <v>40</v>
      </c>
      <c r="CG52" s="128">
        <v>24</v>
      </c>
      <c r="CH52" s="129"/>
      <c r="CI52" s="127">
        <v>19</v>
      </c>
      <c r="CJ52" s="128">
        <v>6</v>
      </c>
      <c r="CK52" s="129"/>
      <c r="CL52" s="127">
        <v>14</v>
      </c>
      <c r="CM52" s="128">
        <v>5</v>
      </c>
      <c r="CN52" s="129"/>
      <c r="CO52" s="127"/>
      <c r="CP52" s="128"/>
      <c r="CQ52" s="129"/>
      <c r="CR52" s="127"/>
      <c r="CS52" s="128"/>
      <c r="CT52" s="129"/>
      <c r="CU52" s="127"/>
      <c r="CV52" s="128"/>
      <c r="CW52" s="129"/>
      <c r="CX52" s="127">
        <v>2</v>
      </c>
      <c r="CY52" s="128">
        <v>3</v>
      </c>
      <c r="CZ52" s="129"/>
      <c r="DA52" s="127"/>
      <c r="DB52" s="128"/>
      <c r="DC52" s="129"/>
      <c r="DD52" s="127"/>
      <c r="DE52" s="128"/>
      <c r="DF52" s="129"/>
    </row>
    <row r="53" spans="1:110" ht="19.5" customHeight="1" thickBot="1" x14ac:dyDescent="0.3">
      <c r="A53" s="136">
        <v>44</v>
      </c>
      <c r="B53" s="134" t="s">
        <v>160</v>
      </c>
      <c r="C53" s="52">
        <v>1864</v>
      </c>
      <c r="D53" s="53">
        <v>1611</v>
      </c>
      <c r="E53" s="41">
        <f t="shared" si="0"/>
        <v>-13.6</v>
      </c>
      <c r="F53" s="52">
        <v>1173</v>
      </c>
      <c r="G53" s="53">
        <v>1092</v>
      </c>
      <c r="H53" s="41">
        <f t="shared" si="1"/>
        <v>-6.9</v>
      </c>
      <c r="I53" s="52">
        <v>26</v>
      </c>
      <c r="J53" s="53">
        <v>16</v>
      </c>
      <c r="K53" s="41">
        <f t="shared" si="2"/>
        <v>-38.5</v>
      </c>
      <c r="L53" s="52">
        <v>461</v>
      </c>
      <c r="M53" s="53">
        <v>424</v>
      </c>
      <c r="N53" s="41">
        <f t="shared" si="3"/>
        <v>-8</v>
      </c>
      <c r="O53" s="52">
        <v>19</v>
      </c>
      <c r="P53" s="53">
        <v>22</v>
      </c>
      <c r="Q53" s="41">
        <f t="shared" si="4"/>
        <v>15.8</v>
      </c>
      <c r="R53" s="52">
        <v>364</v>
      </c>
      <c r="S53" s="53">
        <v>339</v>
      </c>
      <c r="T53" s="41">
        <f t="shared" si="5"/>
        <v>-6.9</v>
      </c>
      <c r="U53" s="52">
        <v>1</v>
      </c>
      <c r="V53" s="53">
        <v>0</v>
      </c>
      <c r="W53" s="41" t="str">
        <f t="shared" si="6"/>
        <v>-100,0</v>
      </c>
      <c r="X53" s="52">
        <v>44</v>
      </c>
      <c r="Y53" s="53">
        <v>46</v>
      </c>
      <c r="Z53" s="41">
        <f t="shared" si="7"/>
        <v>4.5</v>
      </c>
      <c r="AA53" s="52">
        <v>0</v>
      </c>
      <c r="AB53" s="53">
        <v>0</v>
      </c>
      <c r="AC53" s="41">
        <f t="shared" si="8"/>
        <v>0</v>
      </c>
      <c r="AD53" s="52">
        <v>8</v>
      </c>
      <c r="AE53" s="53">
        <v>4</v>
      </c>
      <c r="AF53" s="41">
        <f t="shared" si="9"/>
        <v>-50</v>
      </c>
      <c r="AG53" s="52">
        <v>89</v>
      </c>
      <c r="AH53" s="53">
        <v>81</v>
      </c>
      <c r="AI53" s="41">
        <f t="shared" si="10"/>
        <v>-9</v>
      </c>
      <c r="AJ53" s="52">
        <v>6</v>
      </c>
      <c r="AK53" s="53">
        <v>5</v>
      </c>
      <c r="AL53" s="41">
        <f t="shared" si="11"/>
        <v>-16.7</v>
      </c>
      <c r="AM53" s="52">
        <v>386</v>
      </c>
      <c r="AN53" s="53">
        <v>181</v>
      </c>
      <c r="AO53" s="41">
        <f t="shared" si="12"/>
        <v>-53.1</v>
      </c>
      <c r="AP53" s="52">
        <v>381</v>
      </c>
      <c r="AQ53" s="53">
        <v>178</v>
      </c>
      <c r="AR53" s="41">
        <f t="shared" si="13"/>
        <v>-53.3</v>
      </c>
      <c r="AS53" s="52">
        <v>54</v>
      </c>
      <c r="AT53" s="53">
        <v>99</v>
      </c>
      <c r="AU53" s="41">
        <f t="shared" si="14"/>
        <v>83.3</v>
      </c>
      <c r="AV53" s="52">
        <v>82</v>
      </c>
      <c r="AW53" s="53">
        <v>134</v>
      </c>
      <c r="AX53" s="41">
        <f t="shared" si="15"/>
        <v>63.4</v>
      </c>
      <c r="AY53" s="52">
        <v>0</v>
      </c>
      <c r="AZ53" s="53">
        <v>0</v>
      </c>
      <c r="BA53" s="41">
        <f t="shared" si="16"/>
        <v>0</v>
      </c>
      <c r="BB53" s="52">
        <v>0</v>
      </c>
      <c r="BC53" s="53">
        <v>0</v>
      </c>
      <c r="BD53" s="41">
        <f t="shared" si="17"/>
        <v>0</v>
      </c>
      <c r="BE53" s="52">
        <v>0</v>
      </c>
      <c r="BF53" s="53">
        <v>0</v>
      </c>
      <c r="BG53" s="41">
        <f t="shared" si="18"/>
        <v>0</v>
      </c>
      <c r="BH53" s="52">
        <v>0</v>
      </c>
      <c r="BI53" s="53">
        <v>0</v>
      </c>
      <c r="BJ53" s="41">
        <f t="shared" si="19"/>
        <v>0</v>
      </c>
      <c r="BK53" s="52">
        <v>0</v>
      </c>
      <c r="BL53" s="53">
        <v>0</v>
      </c>
      <c r="BM53" s="41">
        <f t="shared" si="20"/>
        <v>0</v>
      </c>
      <c r="BN53" s="52">
        <v>0</v>
      </c>
      <c r="BO53" s="53">
        <v>0</v>
      </c>
      <c r="BP53" s="41">
        <f t="shared" si="21"/>
        <v>0</v>
      </c>
      <c r="BQ53" s="52">
        <v>0</v>
      </c>
      <c r="BR53" s="53">
        <v>0</v>
      </c>
      <c r="BS53" s="41">
        <f t="shared" si="22"/>
        <v>0</v>
      </c>
      <c r="BT53" s="52">
        <v>0</v>
      </c>
      <c r="BU53" s="53">
        <v>0</v>
      </c>
      <c r="BV53" s="41">
        <f t="shared" si="23"/>
        <v>0</v>
      </c>
      <c r="BW53" s="52">
        <v>0</v>
      </c>
      <c r="BX53" s="53">
        <v>0</v>
      </c>
      <c r="BY53" s="41">
        <f t="shared" si="24"/>
        <v>0</v>
      </c>
      <c r="BZ53" s="52">
        <v>0</v>
      </c>
      <c r="CA53" s="53">
        <v>0</v>
      </c>
      <c r="CB53" s="41">
        <f t="shared" si="25"/>
        <v>0</v>
      </c>
      <c r="CC53" s="52">
        <v>2054</v>
      </c>
      <c r="CD53" s="53">
        <v>1865</v>
      </c>
      <c r="CE53" s="41">
        <f t="shared" si="26"/>
        <v>-9.1999999999999993</v>
      </c>
      <c r="CF53" s="52">
        <v>148</v>
      </c>
      <c r="CG53" s="53">
        <v>123</v>
      </c>
      <c r="CH53" s="41">
        <f t="shared" si="27"/>
        <v>-16.899999999999999</v>
      </c>
      <c r="CI53" s="52">
        <v>55</v>
      </c>
      <c r="CJ53" s="53">
        <v>40</v>
      </c>
      <c r="CK53" s="41">
        <f t="shared" si="28"/>
        <v>-27.3</v>
      </c>
      <c r="CL53" s="52">
        <v>28</v>
      </c>
      <c r="CM53" s="53">
        <v>24</v>
      </c>
      <c r="CN53" s="41">
        <f t="shared" si="29"/>
        <v>-14.3</v>
      </c>
      <c r="CO53" s="52">
        <v>0</v>
      </c>
      <c r="CP53" s="53">
        <v>0</v>
      </c>
      <c r="CQ53" s="41">
        <f t="shared" si="30"/>
        <v>0</v>
      </c>
      <c r="CR53" s="52">
        <v>0</v>
      </c>
      <c r="CS53" s="53">
        <v>8</v>
      </c>
      <c r="CT53" s="41">
        <f t="shared" si="31"/>
        <v>0</v>
      </c>
      <c r="CU53" s="52">
        <v>2</v>
      </c>
      <c r="CV53" s="53">
        <v>0</v>
      </c>
      <c r="CW53" s="41" t="str">
        <f t="shared" si="32"/>
        <v>-100,0</v>
      </c>
      <c r="CX53" s="52">
        <v>18</v>
      </c>
      <c r="CY53" s="53">
        <v>22</v>
      </c>
      <c r="CZ53" s="41">
        <f t="shared" si="33"/>
        <v>22.2</v>
      </c>
      <c r="DA53" s="52">
        <v>1</v>
      </c>
      <c r="DB53" s="53">
        <v>0</v>
      </c>
      <c r="DC53" s="41" t="str">
        <f t="shared" si="34"/>
        <v>-100,0</v>
      </c>
      <c r="DD53" s="52">
        <v>0</v>
      </c>
      <c r="DE53" s="53">
        <v>1</v>
      </c>
      <c r="DF53" s="41">
        <f t="shared" si="35"/>
        <v>0</v>
      </c>
    </row>
    <row r="54" spans="1:110" ht="19.5" customHeight="1" thickBot="1" x14ac:dyDescent="0.3">
      <c r="A54" s="33">
        <v>45</v>
      </c>
      <c r="B54" s="110" t="s">
        <v>161</v>
      </c>
      <c r="C54" s="111">
        <v>5077</v>
      </c>
      <c r="D54" s="112">
        <v>5409</v>
      </c>
      <c r="E54" s="41">
        <f t="shared" si="0"/>
        <v>6.5</v>
      </c>
      <c r="F54" s="111">
        <v>2465</v>
      </c>
      <c r="G54" s="112">
        <v>2765</v>
      </c>
      <c r="H54" s="41">
        <f t="shared" si="1"/>
        <v>12.2</v>
      </c>
      <c r="I54" s="111">
        <v>212</v>
      </c>
      <c r="J54" s="112">
        <v>250</v>
      </c>
      <c r="K54" s="41">
        <f t="shared" si="2"/>
        <v>17.899999999999999</v>
      </c>
      <c r="L54" s="111">
        <v>1017</v>
      </c>
      <c r="M54" s="112">
        <v>975</v>
      </c>
      <c r="N54" s="41">
        <f t="shared" si="3"/>
        <v>-4.0999999999999996</v>
      </c>
      <c r="O54" s="111">
        <v>51</v>
      </c>
      <c r="P54" s="112">
        <v>74</v>
      </c>
      <c r="Q54" s="41">
        <f t="shared" si="4"/>
        <v>45.1</v>
      </c>
      <c r="R54" s="111">
        <v>450</v>
      </c>
      <c r="S54" s="112">
        <v>489</v>
      </c>
      <c r="T54" s="41">
        <f t="shared" si="5"/>
        <v>8.6999999999999993</v>
      </c>
      <c r="U54" s="111">
        <v>3</v>
      </c>
      <c r="V54" s="112">
        <v>3</v>
      </c>
      <c r="W54" s="41">
        <f t="shared" si="6"/>
        <v>0</v>
      </c>
      <c r="X54" s="111">
        <v>61</v>
      </c>
      <c r="Y54" s="112">
        <v>64</v>
      </c>
      <c r="Z54" s="41">
        <f t="shared" si="7"/>
        <v>4.9000000000000004</v>
      </c>
      <c r="AA54" s="111">
        <v>0</v>
      </c>
      <c r="AB54" s="112">
        <v>0</v>
      </c>
      <c r="AC54" s="41">
        <f t="shared" si="8"/>
        <v>0</v>
      </c>
      <c r="AD54" s="111">
        <v>8</v>
      </c>
      <c r="AE54" s="112">
        <v>6</v>
      </c>
      <c r="AF54" s="41">
        <f t="shared" si="9"/>
        <v>-25</v>
      </c>
      <c r="AG54" s="111">
        <v>559</v>
      </c>
      <c r="AH54" s="112">
        <v>480</v>
      </c>
      <c r="AI54" s="41">
        <f t="shared" si="10"/>
        <v>-14.1</v>
      </c>
      <c r="AJ54" s="111">
        <v>6</v>
      </c>
      <c r="AK54" s="112">
        <v>5</v>
      </c>
      <c r="AL54" s="41">
        <f t="shared" si="11"/>
        <v>-16.7</v>
      </c>
      <c r="AM54" s="111">
        <v>413</v>
      </c>
      <c r="AN54" s="112">
        <v>262</v>
      </c>
      <c r="AO54" s="41">
        <f t="shared" si="12"/>
        <v>-36.6</v>
      </c>
      <c r="AP54" s="111">
        <v>400</v>
      </c>
      <c r="AQ54" s="112">
        <v>243</v>
      </c>
      <c r="AR54" s="41">
        <f t="shared" si="13"/>
        <v>-39.299999999999997</v>
      </c>
      <c r="AS54" s="111">
        <v>143</v>
      </c>
      <c r="AT54" s="112">
        <v>188</v>
      </c>
      <c r="AU54" s="41">
        <f t="shared" si="14"/>
        <v>31.5</v>
      </c>
      <c r="AV54" s="111">
        <v>274</v>
      </c>
      <c r="AW54" s="112">
        <v>462</v>
      </c>
      <c r="AX54" s="41">
        <f t="shared" si="15"/>
        <v>68.599999999999994</v>
      </c>
      <c r="AY54" s="111">
        <v>1</v>
      </c>
      <c r="AZ54" s="112">
        <v>0</v>
      </c>
      <c r="BA54" s="41" t="str">
        <f t="shared" si="16"/>
        <v>-100,0</v>
      </c>
      <c r="BB54" s="111">
        <v>0</v>
      </c>
      <c r="BC54" s="112">
        <v>0</v>
      </c>
      <c r="BD54" s="41">
        <f t="shared" si="17"/>
        <v>0</v>
      </c>
      <c r="BE54" s="111">
        <v>6</v>
      </c>
      <c r="BF54" s="112">
        <v>0</v>
      </c>
      <c r="BG54" s="41" t="str">
        <f t="shared" si="18"/>
        <v>-100,0</v>
      </c>
      <c r="BH54" s="111">
        <v>1</v>
      </c>
      <c r="BI54" s="112">
        <v>0</v>
      </c>
      <c r="BJ54" s="41" t="str">
        <f t="shared" si="19"/>
        <v>-100,0</v>
      </c>
      <c r="BK54" s="111">
        <v>1</v>
      </c>
      <c r="BL54" s="112">
        <v>0</v>
      </c>
      <c r="BM54" s="41" t="str">
        <f t="shared" si="20"/>
        <v>-100,0</v>
      </c>
      <c r="BN54" s="111">
        <v>0</v>
      </c>
      <c r="BO54" s="112">
        <v>0</v>
      </c>
      <c r="BP54" s="41">
        <f t="shared" si="21"/>
        <v>0</v>
      </c>
      <c r="BQ54" s="111">
        <v>0</v>
      </c>
      <c r="BR54" s="112">
        <v>1</v>
      </c>
      <c r="BS54" s="41">
        <f t="shared" si="22"/>
        <v>0</v>
      </c>
      <c r="BT54" s="111">
        <v>0</v>
      </c>
      <c r="BU54" s="112">
        <v>0</v>
      </c>
      <c r="BV54" s="41">
        <f t="shared" si="23"/>
        <v>0</v>
      </c>
      <c r="BW54" s="111">
        <v>0</v>
      </c>
      <c r="BX54" s="112">
        <v>0</v>
      </c>
      <c r="BY54" s="41">
        <f t="shared" si="24"/>
        <v>0</v>
      </c>
      <c r="BZ54" s="111">
        <v>0</v>
      </c>
      <c r="CA54" s="112">
        <v>0</v>
      </c>
      <c r="CB54" s="41">
        <f t="shared" si="25"/>
        <v>0</v>
      </c>
      <c r="CC54" s="111">
        <v>5695</v>
      </c>
      <c r="CD54" s="112">
        <v>6287</v>
      </c>
      <c r="CE54" s="41">
        <f t="shared" si="26"/>
        <v>10.4</v>
      </c>
      <c r="CF54" s="111">
        <v>320</v>
      </c>
      <c r="CG54" s="112">
        <v>316</v>
      </c>
      <c r="CH54" s="41">
        <f t="shared" si="27"/>
        <v>-1.3</v>
      </c>
      <c r="CI54" s="111">
        <v>94</v>
      </c>
      <c r="CJ54" s="112">
        <v>91</v>
      </c>
      <c r="CK54" s="41">
        <f t="shared" si="28"/>
        <v>-3.2</v>
      </c>
      <c r="CL54" s="111">
        <v>48</v>
      </c>
      <c r="CM54" s="112">
        <v>49</v>
      </c>
      <c r="CN54" s="41">
        <f t="shared" si="29"/>
        <v>2.1</v>
      </c>
      <c r="CO54" s="111">
        <v>2</v>
      </c>
      <c r="CP54" s="112">
        <v>1</v>
      </c>
      <c r="CQ54" s="41">
        <f t="shared" si="30"/>
        <v>-50</v>
      </c>
      <c r="CR54" s="111">
        <v>7</v>
      </c>
      <c r="CS54" s="112">
        <v>14</v>
      </c>
      <c r="CT54" s="41" t="str">
        <f t="shared" si="31"/>
        <v>2 р</v>
      </c>
      <c r="CU54" s="111">
        <v>4</v>
      </c>
      <c r="CV54" s="112">
        <v>2</v>
      </c>
      <c r="CW54" s="41">
        <f t="shared" si="32"/>
        <v>-50</v>
      </c>
      <c r="CX54" s="111">
        <v>51</v>
      </c>
      <c r="CY54" s="112">
        <v>69</v>
      </c>
      <c r="CZ54" s="41">
        <f t="shared" si="33"/>
        <v>35.299999999999997</v>
      </c>
      <c r="DA54" s="111">
        <v>3</v>
      </c>
      <c r="DB54" s="112">
        <v>4</v>
      </c>
      <c r="DC54" s="41">
        <f t="shared" si="34"/>
        <v>33.299999999999997</v>
      </c>
      <c r="DD54" s="111">
        <v>0</v>
      </c>
      <c r="DE54" s="112">
        <v>3</v>
      </c>
      <c r="DF54" s="41">
        <f t="shared" si="35"/>
        <v>0</v>
      </c>
    </row>
  </sheetData>
  <mergeCells count="51">
    <mergeCell ref="CI7:CK8"/>
    <mergeCell ref="CL7:CN7"/>
    <mergeCell ref="CL8:CN8"/>
    <mergeCell ref="R7:T7"/>
    <mergeCell ref="U7:AF7"/>
    <mergeCell ref="AM7:AO8"/>
    <mergeCell ref="AJ7:AL7"/>
    <mergeCell ref="AJ8:AL8"/>
    <mergeCell ref="AV7:AX8"/>
    <mergeCell ref="CC7:CE8"/>
    <mergeCell ref="BK7:BM8"/>
    <mergeCell ref="BW7:BY8"/>
    <mergeCell ref="BZ7:CB7"/>
    <mergeCell ref="BZ8:CB8"/>
    <mergeCell ref="BB7:BD7"/>
    <mergeCell ref="BH8:BJ8"/>
    <mergeCell ref="F7:H8"/>
    <mergeCell ref="A7:A9"/>
    <mergeCell ref="B7:B9"/>
    <mergeCell ref="C7:E8"/>
    <mergeCell ref="AG7:AI8"/>
    <mergeCell ref="L7:N8"/>
    <mergeCell ref="AD8:AF8"/>
    <mergeCell ref="X8:Z8"/>
    <mergeCell ref="O7:Q7"/>
    <mergeCell ref="U8:W8"/>
    <mergeCell ref="O8:Q8"/>
    <mergeCell ref="R8:T8"/>
    <mergeCell ref="AA8:AC8"/>
    <mergeCell ref="I7:K8"/>
    <mergeCell ref="BQ7:BS8"/>
    <mergeCell ref="BT7:BV7"/>
    <mergeCell ref="BT8:BV8"/>
    <mergeCell ref="BN7:BP7"/>
    <mergeCell ref="BN8:BP8"/>
    <mergeCell ref="AP8:AR8"/>
    <mergeCell ref="AP7:AR7"/>
    <mergeCell ref="DA8:DC8"/>
    <mergeCell ref="DD8:DF8"/>
    <mergeCell ref="CU7:DF7"/>
    <mergeCell ref="CU8:CW8"/>
    <mergeCell ref="CX8:CZ8"/>
    <mergeCell ref="CO7:CQ8"/>
    <mergeCell ref="CF7:CH7"/>
    <mergeCell ref="CF8:CH8"/>
    <mergeCell ref="BE7:BG8"/>
    <mergeCell ref="BB8:BD8"/>
    <mergeCell ref="AY7:BA8"/>
    <mergeCell ref="AS7:AU8"/>
    <mergeCell ref="CR7:CT8"/>
    <mergeCell ref="BH7:BJ7"/>
  </mergeCells>
  <phoneticPr fontId="0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62" fitToWidth="5" orientation="landscape" r:id="rId1"/>
  <headerFooter alignWithMargins="0"/>
  <colBreaks count="5" manualBreakCount="5">
    <brk id="20" min="4" max="46" man="1"/>
    <brk id="38" min="4" max="46" man="1"/>
    <brk id="56" min="4" max="46" man="1"/>
    <brk id="74" min="4" max="46" man="1"/>
    <brk id="92" min="4" max="4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0]!Dovidca2">
                <anchor moveWithCells="1" sizeWithCells="1">
                  <from>
                    <xdr:col>1</xdr:col>
                    <xdr:colOff>276225</xdr:colOff>
                    <xdr:row>6</xdr:row>
                    <xdr:rowOff>123825</xdr:rowOff>
                  </from>
                  <to>
                    <xdr:col>1</xdr:col>
                    <xdr:colOff>1466850</xdr:colOff>
                    <xdr:row>6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8</vt:i4>
      </vt:variant>
      <vt:variant>
        <vt:lpstr>Діалогові вікна</vt:lpstr>
      </vt:variant>
      <vt:variant>
        <vt:i4>1</vt:i4>
      </vt:variant>
      <vt:variant>
        <vt:lpstr>Іменовані діапазони</vt:lpstr>
      </vt:variant>
      <vt:variant>
        <vt:i4>9</vt:i4>
      </vt:variant>
    </vt:vector>
  </HeadingPairs>
  <TitlesOfParts>
    <vt:vector size="18" baseType="lpstr">
      <vt:lpstr>Форма 1-СЛМ</vt:lpstr>
      <vt:lpstr>Титульний</vt:lpstr>
      <vt:lpstr>Помилки</vt:lpstr>
      <vt:lpstr>Довідки</vt:lpstr>
      <vt:lpstr>Довідки1</vt:lpstr>
      <vt:lpstr>Довідки2</vt:lpstr>
      <vt:lpstr>Довідки3</vt:lpstr>
      <vt:lpstr>Довідки4</vt:lpstr>
      <vt:lpstr>Dov</vt:lpstr>
      <vt:lpstr>Довідки4!Заголовки_для_друку</vt:lpstr>
      <vt:lpstr>Довідки!Область_друку</vt:lpstr>
      <vt:lpstr>Довідки1!Область_друку</vt:lpstr>
      <vt:lpstr>Довідки2!Область_друку</vt:lpstr>
      <vt:lpstr>Довідки3!Область_друку</vt:lpstr>
      <vt:lpstr>Довідки4!Область_друку</vt:lpstr>
      <vt:lpstr>Помилки!Область_друку</vt:lpstr>
      <vt:lpstr>Титульний!Область_друку</vt:lpstr>
      <vt:lpstr>'Форма 1-СЛМ'!Область_друку</vt:lpstr>
    </vt:vector>
  </TitlesOfParts>
  <Company>11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Звіт про роботу органів слідства</dc:title>
  <dc:creator>Михаил Канивченко</dc:creator>
  <cp:keywords>Форма 1-СЛМ</cp:keywords>
  <cp:lastModifiedBy>User</cp:lastModifiedBy>
  <cp:lastPrinted>2018-06-04T06:10:38Z</cp:lastPrinted>
  <dcterms:created xsi:type="dcterms:W3CDTF">2002-12-26T10:52:03Z</dcterms:created>
  <dcterms:modified xsi:type="dcterms:W3CDTF">2018-11-05T12:30:42Z</dcterms:modified>
  <cp:category>Статистика</cp:category>
</cp:coreProperties>
</file>