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горь\Documents\"/>
    </mc:Choice>
  </mc:AlternateContent>
  <xr:revisionPtr revIDLastSave="0" documentId="8_{1CB79A2E-F116-4BAC-9B85-1689E389894D}" xr6:coauthVersionLast="47" xr6:coauthVersionMax="47" xr10:uidLastSave="{00000000-0000-0000-0000-000000000000}"/>
  <bookViews>
    <workbookView xWindow="-108" yWindow="-108" windowWidth="23256" windowHeight="12576" xr2:uid="{34B1477A-4010-4499-BA58-36445A55DCA2}"/>
  </bookViews>
  <sheets>
    <sheet name="1дс_баланс" sheetId="1" r:id="rId1"/>
  </sheets>
  <externalReferences>
    <externalReference r:id="rId2"/>
  </externalReferences>
  <definedNames>
    <definedName name="_xlnm.Print_Area" localSheetId="0">'1дс_баланс'!$A$1:$F$104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B8" i="1"/>
  <c r="D8" i="1"/>
  <c r="D9" i="1"/>
  <c r="E20" i="1"/>
  <c r="F20" i="1"/>
  <c r="E23" i="1"/>
  <c r="F23" i="1"/>
  <c r="E26" i="1"/>
  <c r="F26" i="1"/>
  <c r="E30" i="1"/>
  <c r="F30" i="1"/>
  <c r="F36" i="1" s="1"/>
  <c r="E39" i="1"/>
  <c r="F39" i="1"/>
  <c r="E61" i="1"/>
  <c r="F61" i="1"/>
  <c r="E77" i="1"/>
  <c r="F77" i="1"/>
  <c r="E94" i="1"/>
  <c r="F94" i="1"/>
  <c r="F97" i="1" s="1"/>
  <c r="E97" i="1"/>
  <c r="D100" i="1"/>
  <c r="D104" i="1"/>
  <c r="B9" i="1"/>
  <c r="A15" i="1" l="1"/>
  <c r="E56" i="1"/>
  <c r="E36" i="1"/>
  <c r="F56" i="1" l="1"/>
  <c r="E55" i="1" l="1"/>
  <c r="E53" i="1" l="1"/>
  <c r="F55" i="1"/>
  <c r="F53" i="1" s="1"/>
  <c r="F65" i="1" s="1"/>
  <c r="F67" i="1" s="1"/>
  <c r="H68" i="1" s="1"/>
  <c r="E65" i="1" l="1"/>
  <c r="E67" i="1" l="1"/>
  <c r="H67" i="1" l="1"/>
</calcChain>
</file>

<file path=xl/sharedStrings.xml><?xml version="1.0" encoding="utf-8"?>
<sst xmlns="http://schemas.openxmlformats.org/spreadsheetml/2006/main" count="110" uniqueCount="92">
  <si>
    <t>(ініціали та прізвище)</t>
  </si>
  <si>
    <t>(підпис)</t>
  </si>
  <si>
    <t>обов’язків бухгалтерської служби)</t>
  </si>
  <si>
    <t xml:space="preserve">на якого покладено виконання </t>
  </si>
  <si>
    <t xml:space="preserve">Головний бухгалтер (спеціаліст, </t>
  </si>
  <si>
    <t>Керівник (посадова особа)</t>
  </si>
  <si>
    <t>БАЛАНС</t>
  </si>
  <si>
    <t xml:space="preserve">ІV. ДОХОДИ МАЙБУТНІХ ПЕРІОДІВ </t>
  </si>
  <si>
    <t xml:space="preserve">ІІІ. ЗАБЕЗПЕЧЕННЯ </t>
  </si>
  <si>
    <t>Усього за розділом ІІ</t>
  </si>
  <si>
    <t xml:space="preserve">            за цінними паперами</t>
  </si>
  <si>
    <t xml:space="preserve">     інші поточні зобов’язання, з них:</t>
  </si>
  <si>
    <t xml:space="preserve">     за внутрішніми розрахунками</t>
  </si>
  <si>
    <t xml:space="preserve">     за розрахунками із соціального страхування</t>
  </si>
  <si>
    <t xml:space="preserve">     за розрахунками з оплати праці</t>
  </si>
  <si>
    <t xml:space="preserve">     за одержаними авансами</t>
  </si>
  <si>
    <t xml:space="preserve">     за кредитами</t>
  </si>
  <si>
    <t xml:space="preserve">     за розрахунками за товари, роботи, послуги</t>
  </si>
  <si>
    <t xml:space="preserve">     за платежами до бюджету</t>
  </si>
  <si>
    <t>Поточні зобов’язання:</t>
  </si>
  <si>
    <t>Поточна заборгованість за довгостроковими зобов’язаннями</t>
  </si>
  <si>
    <t xml:space="preserve">     інші довгострокові зобов’язання</t>
  </si>
  <si>
    <t xml:space="preserve">     за цінними паперами</t>
  </si>
  <si>
    <t>Довгострокові зобов’язання:</t>
  </si>
  <si>
    <t>II. ЗОБОВ'ЯЗАННЯ</t>
  </si>
  <si>
    <t>Усього за розділом І</t>
  </si>
  <si>
    <t>Цільове фінансування</t>
  </si>
  <si>
    <t>Резерви</t>
  </si>
  <si>
    <t>Капітал у підприємствах</t>
  </si>
  <si>
    <t>Фінансовий результат</t>
  </si>
  <si>
    <t>Капітал у дооцінках</t>
  </si>
  <si>
    <t>Внесений капітал</t>
  </si>
  <si>
    <t>І. ВЛАСНИЙ КАПІТАЛ ТА ФІНАНСОВИЙ РЕЗУЛЬТАТ</t>
  </si>
  <si>
    <t>На кінець звітного періоду</t>
  </si>
  <si>
    <t>На початок звітного періоду</t>
  </si>
  <si>
    <t>Код рядка</t>
  </si>
  <si>
    <t>ПАСИВ</t>
  </si>
  <si>
    <t>ІІІ ВИТРАТИ МАЙБУТНІХ ПЕРІОДІВ</t>
  </si>
  <si>
    <t>Інші фінансові активи</t>
  </si>
  <si>
    <t xml:space="preserve">           іноземній валюті</t>
  </si>
  <si>
    <t xml:space="preserve">           національній валюті</t>
  </si>
  <si>
    <t xml:space="preserve">     рахунках в установах банків у тому числі в:</t>
  </si>
  <si>
    <t xml:space="preserve">     єдиному казначейському рахунку</t>
  </si>
  <si>
    <t>Кошти бюджетів та інших клієнтів на:</t>
  </si>
  <si>
    <t xml:space="preserve">     іноземній валюті</t>
  </si>
  <si>
    <t xml:space="preserve">           дорозі</t>
  </si>
  <si>
    <t xml:space="preserve">           установах банків</t>
  </si>
  <si>
    <t xml:space="preserve">           казначействі</t>
  </si>
  <si>
    <t xml:space="preserve">           касі</t>
  </si>
  <si>
    <t xml:space="preserve">     національній валюті, у тому числі в:</t>
  </si>
  <si>
    <t>Грошові кошти та їх еквіваленти розпорядників бюджетних коштів та державних цільових фондів у:</t>
  </si>
  <si>
    <t>Поточні фінансові інвестиції</t>
  </si>
  <si>
    <t xml:space="preserve">     інша поточна дебіторська заборгованість</t>
  </si>
  <si>
    <t xml:space="preserve">     за виданими авансами</t>
  </si>
  <si>
    <t xml:space="preserve">     за наданими кредитами</t>
  </si>
  <si>
    <t xml:space="preserve">     за розрахунками з бюджетом</t>
  </si>
  <si>
    <t>Поточна дебіторська заборгованість</t>
  </si>
  <si>
    <t xml:space="preserve">     акції та інші форми участі в капіталі</t>
  </si>
  <si>
    <t xml:space="preserve">     цінні папери, крім акцій</t>
  </si>
  <si>
    <t>Довгострокові фінансові інвестиції, у тому числі:</t>
  </si>
  <si>
    <t>Довгострокова дебіторська заборгованість</t>
  </si>
  <si>
    <t>ІІ ФІНАНСОВІ АКТИВИ</t>
  </si>
  <si>
    <t>Поточні біологічні активи</t>
  </si>
  <si>
    <t>Виробництво</t>
  </si>
  <si>
    <t>Запаси</t>
  </si>
  <si>
    <t xml:space="preserve">     накопичена амортизація</t>
  </si>
  <si>
    <t xml:space="preserve">     первісна вартість</t>
  </si>
  <si>
    <t>Довгострокові біологічні активи</t>
  </si>
  <si>
    <t>Незавершені капітальні інвестиції</t>
  </si>
  <si>
    <t>Нематеріальні активи:</t>
  </si>
  <si>
    <t xml:space="preserve">     знос</t>
  </si>
  <si>
    <t>Інвестиційна нерухомість</t>
  </si>
  <si>
    <t>Основні засоби:</t>
  </si>
  <si>
    <t>І. НЕФІНАНСОВІ АКТИВИ</t>
  </si>
  <si>
    <t>АКТИВ</t>
  </si>
  <si>
    <t>Форма № 1-дс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</si>
  <si>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 xml:space="preserve">проміжна, </t>
    </r>
    <r>
      <rPr>
        <sz val="10"/>
        <color indexed="8"/>
        <rFont val="Times New Roman"/>
        <family val="1"/>
        <charset val="204"/>
      </rPr>
      <t>річна</t>
    </r>
  </si>
  <si>
    <t>Одиниця виміру: грн.</t>
  </si>
  <si>
    <t>за КВЕД</t>
  </si>
  <si>
    <t>Вид економічної діяльності</t>
  </si>
  <si>
    <t>за КОДУ</t>
  </si>
  <si>
    <t>Орган державного управління</t>
  </si>
  <si>
    <t>за КОПФГ</t>
  </si>
  <si>
    <t>Організаційно-правова форма господарювання</t>
  </si>
  <si>
    <t>за КАТОТТГ</t>
  </si>
  <si>
    <t>Територія</t>
  </si>
  <si>
    <t>за ЄДРПОУ</t>
  </si>
  <si>
    <t>Установа/бюджет</t>
  </si>
  <si>
    <t>01</t>
  </si>
  <si>
    <t>Дата (рік, місяць, число)</t>
  </si>
  <si>
    <t>КОДИ</t>
  </si>
  <si>
    <t>Додаток 1
до Національного положення (стандарту) бухгалтерського обліку в державному секторі 101 «Подання фінансової звітності»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</si>
</sst>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#,&quot;-&quot;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4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0" borderId="3" xfId="0" applyNumberFormat="1" applyFont="1" applyBorder="1" applyAlignment="1" applyProtection="1">
      <alignment vertical="center" wrapText="1"/>
      <protection locked="0"/>
    </xf>
    <xf numFmtId="164" fontId="1" fillId="0" borderId="3" xfId="0" applyNumberFormat="1" applyFont="1" applyBorder="1" applyAlignment="1" applyProtection="1">
      <alignment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/>
    <xf numFmtId="0" fontId="6" fillId="0" borderId="7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0" fontId="2" fillId="0" borderId="0" xfId="0" applyFont="1"/>
    <xf numFmtId="0" fontId="1" fillId="0" borderId="5" xfId="0" applyFont="1" applyBorder="1" applyAlignment="1">
      <alignment horizontal="left"/>
    </xf>
    <xf numFmtId="0" fontId="6" fillId="0" borderId="0" xfId="0" applyFont="1"/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48;&#1075;&#1086;&#1088;&#1100;\Documents\&#1079;&#1072;%201%20&#1082;&#1074;.2023.xls" TargetMode="External"/><Relationship Id="rId1" Type="http://schemas.openxmlformats.org/officeDocument/2006/relationships/externalLinkPath" Target="&#1079;&#1072;%201%20&#1082;&#1074;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bf-e-data"/>
      <sheetName val="DBF"/>
      <sheetName val="ЗАПОЛНИТЬ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6"/>
      <sheetName val="д17"/>
      <sheetName val="д18зф"/>
      <sheetName val="д18сф"/>
      <sheetName val="д19.1"/>
      <sheetName val="д19.2"/>
      <sheetName val="д20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Управління освіти виконавчого комітету Покровської міської ради</v>
          </cell>
        </row>
        <row r="5">
          <cell r="B5" t="str">
            <v>Покров</v>
          </cell>
        </row>
        <row r="13">
          <cell r="B13" t="str">
            <v>02142388</v>
          </cell>
        </row>
        <row r="14">
          <cell r="B14" t="str">
            <v>UA12080090010010311</v>
          </cell>
        </row>
        <row r="15">
          <cell r="B15">
            <v>430</v>
          </cell>
          <cell r="D15" t="str">
            <v>Комунальна організація (установа, заклад)</v>
          </cell>
        </row>
        <row r="18">
          <cell r="B18" t="str">
            <v>1 квітня</v>
          </cell>
          <cell r="C18" t="str">
            <v>2023 р.</v>
          </cell>
        </row>
        <row r="26">
          <cell r="F26" t="str">
            <v>Ольга МАТВЄЄВА</v>
          </cell>
        </row>
        <row r="28">
          <cell r="F28" t="str">
            <v>Лілія МЕДВЕДЄВА</v>
          </cell>
        </row>
      </sheetData>
      <sheetData sheetId="3"/>
      <sheetData sheetId="4">
        <row r="23">
          <cell r="F23">
            <v>0</v>
          </cell>
          <cell r="J23">
            <v>351701.41000000137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3">
          <cell r="E23">
            <v>1828687.89</v>
          </cell>
          <cell r="F23">
            <v>0</v>
          </cell>
          <cell r="Q23">
            <v>1818515.5600000003</v>
          </cell>
          <cell r="R23">
            <v>0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22">
          <cell r="E22">
            <v>42069.040000000008</v>
          </cell>
          <cell r="F22">
            <v>0</v>
          </cell>
          <cell r="M22">
            <v>39106.04000000019</v>
          </cell>
          <cell r="N22">
            <v>0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22">
          <cell r="F22">
            <v>0</v>
          </cell>
          <cell r="G22">
            <v>0</v>
          </cell>
          <cell r="M22">
            <v>0</v>
          </cell>
          <cell r="N22">
            <v>0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20">
          <cell r="E20">
            <v>0</v>
          </cell>
          <cell r="J20">
            <v>0</v>
          </cell>
        </row>
      </sheetData>
      <sheetData sheetId="159"/>
      <sheetData sheetId="160"/>
      <sheetData sheetId="161">
        <row r="22">
          <cell r="G22">
            <v>0</v>
          </cell>
          <cell r="R22">
            <v>0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4DEB-D36B-48FE-88CD-9275B0A75BEB}">
  <sheetPr codeName="Лист16"/>
  <dimension ref="A1:M105"/>
  <sheetViews>
    <sheetView tabSelected="1" zoomScaleNormal="100" workbookViewId="0">
      <selection activeCell="H103" sqref="H103"/>
    </sheetView>
  </sheetViews>
  <sheetFormatPr defaultColWidth="9.109375" defaultRowHeight="13.2" x14ac:dyDescent="0.25"/>
  <cols>
    <col min="1" max="1" width="30.33203125" style="1" customWidth="1"/>
    <col min="2" max="2" width="26.44140625" style="1" customWidth="1"/>
    <col min="3" max="3" width="10.88671875" style="1" customWidth="1"/>
    <col min="4" max="4" width="5.88671875" style="1" customWidth="1"/>
    <col min="5" max="5" width="13.44140625" style="1" customWidth="1"/>
    <col min="6" max="6" width="13.5546875" style="1" customWidth="1"/>
    <col min="7" max="16384" width="9.109375" style="1"/>
  </cols>
  <sheetData>
    <row r="1" spans="1:13" x14ac:dyDescent="0.25">
      <c r="D1" s="64" t="s">
        <v>91</v>
      </c>
      <c r="E1" s="63"/>
      <c r="F1" s="63"/>
    </row>
    <row r="2" spans="1:13" x14ac:dyDescent="0.25">
      <c r="D2" s="63"/>
      <c r="E2" s="63"/>
      <c r="F2" s="63"/>
    </row>
    <row r="3" spans="1:13" ht="24" customHeight="1" x14ac:dyDescent="0.25">
      <c r="D3" s="63"/>
      <c r="E3" s="63"/>
      <c r="F3" s="63"/>
    </row>
    <row r="5" spans="1:13" ht="10.5" customHeight="1" x14ac:dyDescent="0.25">
      <c r="D5" s="53" t="s">
        <v>90</v>
      </c>
      <c r="E5" s="53"/>
      <c r="F5" s="53"/>
      <c r="G5" s="62"/>
      <c r="H5" s="62"/>
      <c r="K5" s="61"/>
      <c r="L5" s="61"/>
      <c r="M5" s="61"/>
    </row>
    <row r="6" spans="1:13" ht="15" customHeight="1" x14ac:dyDescent="0.25">
      <c r="B6" s="60" t="s">
        <v>89</v>
      </c>
      <c r="C6" s="60"/>
      <c r="D6" s="59"/>
      <c r="E6" s="59"/>
      <c r="F6" s="58" t="s">
        <v>88</v>
      </c>
      <c r="G6" s="56"/>
      <c r="H6" s="42"/>
      <c r="K6" s="57"/>
      <c r="L6" s="56"/>
      <c r="M6" s="42"/>
    </row>
    <row r="7" spans="1:13" ht="39.6" x14ac:dyDescent="0.25">
      <c r="A7" s="47" t="s">
        <v>87</v>
      </c>
      <c r="B7" s="55" t="str">
        <f>[1]ЗАПОЛНИТЬ!B3</f>
        <v>Управління освіти виконавчого комітету Покровської міської ради</v>
      </c>
      <c r="C7" s="45" t="s">
        <v>86</v>
      </c>
      <c r="D7" s="44" t="str">
        <f>[1]ЗАПОЛНИТЬ!B13</f>
        <v>02142388</v>
      </c>
      <c r="E7" s="53"/>
      <c r="F7" s="53"/>
      <c r="G7" s="42"/>
      <c r="H7" s="42"/>
      <c r="K7" s="41"/>
      <c r="L7" s="41"/>
      <c r="M7" s="41"/>
    </row>
    <row r="8" spans="1:13" ht="15.6" x14ac:dyDescent="0.25">
      <c r="A8" s="47" t="s">
        <v>85</v>
      </c>
      <c r="B8" s="54" t="str">
        <f>[1]ЗАПОЛНИТЬ!B5</f>
        <v>Покров</v>
      </c>
      <c r="C8" s="45" t="s">
        <v>84</v>
      </c>
      <c r="D8" s="53" t="str">
        <f>[1]ЗАПОЛНИТЬ!B14</f>
        <v>UA12080090010010311</v>
      </c>
      <c r="E8" s="53"/>
      <c r="F8" s="53"/>
      <c r="G8" s="42"/>
      <c r="H8" s="42"/>
      <c r="K8" s="41"/>
      <c r="L8" s="41"/>
      <c r="M8" s="41"/>
    </row>
    <row r="9" spans="1:13" ht="27" customHeight="1" x14ac:dyDescent="0.25">
      <c r="A9" s="52" t="s">
        <v>83</v>
      </c>
      <c r="B9" s="51" t="str">
        <f>[1]ЗАПОЛНИТЬ!D15</f>
        <v>Комунальна організація (установа, заклад)</v>
      </c>
      <c r="C9" s="45" t="s">
        <v>82</v>
      </c>
      <c r="D9" s="50">
        <f>[1]ЗАПОЛНИТЬ!B15</f>
        <v>430</v>
      </c>
      <c r="E9" s="49"/>
      <c r="F9" s="48"/>
      <c r="G9" s="42"/>
      <c r="H9" s="42"/>
      <c r="K9" s="41"/>
      <c r="L9" s="41"/>
      <c r="M9" s="41"/>
    </row>
    <row r="10" spans="1:13" ht="15.6" x14ac:dyDescent="0.25">
      <c r="A10" s="47" t="s">
        <v>81</v>
      </c>
      <c r="B10" s="46"/>
      <c r="C10" s="45" t="s">
        <v>80</v>
      </c>
      <c r="D10" s="44"/>
      <c r="E10" s="44"/>
      <c r="F10" s="44"/>
      <c r="G10" s="42"/>
      <c r="H10" s="42"/>
      <c r="K10" s="41"/>
      <c r="L10" s="41"/>
      <c r="M10" s="41"/>
    </row>
    <row r="11" spans="1:13" ht="15.6" x14ac:dyDescent="0.25">
      <c r="A11" s="47" t="s">
        <v>79</v>
      </c>
      <c r="B11" s="46"/>
      <c r="C11" s="45" t="s">
        <v>78</v>
      </c>
      <c r="D11" s="44"/>
      <c r="E11" s="44"/>
      <c r="F11" s="44"/>
      <c r="G11" s="42"/>
      <c r="H11" s="42"/>
      <c r="K11" s="41"/>
      <c r="L11" s="41"/>
      <c r="M11" s="41"/>
    </row>
    <row r="12" spans="1:13" ht="15.6" x14ac:dyDescent="0.25">
      <c r="A12" s="1" t="s">
        <v>77</v>
      </c>
      <c r="D12" s="43"/>
      <c r="E12" s="43"/>
      <c r="F12" s="43"/>
      <c r="G12" s="42"/>
      <c r="H12" s="42"/>
      <c r="K12" s="41"/>
      <c r="L12" s="41"/>
      <c r="M12" s="41"/>
    </row>
    <row r="13" spans="1:13" x14ac:dyDescent="0.25">
      <c r="A13" s="1" t="s">
        <v>76</v>
      </c>
    </row>
    <row r="14" spans="1:13" ht="15" customHeight="1" x14ac:dyDescent="0.25">
      <c r="A14" s="40" t="s">
        <v>6</v>
      </c>
      <c r="B14" s="40"/>
      <c r="C14" s="40"/>
      <c r="D14" s="40"/>
      <c r="E14" s="40"/>
      <c r="F14" s="40"/>
    </row>
    <row r="15" spans="1:13" ht="15" customHeight="1" x14ac:dyDescent="0.25">
      <c r="A15" s="40" t="str">
        <f>CONCATENATE("на ",[1]ЗАПОЛНИТЬ!$B$18," ",LEFT([1]ЗАПОЛНИТЬ!$C$18,4)," року")</f>
        <v>на 1 квітня 2023 року</v>
      </c>
      <c r="B15" s="40"/>
      <c r="C15" s="40"/>
      <c r="D15" s="40"/>
      <c r="E15" s="40"/>
      <c r="F15" s="40"/>
    </row>
    <row r="16" spans="1:13" x14ac:dyDescent="0.25">
      <c r="E16" s="39" t="s">
        <v>75</v>
      </c>
      <c r="F16" s="39"/>
    </row>
    <row r="17" spans="1:6" ht="39.6" x14ac:dyDescent="0.25">
      <c r="A17" s="31" t="s">
        <v>74</v>
      </c>
      <c r="B17" s="30"/>
      <c r="C17" s="29"/>
      <c r="D17" s="13" t="s">
        <v>35</v>
      </c>
      <c r="E17" s="13" t="s">
        <v>34</v>
      </c>
      <c r="F17" s="13" t="s">
        <v>33</v>
      </c>
    </row>
    <row r="18" spans="1:6" ht="15" customHeight="1" x14ac:dyDescent="0.25">
      <c r="A18" s="31">
        <v>1</v>
      </c>
      <c r="B18" s="30"/>
      <c r="C18" s="29"/>
      <c r="D18" s="13">
        <v>2</v>
      </c>
      <c r="E18" s="13">
        <v>3</v>
      </c>
      <c r="F18" s="13">
        <v>4</v>
      </c>
    </row>
    <row r="19" spans="1:6" ht="15" customHeight="1" x14ac:dyDescent="0.25">
      <c r="A19" s="28" t="s">
        <v>73</v>
      </c>
      <c r="B19" s="28"/>
      <c r="C19" s="28"/>
      <c r="D19" s="28"/>
      <c r="E19" s="28"/>
      <c r="F19" s="28"/>
    </row>
    <row r="20" spans="1:6" ht="15" customHeight="1" x14ac:dyDescent="0.25">
      <c r="A20" s="25" t="s">
        <v>72</v>
      </c>
      <c r="B20" s="24"/>
      <c r="C20" s="23"/>
      <c r="D20" s="19">
        <v>1000</v>
      </c>
      <c r="E20" s="36">
        <f>E21-E22</f>
        <v>260945464</v>
      </c>
      <c r="F20" s="36">
        <f>F21-F22</f>
        <v>269716207</v>
      </c>
    </row>
    <row r="21" spans="1:6" ht="15" customHeight="1" x14ac:dyDescent="0.25">
      <c r="A21" s="25" t="s">
        <v>66</v>
      </c>
      <c r="B21" s="24"/>
      <c r="C21" s="23"/>
      <c r="D21" s="19">
        <v>1001</v>
      </c>
      <c r="E21" s="37">
        <v>347433345</v>
      </c>
      <c r="F21" s="37">
        <v>356338291</v>
      </c>
    </row>
    <row r="22" spans="1:6" ht="15" customHeight="1" x14ac:dyDescent="0.25">
      <c r="A22" s="25" t="s">
        <v>70</v>
      </c>
      <c r="B22" s="24"/>
      <c r="C22" s="23"/>
      <c r="D22" s="19">
        <v>1002</v>
      </c>
      <c r="E22" s="37">
        <v>86487881</v>
      </c>
      <c r="F22" s="37">
        <v>86622084</v>
      </c>
    </row>
    <row r="23" spans="1:6" ht="15" customHeight="1" x14ac:dyDescent="0.25">
      <c r="A23" s="25" t="s">
        <v>71</v>
      </c>
      <c r="B23" s="24"/>
      <c r="C23" s="23"/>
      <c r="D23" s="19">
        <v>1010</v>
      </c>
      <c r="E23" s="36">
        <f>E24-E25</f>
        <v>0</v>
      </c>
      <c r="F23" s="36">
        <f>F24-F25</f>
        <v>0</v>
      </c>
    </row>
    <row r="24" spans="1:6" ht="15" customHeight="1" x14ac:dyDescent="0.25">
      <c r="A24" s="25" t="s">
        <v>66</v>
      </c>
      <c r="B24" s="24"/>
      <c r="C24" s="23"/>
      <c r="D24" s="19">
        <v>1011</v>
      </c>
      <c r="E24" s="37">
        <v>0</v>
      </c>
      <c r="F24" s="37">
        <v>0</v>
      </c>
    </row>
    <row r="25" spans="1:6" ht="15" customHeight="1" x14ac:dyDescent="0.25">
      <c r="A25" s="25" t="s">
        <v>70</v>
      </c>
      <c r="B25" s="24"/>
      <c r="C25" s="23"/>
      <c r="D25" s="19">
        <v>1012</v>
      </c>
      <c r="E25" s="37">
        <v>0</v>
      </c>
      <c r="F25" s="37">
        <v>0</v>
      </c>
    </row>
    <row r="26" spans="1:6" ht="15" customHeight="1" x14ac:dyDescent="0.25">
      <c r="A26" s="25" t="s">
        <v>69</v>
      </c>
      <c r="B26" s="24"/>
      <c r="C26" s="23"/>
      <c r="D26" s="19">
        <v>1020</v>
      </c>
      <c r="E26" s="36">
        <f>E27-E28</f>
        <v>0</v>
      </c>
      <c r="F26" s="36">
        <f>F27-F28</f>
        <v>0</v>
      </c>
    </row>
    <row r="27" spans="1:6" ht="15" customHeight="1" x14ac:dyDescent="0.25">
      <c r="A27" s="25" t="s">
        <v>66</v>
      </c>
      <c r="B27" s="24"/>
      <c r="C27" s="23"/>
      <c r="D27" s="19">
        <v>1021</v>
      </c>
      <c r="E27" s="37">
        <v>0</v>
      </c>
      <c r="F27" s="37">
        <v>0</v>
      </c>
    </row>
    <row r="28" spans="1:6" ht="15" customHeight="1" x14ac:dyDescent="0.25">
      <c r="A28" s="25" t="s">
        <v>65</v>
      </c>
      <c r="B28" s="24"/>
      <c r="C28" s="23"/>
      <c r="D28" s="19">
        <v>1022</v>
      </c>
      <c r="E28" s="37">
        <v>0</v>
      </c>
      <c r="F28" s="37">
        <v>0</v>
      </c>
    </row>
    <row r="29" spans="1:6" ht="15" customHeight="1" x14ac:dyDescent="0.25">
      <c r="A29" s="25" t="s">
        <v>68</v>
      </c>
      <c r="B29" s="24"/>
      <c r="C29" s="23"/>
      <c r="D29" s="19">
        <v>1030</v>
      </c>
      <c r="E29" s="37">
        <v>8015104</v>
      </c>
      <c r="F29" s="37">
        <v>8015104</v>
      </c>
    </row>
    <row r="30" spans="1:6" ht="15" customHeight="1" x14ac:dyDescent="0.25">
      <c r="A30" s="25" t="s">
        <v>67</v>
      </c>
      <c r="B30" s="24"/>
      <c r="C30" s="23"/>
      <c r="D30" s="19">
        <v>1040</v>
      </c>
      <c r="E30" s="36">
        <f>E31-E32</f>
        <v>5868</v>
      </c>
      <c r="F30" s="36">
        <f>F31-F32</f>
        <v>5869</v>
      </c>
    </row>
    <row r="31" spans="1:6" ht="15" customHeight="1" x14ac:dyDescent="0.25">
      <c r="A31" s="25" t="s">
        <v>66</v>
      </c>
      <c r="B31" s="24"/>
      <c r="C31" s="23"/>
      <c r="D31" s="19">
        <v>1041</v>
      </c>
      <c r="E31" s="37">
        <v>202701</v>
      </c>
      <c r="F31" s="37">
        <v>200748</v>
      </c>
    </row>
    <row r="32" spans="1:6" ht="15" customHeight="1" x14ac:dyDescent="0.25">
      <c r="A32" s="25" t="s">
        <v>65</v>
      </c>
      <c r="B32" s="24"/>
      <c r="C32" s="23"/>
      <c r="D32" s="19">
        <v>1042</v>
      </c>
      <c r="E32" s="37">
        <v>196833</v>
      </c>
      <c r="F32" s="37">
        <v>194879</v>
      </c>
    </row>
    <row r="33" spans="1:6" ht="15" customHeight="1" x14ac:dyDescent="0.25">
      <c r="A33" s="25" t="s">
        <v>64</v>
      </c>
      <c r="B33" s="24"/>
      <c r="C33" s="23"/>
      <c r="D33" s="19">
        <v>1050</v>
      </c>
      <c r="E33" s="37">
        <v>3223802</v>
      </c>
      <c r="F33" s="37">
        <v>2668628</v>
      </c>
    </row>
    <row r="34" spans="1:6" ht="15" customHeight="1" x14ac:dyDescent="0.25">
      <c r="A34" s="25" t="s">
        <v>63</v>
      </c>
      <c r="B34" s="24"/>
      <c r="C34" s="23"/>
      <c r="D34" s="19">
        <v>1060</v>
      </c>
      <c r="E34" s="37">
        <v>0</v>
      </c>
      <c r="F34" s="37">
        <v>0</v>
      </c>
    </row>
    <row r="35" spans="1:6" ht="15" customHeight="1" x14ac:dyDescent="0.25">
      <c r="A35" s="25" t="s">
        <v>62</v>
      </c>
      <c r="B35" s="24"/>
      <c r="C35" s="23"/>
      <c r="D35" s="19">
        <v>1090</v>
      </c>
      <c r="E35" s="37">
        <v>0</v>
      </c>
      <c r="F35" s="37">
        <v>0</v>
      </c>
    </row>
    <row r="36" spans="1:6" ht="15" customHeight="1" x14ac:dyDescent="0.25">
      <c r="A36" s="16" t="s">
        <v>25</v>
      </c>
      <c r="B36" s="15"/>
      <c r="C36" s="14"/>
      <c r="D36" s="13">
        <v>1095</v>
      </c>
      <c r="E36" s="34">
        <f>E35+E34+E33+E30+E29+E26+E23+E20</f>
        <v>272190238</v>
      </c>
      <c r="F36" s="34">
        <f>F35+F34+F33+F30+F29+F26+F23+F20</f>
        <v>280405808</v>
      </c>
    </row>
    <row r="37" spans="1:6" ht="15" customHeight="1" x14ac:dyDescent="0.25">
      <c r="A37" s="28" t="s">
        <v>61</v>
      </c>
      <c r="B37" s="28"/>
      <c r="C37" s="28"/>
      <c r="D37" s="28"/>
      <c r="E37" s="28"/>
      <c r="F37" s="28"/>
    </row>
    <row r="38" spans="1:6" ht="15" customHeight="1" x14ac:dyDescent="0.25">
      <c r="A38" s="25" t="s">
        <v>60</v>
      </c>
      <c r="B38" s="24"/>
      <c r="C38" s="23"/>
      <c r="D38" s="19">
        <v>1100</v>
      </c>
      <c r="E38" s="37">
        <v>0</v>
      </c>
      <c r="F38" s="37">
        <v>0</v>
      </c>
    </row>
    <row r="39" spans="1:6" ht="15" customHeight="1" x14ac:dyDescent="0.25">
      <c r="A39" s="25" t="s">
        <v>59</v>
      </c>
      <c r="B39" s="24"/>
      <c r="C39" s="23"/>
      <c r="D39" s="19">
        <v>1110</v>
      </c>
      <c r="E39" s="37">
        <f>SUM(E40:E41)</f>
        <v>0</v>
      </c>
      <c r="F39" s="37">
        <f>SUM(F40:F41)</f>
        <v>0</v>
      </c>
    </row>
    <row r="40" spans="1:6" ht="15" customHeight="1" x14ac:dyDescent="0.25">
      <c r="A40" s="25" t="s">
        <v>58</v>
      </c>
      <c r="B40" s="24"/>
      <c r="C40" s="23"/>
      <c r="D40" s="19">
        <v>1111</v>
      </c>
      <c r="E40" s="37"/>
      <c r="F40" s="37"/>
    </row>
    <row r="41" spans="1:6" ht="15" customHeight="1" x14ac:dyDescent="0.25">
      <c r="A41" s="25" t="s">
        <v>57</v>
      </c>
      <c r="B41" s="24"/>
      <c r="C41" s="23"/>
      <c r="D41" s="19">
        <v>1112</v>
      </c>
      <c r="E41" s="37"/>
      <c r="F41" s="37"/>
    </row>
    <row r="42" spans="1:6" ht="15" hidden="1" customHeight="1" x14ac:dyDescent="0.25">
      <c r="A42" s="25"/>
      <c r="B42" s="24"/>
      <c r="C42" s="23"/>
      <c r="D42" s="19"/>
      <c r="E42" s="37"/>
      <c r="F42" s="37"/>
    </row>
    <row r="43" spans="1:6" ht="15" customHeight="1" x14ac:dyDescent="0.25">
      <c r="A43" s="25" t="s">
        <v>56</v>
      </c>
      <c r="B43" s="24"/>
      <c r="C43" s="23"/>
      <c r="D43" s="19"/>
      <c r="E43" s="36"/>
      <c r="F43" s="36"/>
    </row>
    <row r="44" spans="1:6" ht="15" customHeight="1" x14ac:dyDescent="0.25">
      <c r="A44" s="25" t="s">
        <v>55</v>
      </c>
      <c r="B44" s="24"/>
      <c r="C44" s="23"/>
      <c r="D44" s="19">
        <v>1120</v>
      </c>
      <c r="E44" s="37">
        <v>0</v>
      </c>
      <c r="F44" s="37">
        <v>1635</v>
      </c>
    </row>
    <row r="45" spans="1:6" ht="15" customHeight="1" x14ac:dyDescent="0.25">
      <c r="A45" s="25" t="s">
        <v>17</v>
      </c>
      <c r="B45" s="24"/>
      <c r="C45" s="23"/>
      <c r="D45" s="19">
        <v>1125</v>
      </c>
      <c r="E45" s="37">
        <v>0</v>
      </c>
      <c r="F45" s="37">
        <v>0</v>
      </c>
    </row>
    <row r="46" spans="1:6" ht="15" customHeight="1" x14ac:dyDescent="0.25">
      <c r="A46" s="25" t="s">
        <v>54</v>
      </c>
      <c r="B46" s="24"/>
      <c r="C46" s="23"/>
      <c r="D46" s="19">
        <v>1130</v>
      </c>
      <c r="E46" s="37">
        <v>0</v>
      </c>
      <c r="F46" s="37">
        <v>0</v>
      </c>
    </row>
    <row r="47" spans="1:6" ht="15" customHeight="1" x14ac:dyDescent="0.25">
      <c r="A47" s="25" t="s">
        <v>53</v>
      </c>
      <c r="B47" s="24"/>
      <c r="C47" s="23"/>
      <c r="D47" s="19">
        <v>1135</v>
      </c>
      <c r="E47" s="37">
        <v>1407080</v>
      </c>
      <c r="F47" s="37">
        <v>0</v>
      </c>
    </row>
    <row r="48" spans="1:6" ht="15" customHeight="1" x14ac:dyDescent="0.25">
      <c r="A48" s="25" t="s">
        <v>13</v>
      </c>
      <c r="B48" s="24"/>
      <c r="C48" s="23"/>
      <c r="D48" s="19">
        <v>1140</v>
      </c>
      <c r="E48" s="37">
        <v>0</v>
      </c>
      <c r="F48" s="37">
        <v>0</v>
      </c>
    </row>
    <row r="49" spans="1:6" ht="15" customHeight="1" x14ac:dyDescent="0.25">
      <c r="A49" s="25" t="s">
        <v>12</v>
      </c>
      <c r="B49" s="24"/>
      <c r="C49" s="23"/>
      <c r="D49" s="19">
        <v>1145</v>
      </c>
      <c r="E49" s="37">
        <v>0</v>
      </c>
      <c r="F49" s="37">
        <v>0</v>
      </c>
    </row>
    <row r="50" spans="1:6" ht="15" customHeight="1" x14ac:dyDescent="0.25">
      <c r="A50" s="25" t="s">
        <v>52</v>
      </c>
      <c r="B50" s="24"/>
      <c r="C50" s="23"/>
      <c r="D50" s="19">
        <v>1150</v>
      </c>
      <c r="E50" s="37">
        <v>213315</v>
      </c>
      <c r="F50" s="37">
        <v>253359</v>
      </c>
    </row>
    <row r="51" spans="1:6" ht="15" customHeight="1" x14ac:dyDescent="0.25">
      <c r="A51" s="25" t="s">
        <v>51</v>
      </c>
      <c r="B51" s="24"/>
      <c r="C51" s="23"/>
      <c r="D51" s="19">
        <v>1155</v>
      </c>
      <c r="E51" s="37">
        <v>0</v>
      </c>
      <c r="F51" s="37">
        <v>0</v>
      </c>
    </row>
    <row r="52" spans="1:6" ht="28.5" customHeight="1" x14ac:dyDescent="0.25">
      <c r="A52" s="25" t="s">
        <v>50</v>
      </c>
      <c r="B52" s="24"/>
      <c r="C52" s="23"/>
      <c r="D52" s="19"/>
      <c r="E52" s="38"/>
      <c r="F52" s="38"/>
    </row>
    <row r="53" spans="1:6" ht="15" customHeight="1" x14ac:dyDescent="0.25">
      <c r="A53" s="25" t="s">
        <v>49</v>
      </c>
      <c r="B53" s="24"/>
      <c r="C53" s="23"/>
      <c r="D53" s="19">
        <v>1160</v>
      </c>
      <c r="E53" s="36">
        <f>SUM(E54:E56)</f>
        <v>1870757</v>
      </c>
      <c r="F53" s="36">
        <f>SUM(F54:F56)</f>
        <v>2209323</v>
      </c>
    </row>
    <row r="54" spans="1:6" ht="15" customHeight="1" x14ac:dyDescent="0.25">
      <c r="A54" s="25" t="s">
        <v>48</v>
      </c>
      <c r="B54" s="24"/>
      <c r="C54" s="23"/>
      <c r="D54" s="19">
        <v>1161</v>
      </c>
      <c r="E54" s="37">
        <v>0</v>
      </c>
      <c r="F54" s="37">
        <v>0</v>
      </c>
    </row>
    <row r="55" spans="1:6" ht="15" customHeight="1" x14ac:dyDescent="0.25">
      <c r="A55" s="25" t="s">
        <v>47</v>
      </c>
      <c r="B55" s="24"/>
      <c r="C55" s="23"/>
      <c r="D55" s="19">
        <v>1162</v>
      </c>
      <c r="E55" s="36">
        <f>ROUND('[1]Ф.2.ЗВЕД'!F23+'[1]Ф.4.1.ЗВЕД'!E23-'[1]Ф.4.1.ЗВЕД'!F23+'[1]Ф.4.2.ЗВЕД'!E22-'[1]Ф.4.2.ЗВЕД'!F22+'[1]Ф.4.3.ЗВЕД'!F22-'[1]Ф.4.3.ЗВЕД'!G22+'[1]Ф.4.4.ЗВЕД'!E20+'[1]Ф.4.3.1.ЗВЕД'!G22,0)</f>
        <v>1870757</v>
      </c>
      <c r="F55" s="36">
        <f>ROUND('[1]Ф.2.ЗВЕД'!J23+'[1]Ф.4.1.ЗВЕД'!Q23-'[1]Ф.4.1.ЗВЕД'!R23+'[1]Ф.4.2.ЗВЕД'!M22-'[1]Ф.4.2.ЗВЕД'!N22+'[1]Ф.4.3.ЗВЕД'!M22-'[1]Ф.4.3.ЗВЕД'!N22+'[1]Ф.4.4.ЗВЕД'!J20+'[1]Ф.4.3.1.ЗВЕД'!R22,0)</f>
        <v>2209323</v>
      </c>
    </row>
    <row r="56" spans="1:6" ht="15" customHeight="1" x14ac:dyDescent="0.25">
      <c r="A56" s="25" t="s">
        <v>46</v>
      </c>
      <c r="B56" s="24"/>
      <c r="C56" s="23"/>
      <c r="D56" s="19">
        <v>1163</v>
      </c>
      <c r="E56" s="36">
        <f>ROUND('[1]Ф.4.1.ЗВЕД'!F23+'[1]Ф.4.2.ЗВЕД'!F22+'[1]Ф.4.3.ЗВЕД'!G22,0)</f>
        <v>0</v>
      </c>
      <c r="F56" s="36">
        <f>ROUND('[1]Ф.4.1.ЗВЕД'!R23+'[1]Ф.4.2.ЗВЕД'!N22+'[1]Ф.4.3.ЗВЕД'!N22,0)</f>
        <v>0</v>
      </c>
    </row>
    <row r="57" spans="1:6" ht="15" customHeight="1" x14ac:dyDescent="0.25">
      <c r="A57" s="25" t="s">
        <v>45</v>
      </c>
      <c r="B57" s="24"/>
      <c r="C57" s="23"/>
      <c r="D57" s="19">
        <v>1164</v>
      </c>
      <c r="E57" s="37">
        <v>0</v>
      </c>
      <c r="F57" s="37">
        <v>0</v>
      </c>
    </row>
    <row r="58" spans="1:6" ht="15" customHeight="1" x14ac:dyDescent="0.25">
      <c r="A58" s="25" t="s">
        <v>44</v>
      </c>
      <c r="B58" s="24"/>
      <c r="C58" s="23"/>
      <c r="D58" s="19">
        <v>1165</v>
      </c>
      <c r="E58" s="37">
        <v>0</v>
      </c>
      <c r="F58" s="37">
        <v>0</v>
      </c>
    </row>
    <row r="59" spans="1:6" ht="15" customHeight="1" x14ac:dyDescent="0.25">
      <c r="A59" s="25" t="s">
        <v>43</v>
      </c>
      <c r="B59" s="24"/>
      <c r="C59" s="23"/>
      <c r="D59" s="19"/>
      <c r="E59" s="38"/>
      <c r="F59" s="38"/>
    </row>
    <row r="60" spans="1:6" ht="15" customHeight="1" x14ac:dyDescent="0.25">
      <c r="A60" s="25" t="s">
        <v>42</v>
      </c>
      <c r="B60" s="24"/>
      <c r="C60" s="23"/>
      <c r="D60" s="19">
        <v>1170</v>
      </c>
      <c r="E60" s="37">
        <v>0</v>
      </c>
      <c r="F60" s="37">
        <v>0</v>
      </c>
    </row>
    <row r="61" spans="1:6" ht="15" customHeight="1" x14ac:dyDescent="0.25">
      <c r="A61" s="25" t="s">
        <v>41</v>
      </c>
      <c r="B61" s="24"/>
      <c r="C61" s="23"/>
      <c r="D61" s="19">
        <v>1175</v>
      </c>
      <c r="E61" s="36">
        <f>SUM(E62:E63)</f>
        <v>0</v>
      </c>
      <c r="F61" s="36">
        <f>SUM(F62:F63)</f>
        <v>0</v>
      </c>
    </row>
    <row r="62" spans="1:6" ht="15" customHeight="1" x14ac:dyDescent="0.25">
      <c r="A62" s="25" t="s">
        <v>40</v>
      </c>
      <c r="B62" s="24"/>
      <c r="C62" s="23"/>
      <c r="D62" s="19">
        <v>1176</v>
      </c>
      <c r="E62" s="37">
        <v>0</v>
      </c>
      <c r="F62" s="37">
        <v>0</v>
      </c>
    </row>
    <row r="63" spans="1:6" ht="15" customHeight="1" x14ac:dyDescent="0.25">
      <c r="A63" s="25" t="s">
        <v>39</v>
      </c>
      <c r="B63" s="24"/>
      <c r="C63" s="23"/>
      <c r="D63" s="19">
        <v>1177</v>
      </c>
      <c r="E63" s="37">
        <v>0</v>
      </c>
      <c r="F63" s="37">
        <v>0</v>
      </c>
    </row>
    <row r="64" spans="1:6" ht="15" customHeight="1" x14ac:dyDescent="0.25">
      <c r="A64" s="25" t="s">
        <v>38</v>
      </c>
      <c r="B64" s="24"/>
      <c r="C64" s="23"/>
      <c r="D64" s="19">
        <v>1180</v>
      </c>
      <c r="E64" s="37">
        <v>0</v>
      </c>
      <c r="F64" s="37">
        <v>0</v>
      </c>
    </row>
    <row r="65" spans="1:8" ht="15" customHeight="1" x14ac:dyDescent="0.25">
      <c r="A65" s="16" t="s">
        <v>9</v>
      </c>
      <c r="B65" s="15"/>
      <c r="C65" s="14"/>
      <c r="D65" s="13">
        <v>1195</v>
      </c>
      <c r="E65" s="36">
        <f>E64+E61+E60+E58+E53+E51+SUM(E44:E50)+E39+E38</f>
        <v>3491152</v>
      </c>
      <c r="F65" s="36">
        <f>F64+F61+F60+F58+F53+F51+SUM(F44:F50)+F39+F38</f>
        <v>2464317</v>
      </c>
    </row>
    <row r="66" spans="1:8" ht="15" customHeight="1" x14ac:dyDescent="0.25">
      <c r="A66" s="16" t="s">
        <v>37</v>
      </c>
      <c r="B66" s="15"/>
      <c r="C66" s="14"/>
      <c r="D66" s="13">
        <v>1200</v>
      </c>
      <c r="E66" s="35">
        <v>0</v>
      </c>
      <c r="F66" s="35">
        <v>0</v>
      </c>
    </row>
    <row r="67" spans="1:8" ht="15" customHeight="1" x14ac:dyDescent="0.25">
      <c r="A67" s="16" t="s">
        <v>6</v>
      </c>
      <c r="B67" s="15"/>
      <c r="C67" s="14"/>
      <c r="D67" s="13">
        <v>1300</v>
      </c>
      <c r="E67" s="34">
        <f>E66+E65+E36</f>
        <v>275681390</v>
      </c>
      <c r="F67" s="34">
        <f>F66+F65+F36</f>
        <v>282870125</v>
      </c>
      <c r="H67" s="32" t="str">
        <f>IF(E67=E97,"","Актив не дорівнює пасиву на початок звітного періоду")</f>
        <v/>
      </c>
    </row>
    <row r="68" spans="1:8" ht="39.6" x14ac:dyDescent="0.25">
      <c r="A68" s="31" t="s">
        <v>36</v>
      </c>
      <c r="B68" s="30"/>
      <c r="C68" s="29"/>
      <c r="D68" s="13" t="s">
        <v>35</v>
      </c>
      <c r="E68" s="13" t="s">
        <v>34</v>
      </c>
      <c r="F68" s="33" t="s">
        <v>33</v>
      </c>
      <c r="H68" s="32" t="str">
        <f>IF(F67=F97,"","Актив не дорівнює пасиву на кінець звітного періоду")</f>
        <v/>
      </c>
    </row>
    <row r="69" spans="1:8" ht="15" customHeight="1" x14ac:dyDescent="0.25">
      <c r="A69" s="31">
        <v>1</v>
      </c>
      <c r="B69" s="30"/>
      <c r="C69" s="29"/>
      <c r="D69" s="13">
        <v>2</v>
      </c>
      <c r="E69" s="13">
        <v>3</v>
      </c>
      <c r="F69" s="13">
        <v>4</v>
      </c>
    </row>
    <row r="70" spans="1:8" ht="15" customHeight="1" x14ac:dyDescent="0.25">
      <c r="A70" s="28" t="s">
        <v>32</v>
      </c>
      <c r="B70" s="28"/>
      <c r="C70" s="28"/>
      <c r="D70" s="28"/>
      <c r="E70" s="28"/>
      <c r="F70" s="28"/>
    </row>
    <row r="71" spans="1:8" ht="15" customHeight="1" x14ac:dyDescent="0.25">
      <c r="A71" s="25" t="s">
        <v>31</v>
      </c>
      <c r="B71" s="24"/>
      <c r="C71" s="23"/>
      <c r="D71" s="19">
        <v>1400</v>
      </c>
      <c r="E71" s="18">
        <v>321405065</v>
      </c>
      <c r="F71" s="18">
        <v>330310011</v>
      </c>
    </row>
    <row r="72" spans="1:8" ht="15" customHeight="1" x14ac:dyDescent="0.25">
      <c r="A72" s="25" t="s">
        <v>30</v>
      </c>
      <c r="B72" s="24"/>
      <c r="C72" s="23"/>
      <c r="D72" s="19">
        <v>1410</v>
      </c>
      <c r="E72" s="18">
        <v>0</v>
      </c>
      <c r="F72" s="18">
        <v>0</v>
      </c>
    </row>
    <row r="73" spans="1:8" ht="15" customHeight="1" x14ac:dyDescent="0.25">
      <c r="A73" s="25" t="s">
        <v>29</v>
      </c>
      <c r="B73" s="24"/>
      <c r="C73" s="23"/>
      <c r="D73" s="19">
        <v>1420</v>
      </c>
      <c r="E73" s="18">
        <v>-55715863</v>
      </c>
      <c r="F73" s="18">
        <v>-56302164</v>
      </c>
    </row>
    <row r="74" spans="1:8" ht="15" customHeight="1" x14ac:dyDescent="0.25">
      <c r="A74" s="25" t="s">
        <v>28</v>
      </c>
      <c r="B74" s="24"/>
      <c r="C74" s="23"/>
      <c r="D74" s="19">
        <v>1430</v>
      </c>
      <c r="E74" s="18">
        <v>0</v>
      </c>
      <c r="F74" s="18">
        <v>0</v>
      </c>
    </row>
    <row r="75" spans="1:8" ht="15" customHeight="1" x14ac:dyDescent="0.25">
      <c r="A75" s="25" t="s">
        <v>27</v>
      </c>
      <c r="B75" s="24"/>
      <c r="C75" s="23"/>
      <c r="D75" s="19">
        <v>1440</v>
      </c>
      <c r="E75" s="18">
        <v>0</v>
      </c>
      <c r="F75" s="18">
        <v>0</v>
      </c>
    </row>
    <row r="76" spans="1:8" ht="15" customHeight="1" x14ac:dyDescent="0.25">
      <c r="A76" s="25" t="s">
        <v>26</v>
      </c>
      <c r="B76" s="24"/>
      <c r="C76" s="23"/>
      <c r="D76" s="19">
        <v>1450</v>
      </c>
      <c r="E76" s="18">
        <v>8015104</v>
      </c>
      <c r="F76" s="18">
        <v>8015104</v>
      </c>
    </row>
    <row r="77" spans="1:8" ht="15" customHeight="1" x14ac:dyDescent="0.25">
      <c r="A77" s="16" t="s">
        <v>25</v>
      </c>
      <c r="B77" s="15"/>
      <c r="C77" s="14"/>
      <c r="D77" s="13">
        <v>1495</v>
      </c>
      <c r="E77" s="12">
        <f>SUM(E71:E76)</f>
        <v>273704306</v>
      </c>
      <c r="F77" s="12">
        <f>SUM(F71:F76)</f>
        <v>282022951</v>
      </c>
    </row>
    <row r="78" spans="1:8" ht="15" customHeight="1" x14ac:dyDescent="0.25">
      <c r="A78" s="28" t="s">
        <v>24</v>
      </c>
      <c r="B78" s="28"/>
      <c r="C78" s="28"/>
      <c r="D78" s="28"/>
      <c r="E78" s="28"/>
      <c r="F78" s="28"/>
    </row>
    <row r="79" spans="1:8" ht="15" customHeight="1" x14ac:dyDescent="0.25">
      <c r="A79" s="25" t="s">
        <v>23</v>
      </c>
      <c r="B79" s="24"/>
      <c r="C79" s="23"/>
      <c r="D79" s="19"/>
      <c r="E79" s="27"/>
      <c r="F79" s="27"/>
    </row>
    <row r="80" spans="1:8" ht="15" customHeight="1" x14ac:dyDescent="0.25">
      <c r="A80" s="25" t="s">
        <v>22</v>
      </c>
      <c r="B80" s="24"/>
      <c r="C80" s="23"/>
      <c r="D80" s="19">
        <v>1500</v>
      </c>
      <c r="E80" s="18">
        <v>0</v>
      </c>
      <c r="F80" s="18">
        <v>0</v>
      </c>
    </row>
    <row r="81" spans="1:6" ht="15" customHeight="1" x14ac:dyDescent="0.25">
      <c r="A81" s="25" t="s">
        <v>16</v>
      </c>
      <c r="B81" s="24"/>
      <c r="C81" s="23"/>
      <c r="D81" s="19">
        <v>1510</v>
      </c>
      <c r="E81" s="18">
        <v>0</v>
      </c>
      <c r="F81" s="18">
        <v>0</v>
      </c>
    </row>
    <row r="82" spans="1:6" ht="15" customHeight="1" x14ac:dyDescent="0.25">
      <c r="A82" s="25" t="s">
        <v>21</v>
      </c>
      <c r="B82" s="24"/>
      <c r="C82" s="23"/>
      <c r="D82" s="19">
        <v>1520</v>
      </c>
      <c r="E82" s="18">
        <v>0</v>
      </c>
      <c r="F82" s="18">
        <v>0</v>
      </c>
    </row>
    <row r="83" spans="1:6" ht="15" customHeight="1" x14ac:dyDescent="0.25">
      <c r="A83" s="25" t="s">
        <v>20</v>
      </c>
      <c r="B83" s="24"/>
      <c r="C83" s="23"/>
      <c r="D83" s="19">
        <v>1530</v>
      </c>
      <c r="E83" s="18">
        <v>0</v>
      </c>
      <c r="F83" s="18">
        <v>0</v>
      </c>
    </row>
    <row r="84" spans="1:6" ht="15" customHeight="1" x14ac:dyDescent="0.25">
      <c r="A84" s="25" t="s">
        <v>19</v>
      </c>
      <c r="B84" s="24"/>
      <c r="C84" s="23"/>
      <c r="D84" s="19"/>
      <c r="E84" s="27"/>
      <c r="F84" s="27"/>
    </row>
    <row r="85" spans="1:6" ht="15" customHeight="1" x14ac:dyDescent="0.25">
      <c r="A85" s="25" t="s">
        <v>18</v>
      </c>
      <c r="B85" s="24"/>
      <c r="C85" s="23"/>
      <c r="D85" s="19">
        <v>1540</v>
      </c>
      <c r="E85" s="26">
        <v>0</v>
      </c>
      <c r="F85" s="26">
        <v>0</v>
      </c>
    </row>
    <row r="86" spans="1:6" ht="15" customHeight="1" x14ac:dyDescent="0.25">
      <c r="A86" s="25" t="s">
        <v>17</v>
      </c>
      <c r="B86" s="24"/>
      <c r="C86" s="23"/>
      <c r="D86" s="19">
        <v>1545</v>
      </c>
      <c r="E86" s="18">
        <v>0</v>
      </c>
      <c r="F86" s="18">
        <v>336863</v>
      </c>
    </row>
    <row r="87" spans="1:6" ht="15" customHeight="1" x14ac:dyDescent="0.25">
      <c r="A87" s="25" t="s">
        <v>16</v>
      </c>
      <c r="B87" s="24"/>
      <c r="C87" s="23"/>
      <c r="D87" s="19">
        <v>1550</v>
      </c>
      <c r="E87" s="18">
        <v>0</v>
      </c>
      <c r="F87" s="18">
        <v>0</v>
      </c>
    </row>
    <row r="88" spans="1:6" ht="15" customHeight="1" x14ac:dyDescent="0.25">
      <c r="A88" s="25" t="s">
        <v>15</v>
      </c>
      <c r="B88" s="24"/>
      <c r="C88" s="23"/>
      <c r="D88" s="19">
        <v>1555</v>
      </c>
      <c r="E88" s="18">
        <v>0</v>
      </c>
      <c r="F88" s="18">
        <v>0</v>
      </c>
    </row>
    <row r="89" spans="1:6" ht="15" customHeight="1" x14ac:dyDescent="0.25">
      <c r="A89" s="25" t="s">
        <v>14</v>
      </c>
      <c r="B89" s="24"/>
      <c r="C89" s="23"/>
      <c r="D89" s="19">
        <v>1560</v>
      </c>
      <c r="E89" s="18">
        <v>0</v>
      </c>
      <c r="F89" s="18">
        <v>0</v>
      </c>
    </row>
    <row r="90" spans="1:6" ht="15" customHeight="1" x14ac:dyDescent="0.25">
      <c r="A90" s="25" t="s">
        <v>13</v>
      </c>
      <c r="B90" s="24"/>
      <c r="C90" s="23"/>
      <c r="D90" s="19">
        <v>1565</v>
      </c>
      <c r="E90" s="18">
        <v>0</v>
      </c>
      <c r="F90" s="18">
        <v>0</v>
      </c>
    </row>
    <row r="91" spans="1:6" ht="15" customHeight="1" x14ac:dyDescent="0.25">
      <c r="A91" s="25" t="s">
        <v>12</v>
      </c>
      <c r="B91" s="24"/>
      <c r="C91" s="23"/>
      <c r="D91" s="19">
        <v>1570</v>
      </c>
      <c r="E91" s="18">
        <v>0</v>
      </c>
      <c r="F91" s="18">
        <v>0</v>
      </c>
    </row>
    <row r="92" spans="1:6" ht="15" customHeight="1" x14ac:dyDescent="0.25">
      <c r="A92" s="25" t="s">
        <v>11</v>
      </c>
      <c r="B92" s="24"/>
      <c r="C92" s="23"/>
      <c r="D92" s="19">
        <v>1575</v>
      </c>
      <c r="E92" s="18">
        <v>1977084</v>
      </c>
      <c r="F92" s="18">
        <v>510311</v>
      </c>
    </row>
    <row r="93" spans="1:6" ht="15" customHeight="1" x14ac:dyDescent="0.25">
      <c r="A93" s="22" t="s">
        <v>10</v>
      </c>
      <c r="B93" s="21"/>
      <c r="C93" s="20"/>
      <c r="D93" s="19">
        <v>1576</v>
      </c>
      <c r="E93" s="18">
        <v>0</v>
      </c>
      <c r="F93" s="18">
        <v>0</v>
      </c>
    </row>
    <row r="94" spans="1:6" ht="15" customHeight="1" x14ac:dyDescent="0.25">
      <c r="A94" s="16" t="s">
        <v>9</v>
      </c>
      <c r="B94" s="15"/>
      <c r="C94" s="14"/>
      <c r="D94" s="13">
        <v>1595</v>
      </c>
      <c r="E94" s="12">
        <f>SUM(E85:E92)+SUM(E80:E82)+E83</f>
        <v>1977084</v>
      </c>
      <c r="F94" s="12">
        <f>SUM(F85:F92)+SUM(F80:F82)+F83</f>
        <v>847174</v>
      </c>
    </row>
    <row r="95" spans="1:6" ht="15" customHeight="1" x14ac:dyDescent="0.25">
      <c r="A95" s="16" t="s">
        <v>8</v>
      </c>
      <c r="B95" s="15"/>
      <c r="C95" s="14"/>
      <c r="D95" s="13">
        <v>1600</v>
      </c>
      <c r="E95" s="17">
        <v>0</v>
      </c>
      <c r="F95" s="17">
        <v>0</v>
      </c>
    </row>
    <row r="96" spans="1:6" ht="15" customHeight="1" x14ac:dyDescent="0.25">
      <c r="A96" s="16" t="s">
        <v>7</v>
      </c>
      <c r="B96" s="15"/>
      <c r="C96" s="14"/>
      <c r="D96" s="13">
        <v>1700</v>
      </c>
      <c r="E96" s="17">
        <v>0</v>
      </c>
      <c r="F96" s="17">
        <v>0</v>
      </c>
    </row>
    <row r="97" spans="1:11" ht="15" customHeight="1" x14ac:dyDescent="0.25">
      <c r="A97" s="16" t="s">
        <v>6</v>
      </c>
      <c r="B97" s="15"/>
      <c r="C97" s="14"/>
      <c r="D97" s="13">
        <v>1800</v>
      </c>
      <c r="E97" s="12">
        <f>E96+E95+E94+E77</f>
        <v>275681390</v>
      </c>
      <c r="F97" s="12">
        <f>F96+F95+F94+F77</f>
        <v>282870125</v>
      </c>
    </row>
    <row r="100" spans="1:11" ht="15.6" x14ac:dyDescent="0.25">
      <c r="A100" s="8" t="s">
        <v>5</v>
      </c>
      <c r="B100" s="7"/>
      <c r="C100" s="4"/>
      <c r="D100" s="6" t="str">
        <f>[1]ЗАПОЛНИТЬ!F26</f>
        <v>Ольга МАТВЄЄВА</v>
      </c>
      <c r="E100" s="6"/>
      <c r="F100" s="6"/>
      <c r="G100" s="4"/>
      <c r="H100" s="4"/>
      <c r="I100" s="4"/>
      <c r="J100" s="4"/>
      <c r="K100" s="4"/>
    </row>
    <row r="101" spans="1:11" ht="15" customHeight="1" x14ac:dyDescent="0.25">
      <c r="A101" s="8"/>
      <c r="B101" s="5" t="s">
        <v>1</v>
      </c>
      <c r="C101" s="11"/>
      <c r="D101" s="10" t="s">
        <v>0</v>
      </c>
      <c r="E101" s="10"/>
      <c r="F101" s="10"/>
      <c r="G101" s="2"/>
      <c r="H101" s="2"/>
      <c r="I101" s="2"/>
      <c r="J101" s="2"/>
      <c r="K101" s="2"/>
    </row>
    <row r="102" spans="1:11" ht="15.6" x14ac:dyDescent="0.25">
      <c r="A102" s="8" t="s">
        <v>4</v>
      </c>
      <c r="B102" s="9"/>
      <c r="C102" s="4"/>
      <c r="D102" s="4"/>
      <c r="E102" s="4"/>
      <c r="G102" s="4"/>
      <c r="H102" s="4"/>
      <c r="I102" s="4"/>
      <c r="J102" s="4"/>
      <c r="K102" s="4"/>
    </row>
    <row r="103" spans="1:11" ht="15.6" x14ac:dyDescent="0.25">
      <c r="A103" s="8" t="s">
        <v>3</v>
      </c>
      <c r="B103" s="9"/>
      <c r="C103" s="4"/>
      <c r="D103" s="4"/>
      <c r="E103" s="4"/>
      <c r="G103" s="4"/>
      <c r="H103" s="4"/>
      <c r="I103" s="4"/>
      <c r="J103" s="4"/>
      <c r="K103" s="4"/>
    </row>
    <row r="104" spans="1:11" ht="15.6" x14ac:dyDescent="0.25">
      <c r="A104" s="8" t="s">
        <v>2</v>
      </c>
      <c r="B104" s="7"/>
      <c r="C104" s="4"/>
      <c r="D104" s="6" t="str">
        <f>[1]ЗАПОЛНИТЬ!F28</f>
        <v>Лілія МЕДВЕДЄВА</v>
      </c>
      <c r="E104" s="6"/>
      <c r="F104" s="6"/>
      <c r="G104" s="4"/>
      <c r="H104" s="4"/>
      <c r="I104" s="4"/>
      <c r="J104" s="4"/>
      <c r="K104" s="4"/>
    </row>
    <row r="105" spans="1:11" ht="13.8" x14ac:dyDescent="0.25">
      <c r="B105" s="5" t="s">
        <v>1</v>
      </c>
      <c r="C105" s="4"/>
      <c r="D105" s="3" t="s">
        <v>0</v>
      </c>
      <c r="E105" s="3"/>
      <c r="F105" s="3"/>
      <c r="G105" s="2"/>
      <c r="H105" s="2"/>
      <c r="I105" s="2"/>
      <c r="J105" s="2"/>
      <c r="K105" s="2"/>
    </row>
  </sheetData>
  <mergeCells count="103">
    <mergeCell ref="D104:F104"/>
    <mergeCell ref="D105:F105"/>
    <mergeCell ref="D1:F3"/>
    <mergeCell ref="D5:F5"/>
    <mergeCell ref="D9:F9"/>
    <mergeCell ref="A14:F14"/>
    <mergeCell ref="A15:F15"/>
    <mergeCell ref="A18:C18"/>
    <mergeCell ref="A19:F19"/>
    <mergeCell ref="E16:F16"/>
    <mergeCell ref="K9:M10"/>
    <mergeCell ref="D10:F10"/>
    <mergeCell ref="D11:F11"/>
    <mergeCell ref="A93:C93"/>
    <mergeCell ref="D100:F100"/>
    <mergeCell ref="D101:F101"/>
    <mergeCell ref="K11:M11"/>
    <mergeCell ref="D12:F12"/>
    <mergeCell ref="K12:M12"/>
    <mergeCell ref="A17:C17"/>
    <mergeCell ref="K5:M5"/>
    <mergeCell ref="B6:C6"/>
    <mergeCell ref="D7:F7"/>
    <mergeCell ref="K7:M7"/>
    <mergeCell ref="D8:F8"/>
    <mergeCell ref="K8:M8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F37"/>
    <mergeCell ref="A38:C38"/>
    <mergeCell ref="A39:C39"/>
    <mergeCell ref="A43:C43"/>
    <mergeCell ref="A40:C40"/>
    <mergeCell ref="A41:C41"/>
    <mergeCell ref="A42:C42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8:C58"/>
    <mergeCell ref="A59:C59"/>
    <mergeCell ref="A60:C60"/>
    <mergeCell ref="A61:C61"/>
    <mergeCell ref="A62:C62"/>
    <mergeCell ref="A57:C57"/>
    <mergeCell ref="A63:C63"/>
    <mergeCell ref="A64:C64"/>
    <mergeCell ref="A65:C65"/>
    <mergeCell ref="A66:C66"/>
    <mergeCell ref="A67:C67"/>
    <mergeCell ref="A68:C68"/>
    <mergeCell ref="A69:C69"/>
    <mergeCell ref="A70:F70"/>
    <mergeCell ref="A71:C71"/>
    <mergeCell ref="A72:C72"/>
    <mergeCell ref="A73:C73"/>
    <mergeCell ref="A74:C74"/>
    <mergeCell ref="A75:C75"/>
    <mergeCell ref="A76:C76"/>
    <mergeCell ref="A77:C77"/>
    <mergeCell ref="A78:F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95:C95"/>
    <mergeCell ref="A96:C96"/>
    <mergeCell ref="A97:C97"/>
    <mergeCell ref="A88:C88"/>
    <mergeCell ref="A89:C89"/>
    <mergeCell ref="A90:C90"/>
    <mergeCell ref="A91:C91"/>
    <mergeCell ref="A92:C92"/>
    <mergeCell ref="A94:C94"/>
  </mergeCells>
  <pageMargins left="0.16" right="0.11" top="0.4" bottom="0.28000000000000003" header="0.16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1дс_баланс</vt:lpstr>
      <vt:lpstr>'1дс_баланс'!Область_друку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2023-04-14T05:33:15Z</dcterms:created>
  <dcterms:modified xsi:type="dcterms:W3CDTF">2023-04-14T05:37:21Z</dcterms:modified>
</cp:coreProperties>
</file>