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УМЕНТИ РФУ\2019\ВИКОНАННЯ\ДОДАТКИ\РІК\"/>
    </mc:Choice>
  </mc:AlternateContent>
  <bookViews>
    <workbookView xWindow="0" yWindow="0" windowWidth="16380" windowHeight="8190" tabRatio="500"/>
  </bookViews>
  <sheets>
    <sheet name="Дод2" sheetId="1" r:id="rId1"/>
  </sheets>
  <definedNames>
    <definedName name="Масив">#REF!</definedName>
    <definedName name="_xlnm.Print_Area" localSheetId="0">Дод2!$A$1:$Q$58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22" i="1" l="1"/>
  <c r="Q23" i="1"/>
  <c r="Q24" i="1"/>
  <c r="Q25" i="1"/>
  <c r="Q26" i="1"/>
  <c r="Q27" i="1"/>
  <c r="Q28" i="1"/>
  <c r="Q29" i="1"/>
  <c r="Q30" i="1"/>
  <c r="Q31" i="1"/>
  <c r="Q32" i="1"/>
  <c r="Q34" i="1"/>
  <c r="Q20" i="1"/>
  <c r="P32" i="1"/>
  <c r="P20" i="1"/>
  <c r="P45" i="1"/>
  <c r="P44" i="1"/>
  <c r="P43" i="1"/>
  <c r="P42" i="1"/>
  <c r="M44" i="1"/>
  <c r="M43" i="1"/>
  <c r="M42" i="1"/>
  <c r="M45" i="1"/>
  <c r="N31" i="1"/>
  <c r="N30" i="1"/>
  <c r="N29" i="1"/>
  <c r="N28" i="1"/>
  <c r="N27" i="1"/>
  <c r="N26" i="1"/>
  <c r="N25" i="1"/>
  <c r="N24" i="1"/>
  <c r="N23" i="1"/>
  <c r="O34" i="1"/>
  <c r="O31" i="1"/>
  <c r="O22" i="1"/>
  <c r="L31" i="1" l="1"/>
  <c r="L30" i="1"/>
  <c r="L29" i="1"/>
  <c r="L28" i="1"/>
  <c r="L27" i="1"/>
  <c r="L26" i="1"/>
  <c r="L25" i="1"/>
  <c r="L24" i="1"/>
  <c r="L23" i="1"/>
  <c r="L22" i="1"/>
  <c r="E20" i="1"/>
  <c r="E19" i="1"/>
  <c r="E18" i="1"/>
  <c r="E17" i="1"/>
  <c r="E16" i="1"/>
  <c r="E15" i="1"/>
  <c r="E14" i="1"/>
  <c r="E13" i="1"/>
  <c r="E12" i="1"/>
  <c r="C56" i="1"/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31" i="1"/>
  <c r="H32" i="1"/>
  <c r="H33" i="1"/>
  <c r="H34" i="1"/>
  <c r="H42" i="1"/>
  <c r="H43" i="1"/>
  <c r="H45" i="1"/>
  <c r="O55" i="1"/>
  <c r="N55" i="1"/>
  <c r="M55" i="1"/>
  <c r="L55" i="1"/>
  <c r="K55" i="1"/>
  <c r="H55" i="1"/>
  <c r="Q55" i="1" s="1"/>
  <c r="E55" i="1"/>
  <c r="P54" i="1"/>
  <c r="O54" i="1"/>
  <c r="M54" i="1"/>
  <c r="L54" i="1"/>
  <c r="K54" i="1"/>
  <c r="H54" i="1"/>
  <c r="E54" i="1"/>
  <c r="P53" i="1"/>
  <c r="O53" i="1"/>
  <c r="M53" i="1"/>
  <c r="L53" i="1"/>
  <c r="K53" i="1"/>
  <c r="H53" i="1"/>
  <c r="E53" i="1"/>
  <c r="N53" i="1" s="1"/>
  <c r="P51" i="1"/>
  <c r="O51" i="1"/>
  <c r="M51" i="1"/>
  <c r="L51" i="1"/>
  <c r="K51" i="1"/>
  <c r="N51" i="1" s="1"/>
  <c r="H51" i="1"/>
  <c r="P50" i="1"/>
  <c r="N50" i="1"/>
  <c r="M50" i="1"/>
  <c r="L50" i="1"/>
  <c r="K50" i="1"/>
  <c r="H50" i="1"/>
  <c r="Q50" i="1" s="1"/>
  <c r="P49" i="1"/>
  <c r="O49" i="1"/>
  <c r="N49" i="1"/>
  <c r="M49" i="1"/>
  <c r="L49" i="1"/>
  <c r="K49" i="1"/>
  <c r="Q49" i="1" s="1"/>
  <c r="H49" i="1"/>
  <c r="P48" i="1"/>
  <c r="O48" i="1"/>
  <c r="N48" i="1"/>
  <c r="M48" i="1"/>
  <c r="L48" i="1"/>
  <c r="K48" i="1"/>
  <c r="Q48" i="1" s="1"/>
  <c r="H48" i="1"/>
  <c r="P47" i="1"/>
  <c r="N47" i="1"/>
  <c r="M47" i="1"/>
  <c r="L47" i="1"/>
  <c r="P46" i="1"/>
  <c r="M46" i="1"/>
  <c r="L46" i="1"/>
  <c r="K46" i="1"/>
  <c r="Q46" i="1" s="1"/>
  <c r="H46" i="1"/>
  <c r="O45" i="1"/>
  <c r="K45" i="1"/>
  <c r="Q45" i="1" s="1"/>
  <c r="E45" i="1"/>
  <c r="L44" i="1"/>
  <c r="E44" i="1"/>
  <c r="N44" i="1" s="1"/>
  <c r="O43" i="1"/>
  <c r="L43" i="1"/>
  <c r="K43" i="1"/>
  <c r="E43" i="1"/>
  <c r="O42" i="1"/>
  <c r="L42" i="1"/>
  <c r="K42" i="1"/>
  <c r="Q42" i="1" s="1"/>
  <c r="E42" i="1"/>
  <c r="H41" i="1"/>
  <c r="J40" i="1"/>
  <c r="I40" i="1"/>
  <c r="I56" i="1" s="1"/>
  <c r="G40" i="1"/>
  <c r="G56" i="1" s="1"/>
  <c r="F40" i="1"/>
  <c r="F56" i="1" s="1"/>
  <c r="D40" i="1"/>
  <c r="D56" i="1" s="1"/>
  <c r="C40" i="1"/>
  <c r="K39" i="1"/>
  <c r="H39" i="1"/>
  <c r="K38" i="1"/>
  <c r="H38" i="1"/>
  <c r="O37" i="1"/>
  <c r="K37" i="1"/>
  <c r="Q37" i="1" s="1"/>
  <c r="H37" i="1"/>
  <c r="L36" i="1"/>
  <c r="K36" i="1"/>
  <c r="H36" i="1"/>
  <c r="E36" i="1"/>
  <c r="O35" i="1"/>
  <c r="L35" i="1"/>
  <c r="K35" i="1"/>
  <c r="H35" i="1"/>
  <c r="Q35" i="1" s="1"/>
  <c r="E35" i="1"/>
  <c r="K34" i="1"/>
  <c r="E34" i="1"/>
  <c r="K33" i="1"/>
  <c r="E33" i="1"/>
  <c r="K32" i="1"/>
  <c r="K31" i="1"/>
  <c r="E31" i="1"/>
  <c r="K30" i="1"/>
  <c r="K29" i="1"/>
  <c r="K28" i="1"/>
  <c r="K27" i="1"/>
  <c r="O26" i="1"/>
  <c r="K26" i="1"/>
  <c r="E26" i="1"/>
  <c r="K25" i="1"/>
  <c r="E25" i="1"/>
  <c r="K24" i="1"/>
  <c r="E24" i="1"/>
  <c r="O23" i="1"/>
  <c r="K23" i="1"/>
  <c r="E23" i="1"/>
  <c r="P22" i="1"/>
  <c r="K22" i="1"/>
  <c r="E22" i="1"/>
  <c r="O21" i="1"/>
  <c r="K21" i="1"/>
  <c r="Q21" i="1" s="1"/>
  <c r="E21" i="1"/>
  <c r="O19" i="1"/>
  <c r="L19" i="1"/>
  <c r="K19" i="1"/>
  <c r="Q19" i="1" s="1"/>
  <c r="O18" i="1"/>
  <c r="M18" i="1"/>
  <c r="L18" i="1"/>
  <c r="K18" i="1"/>
  <c r="Q18" i="1" s="1"/>
  <c r="P17" i="1"/>
  <c r="O17" i="1"/>
  <c r="M17" i="1"/>
  <c r="L17" i="1"/>
  <c r="K17" i="1"/>
  <c r="Q17" i="1" s="1"/>
  <c r="N16" i="1"/>
  <c r="M16" i="1"/>
  <c r="L16" i="1"/>
  <c r="K16" i="1"/>
  <c r="P15" i="1"/>
  <c r="O15" i="1"/>
  <c r="M15" i="1"/>
  <c r="L15" i="1"/>
  <c r="K15" i="1"/>
  <c r="N15" i="1" s="1"/>
  <c r="P14" i="1"/>
  <c r="O14" i="1"/>
  <c r="M14" i="1"/>
  <c r="L14" i="1"/>
  <c r="K14" i="1"/>
  <c r="Q14" i="1" s="1"/>
  <c r="P13" i="1"/>
  <c r="O13" i="1"/>
  <c r="M13" i="1"/>
  <c r="L13" i="1"/>
  <c r="K13" i="1"/>
  <c r="N13" i="1" s="1"/>
  <c r="P12" i="1"/>
  <c r="O12" i="1"/>
  <c r="M12" i="1"/>
  <c r="L12" i="1"/>
  <c r="K12" i="1"/>
  <c r="E40" i="1"/>
  <c r="N14" i="1" l="1"/>
  <c r="N17" i="1"/>
  <c r="K40" i="1"/>
  <c r="N12" i="1"/>
  <c r="Q53" i="1"/>
  <c r="H40" i="1"/>
  <c r="Q43" i="1"/>
  <c r="H56" i="1"/>
  <c r="N54" i="1"/>
  <c r="M40" i="1"/>
  <c r="E56" i="1"/>
  <c r="L40" i="1"/>
  <c r="O56" i="1"/>
  <c r="L56" i="1"/>
  <c r="Q13" i="1"/>
  <c r="Q15" i="1"/>
  <c r="N19" i="1"/>
  <c r="P40" i="1"/>
  <c r="N43" i="1"/>
  <c r="Q51" i="1"/>
  <c r="Q54" i="1"/>
  <c r="J56" i="1"/>
  <c r="K56" i="1" s="1"/>
  <c r="Q12" i="1"/>
  <c r="N18" i="1"/>
  <c r="O40" i="1"/>
  <c r="N42" i="1"/>
  <c r="N46" i="1"/>
  <c r="Q40" i="1" l="1"/>
  <c r="N40" i="1"/>
  <c r="Q56" i="1"/>
  <c r="N56" i="1"/>
  <c r="M56" i="1"/>
  <c r="P56" i="1"/>
</calcChain>
</file>

<file path=xl/sharedStrings.xml><?xml version="1.0" encoding="utf-8"?>
<sst xmlns="http://schemas.openxmlformats.org/spreadsheetml/2006/main" count="96" uniqueCount="77">
  <si>
    <t>Додаток 2</t>
  </si>
  <si>
    <t>до рішення  районної ради</t>
  </si>
  <si>
    <t>Код</t>
  </si>
  <si>
    <t>Видатки бюджету за функціональною структурою (за шестизначним кодом)</t>
  </si>
  <si>
    <t xml:space="preserve">Затверджено з урахуванням змін  на 2019 рік </t>
  </si>
  <si>
    <t xml:space="preserve">Відсоток виконання до затверджених показників </t>
  </si>
  <si>
    <t>Загальні видатки</t>
  </si>
  <si>
    <t>Спеціальні видатки</t>
  </si>
  <si>
    <t>Разом</t>
  </si>
  <si>
    <t>0100</t>
  </si>
  <si>
    <t>Державне управління</t>
  </si>
  <si>
    <t>1000</t>
  </si>
  <si>
    <t>Освіта</t>
  </si>
  <si>
    <t>2000</t>
  </si>
  <si>
    <t>Охорона здоров"я</t>
  </si>
  <si>
    <t>3000</t>
  </si>
  <si>
    <t>Соціальний захист та соціальне забезпечення</t>
  </si>
  <si>
    <t>100000</t>
  </si>
  <si>
    <t>Житлово-комунальне господарство</t>
  </si>
  <si>
    <t>4000</t>
  </si>
  <si>
    <t>Культура і мистецтво</t>
  </si>
  <si>
    <t>120000</t>
  </si>
  <si>
    <t>Засоби масової інформації</t>
  </si>
  <si>
    <t>5000</t>
  </si>
  <si>
    <t>Фізична культура і спорт</t>
  </si>
  <si>
    <t>6000</t>
  </si>
  <si>
    <t>7100</t>
  </si>
  <si>
    <t>Сільське,лісове,рибне господарство та мисливство</t>
  </si>
  <si>
    <t>7300</t>
  </si>
  <si>
    <t>Будівництво та регіональний розвиткок</t>
  </si>
  <si>
    <t>7600</t>
  </si>
  <si>
    <t>Інші програми та заходи пов"язані з економічною діяльністю</t>
  </si>
  <si>
    <t>7400</t>
  </si>
  <si>
    <t>Транспорт та транспортна інфраструктура, дорожнє господарство</t>
  </si>
  <si>
    <t>Інші  програми та заходи,пов"язані з економічною діяльністю</t>
  </si>
  <si>
    <t>8100</t>
  </si>
  <si>
    <t>Захист населення і територій від надзвичайних ситуацій техногенного та природного характеру</t>
  </si>
  <si>
    <t>8300</t>
  </si>
  <si>
    <t>Охорона навколишнього природного середовища</t>
  </si>
  <si>
    <t>8500</t>
  </si>
  <si>
    <t>Нерозподілені трансферти з державного бюджету</t>
  </si>
  <si>
    <t>8700</t>
  </si>
  <si>
    <t>Резервний фонд</t>
  </si>
  <si>
    <t>8600</t>
  </si>
  <si>
    <t>Інші видатки</t>
  </si>
  <si>
    <t>250319</t>
  </si>
  <si>
    <t>Додаткова дотація з державного бюджету місцевим  бюджетам на зебезпечення  здійснення видатків на оплату  праці працівників бюджетних установ відповідно до встановлених чинним законодавством умов оплати праці та розміру мінімальної заробітної плати</t>
  </si>
  <si>
    <t>250903</t>
  </si>
  <si>
    <t>Надання бюджетних позичок</t>
  </si>
  <si>
    <t>250904</t>
  </si>
  <si>
    <t>Повернення бюджетних позичок</t>
  </si>
  <si>
    <t xml:space="preserve">Міжбюджетні трансферти </t>
  </si>
  <si>
    <t>9130</t>
  </si>
  <si>
    <t>Дотація з  місцевого  бюджету  на здійснення  переданих з державного бюджету видатків з утримання  закладів  освіти  та охорони здоров"я за рахунок  відповідної  додаткової субвенції з державного бюджету</t>
  </si>
  <si>
    <t>9410</t>
  </si>
  <si>
    <t>Субвенція з місцевого  на здійснення переданих видатків у сфері охорони здоров"я  за рахунок медичної субвенції</t>
  </si>
  <si>
    <t>9570</t>
  </si>
  <si>
    <t>Субвенція з місцевого бюджету на здійснення заходів  щодо  соціально-економічного розвитку окремих територій  за рахунок  залишку коштів  відповідної субвенції  з державного бюджету,що утворився на кінець 2017 року</t>
  </si>
  <si>
    <t>9700</t>
  </si>
  <si>
    <t>Інші субвенціїз місцевого бюджету</t>
  </si>
  <si>
    <t>9800</t>
  </si>
  <si>
    <t>Субвенція з місцевого бюджету державному бюджету на виконання  програм соціально-економічного розвитку регіонів</t>
  </si>
  <si>
    <t>Всього</t>
  </si>
  <si>
    <t>Голова районної ради</t>
  </si>
  <si>
    <t>О.ТКАЧЕНКО</t>
  </si>
  <si>
    <t>Видатки районного бюджету за  2019 рік за функціональною структурою</t>
  </si>
  <si>
    <t xml:space="preserve">Касові видатки за  2018 рік </t>
  </si>
  <si>
    <t xml:space="preserve">Касові видатки за  2019 рік </t>
  </si>
  <si>
    <t>Відхилення касових видатків за 2019 рік до касових видатків за 2018 рік</t>
  </si>
  <si>
    <t>Субвенції з місцевого бюджету іншим бюджетам на здійснення  програм соціально- економічного та культурного розвитку регіонів за рахунок коштів ,які надаються з державного бюджету</t>
  </si>
  <si>
    <t>9500</t>
  </si>
  <si>
    <t>207524</t>
  </si>
  <si>
    <t>132051</t>
  </si>
  <si>
    <t>б.100%</t>
  </si>
  <si>
    <t>б,100%</t>
  </si>
  <si>
    <t>від 19.02.2020</t>
  </si>
  <si>
    <t>Код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</si>
</sst>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Times New Roman"/>
      <charset val="204"/>
    </font>
    <font>
      <sz val="12"/>
      <name val="Times New Roman Cyr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color rgb="FF000000"/>
      <name val="Times New Roman Cyr"/>
      <charset val="204"/>
    </font>
    <font>
      <b/>
      <sz val="14"/>
      <color rgb="FFFF0000"/>
      <name val="Times New Roman Cyr"/>
      <charset val="204"/>
    </font>
    <font>
      <b/>
      <sz val="14"/>
      <color rgb="FFFF0000"/>
      <name val="Times New Roman Cyr"/>
      <family val="1"/>
      <charset val="204"/>
    </font>
    <font>
      <b/>
      <sz val="14"/>
      <color rgb="FF000000"/>
      <name val="Times New Roman Cyr"/>
      <family val="1"/>
      <charset val="204"/>
    </font>
    <font>
      <sz val="14"/>
      <color rgb="FFFF0000"/>
      <name val="Times New Roman Cyr"/>
      <charset val="204"/>
    </font>
    <font>
      <sz val="12"/>
      <name val="Times New Roman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1"/>
    </font>
    <font>
      <sz val="14"/>
      <color rgb="FFFF0000"/>
      <name val="Times New Roman"/>
      <family val="1"/>
      <charset val="1"/>
    </font>
    <font>
      <sz val="14"/>
      <color rgb="FFFF0000"/>
      <name val="Times New Roman CYR"/>
      <charset val="204"/>
    </font>
    <font>
      <b/>
      <sz val="14"/>
      <color theme="1"/>
      <name val="Times New Roman Cyr"/>
      <charset val="204"/>
    </font>
    <font>
      <sz val="14"/>
      <name val="Arial Narrow"/>
      <family val="2"/>
      <charset val="204"/>
    </font>
    <font>
      <sz val="11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22">
    <xf numFmtId="0" fontId="0" fillId="0" borderId="0" xfId="0"/>
    <xf numFmtId="49" fontId="4" fillId="2" borderId="0" xfId="3" applyNumberFormat="1" applyFont="1" applyFill="1" applyAlignment="1">
      <alignment horizontal="center"/>
    </xf>
    <xf numFmtId="49" fontId="4" fillId="2" borderId="0" xfId="3" applyNumberFormat="1" applyFont="1" applyFill="1"/>
    <xf numFmtId="0" fontId="4" fillId="0" borderId="0" xfId="3" applyFont="1"/>
    <xf numFmtId="49" fontId="5" fillId="0" borderId="0" xfId="3" applyNumberFormat="1" applyFont="1" applyBorder="1" applyAlignment="1"/>
    <xf numFmtId="0" fontId="5" fillId="0" borderId="0" xfId="3" applyFont="1"/>
    <xf numFmtId="0" fontId="6" fillId="0" borderId="0" xfId="3" applyFont="1"/>
    <xf numFmtId="0" fontId="5" fillId="0" borderId="0" xfId="3" applyFont="1"/>
    <xf numFmtId="49" fontId="5" fillId="0" borderId="0" xfId="3" applyNumberFormat="1" applyFont="1" applyAlignment="1"/>
    <xf numFmtId="49" fontId="8" fillId="2" borderId="1" xfId="3" applyNumberFormat="1" applyFont="1" applyFill="1" applyBorder="1" applyAlignment="1">
      <alignment horizontal="center" vertical="center"/>
    </xf>
    <xf numFmtId="0" fontId="4" fillId="0" borderId="0" xfId="3" applyFont="1" applyAlignment="1">
      <alignment vertical="center"/>
    </xf>
    <xf numFmtId="49" fontId="4" fillId="2" borderId="1" xfId="3" applyNumberFormat="1" applyFont="1" applyFill="1" applyBorder="1" applyAlignment="1">
      <alignment vertical="center"/>
    </xf>
    <xf numFmtId="2" fontId="9" fillId="2" borderId="1" xfId="3" applyNumberFormat="1" applyFont="1" applyFill="1" applyBorder="1" applyAlignment="1">
      <alignment horizontal="center" vertical="center"/>
    </xf>
    <xf numFmtId="164" fontId="9" fillId="0" borderId="1" xfId="3" applyNumberFormat="1" applyFont="1" applyBorder="1" applyAlignment="1">
      <alignment horizontal="center" vertical="center"/>
    </xf>
    <xf numFmtId="164" fontId="6" fillId="0" borderId="1" xfId="3" applyNumberFormat="1" applyFont="1" applyBorder="1" applyAlignment="1">
      <alignment horizontal="center" vertical="center"/>
    </xf>
    <xf numFmtId="164" fontId="8" fillId="0" borderId="1" xfId="3" applyNumberFormat="1" applyFont="1" applyBorder="1" applyAlignment="1">
      <alignment horizontal="center" vertical="center"/>
    </xf>
    <xf numFmtId="2" fontId="6" fillId="0" borderId="1" xfId="3" applyNumberFormat="1" applyFont="1" applyBorder="1" applyAlignment="1">
      <alignment horizontal="center" vertical="center"/>
    </xf>
    <xf numFmtId="2" fontId="8" fillId="0" borderId="1" xfId="3" applyNumberFormat="1" applyFont="1" applyBorder="1" applyAlignment="1">
      <alignment horizontal="center" vertical="center"/>
    </xf>
    <xf numFmtId="0" fontId="8" fillId="0" borderId="0" xfId="3" applyFont="1" applyAlignment="1">
      <alignment vertical="center"/>
    </xf>
    <xf numFmtId="49" fontId="4" fillId="2" borderId="1" xfId="3" applyNumberFormat="1" applyFont="1" applyFill="1" applyBorder="1" applyAlignment="1">
      <alignment vertical="center" wrapText="1"/>
    </xf>
    <xf numFmtId="2" fontId="10" fillId="2" borderId="1" xfId="3" applyNumberFormat="1" applyFont="1" applyFill="1" applyBorder="1" applyAlignment="1">
      <alignment vertical="center"/>
    </xf>
    <xf numFmtId="164" fontId="11" fillId="0" borderId="1" xfId="3" applyNumberFormat="1" applyFont="1" applyBorder="1" applyAlignment="1">
      <alignment horizontal="center" vertical="center"/>
    </xf>
    <xf numFmtId="164" fontId="10" fillId="3" borderId="1" xfId="3" applyNumberFormat="1" applyFont="1" applyFill="1" applyBorder="1" applyAlignment="1">
      <alignment horizontal="center" vertical="center"/>
    </xf>
    <xf numFmtId="2" fontId="9" fillId="2" borderId="1" xfId="3" applyNumberFormat="1" applyFont="1" applyFill="1" applyBorder="1" applyAlignment="1">
      <alignment vertical="center"/>
    </xf>
    <xf numFmtId="164" fontId="10" fillId="0" borderId="1" xfId="3" applyNumberFormat="1" applyFont="1" applyBorder="1" applyAlignment="1">
      <alignment horizontal="center" vertical="center"/>
    </xf>
    <xf numFmtId="2" fontId="10" fillId="2" borderId="1" xfId="3" applyNumberFormat="1" applyFont="1" applyFill="1" applyBorder="1" applyAlignment="1">
      <alignment horizontal="center" vertical="center"/>
    </xf>
    <xf numFmtId="164" fontId="12" fillId="0" borderId="1" xfId="3" applyNumberFormat="1" applyFont="1" applyBorder="1" applyAlignment="1">
      <alignment horizontal="center" vertical="center"/>
    </xf>
    <xf numFmtId="164" fontId="6" fillId="0" borderId="1" xfId="3" applyNumberFormat="1" applyFont="1" applyBorder="1" applyAlignment="1">
      <alignment horizontal="center" vertical="center"/>
    </xf>
    <xf numFmtId="2" fontId="10" fillId="0" borderId="1" xfId="3" applyNumberFormat="1" applyFont="1" applyBorder="1" applyAlignment="1">
      <alignment horizontal="center" vertical="center"/>
    </xf>
    <xf numFmtId="49" fontId="4" fillId="0" borderId="1" xfId="3" applyNumberFormat="1" applyFont="1" applyBorder="1" applyAlignment="1">
      <alignment vertical="center"/>
    </xf>
    <xf numFmtId="2" fontId="13" fillId="2" borderId="1" xfId="3" applyNumberFormat="1" applyFont="1" applyFill="1" applyBorder="1" applyAlignment="1">
      <alignment vertical="center"/>
    </xf>
    <xf numFmtId="2" fontId="13" fillId="2" borderId="1" xfId="3" applyNumberFormat="1" applyFont="1" applyFill="1" applyBorder="1" applyAlignment="1">
      <alignment horizontal="center" vertical="center"/>
    </xf>
    <xf numFmtId="2" fontId="8" fillId="0" borderId="1" xfId="3" applyNumberFormat="1" applyFont="1" applyBorder="1" applyAlignment="1">
      <alignment horizontal="center" vertical="center"/>
    </xf>
    <xf numFmtId="164" fontId="5" fillId="0" borderId="1" xfId="3" applyNumberFormat="1" applyFont="1" applyBorder="1" applyAlignment="1">
      <alignment horizontal="center" vertical="center"/>
    </xf>
    <xf numFmtId="49" fontId="4" fillId="0" borderId="1" xfId="3" applyNumberFormat="1" applyFont="1" applyBorder="1" applyAlignment="1">
      <alignment vertical="center" wrapText="1"/>
    </xf>
    <xf numFmtId="1" fontId="8" fillId="0" borderId="1" xfId="3" applyNumberFormat="1" applyFont="1" applyBorder="1" applyAlignment="1">
      <alignment horizontal="center" vertical="center"/>
    </xf>
    <xf numFmtId="2" fontId="13" fillId="2" borderId="1" xfId="3" applyNumberFormat="1" applyFont="1" applyFill="1" applyBorder="1" applyAlignment="1">
      <alignment vertical="center" wrapText="1"/>
    </xf>
    <xf numFmtId="49" fontId="4" fillId="3" borderId="1" xfId="3" applyNumberFormat="1" applyFont="1" applyFill="1" applyBorder="1" applyAlignment="1">
      <alignment vertical="center"/>
    </xf>
    <xf numFmtId="2" fontId="10" fillId="3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Border="1" applyAlignment="1">
      <alignment horizontal="center" vertical="center" wrapText="1"/>
    </xf>
    <xf numFmtId="0" fontId="14" fillId="0" borderId="1" xfId="2" applyFont="1" applyBorder="1" applyAlignment="1">
      <alignment wrapText="1"/>
    </xf>
    <xf numFmtId="2" fontId="15" fillId="2" borderId="1" xfId="3" applyNumberFormat="1" applyFont="1" applyFill="1" applyBorder="1" applyAlignment="1">
      <alignment vertical="center" wrapText="1"/>
    </xf>
    <xf numFmtId="164" fontId="6" fillId="0" borderId="1" xfId="3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center" vertical="center"/>
    </xf>
    <xf numFmtId="0" fontId="16" fillId="0" borderId="1" xfId="2" applyFont="1" applyBorder="1" applyAlignment="1">
      <alignment wrapText="1"/>
    </xf>
    <xf numFmtId="164" fontId="10" fillId="0" borderId="1" xfId="3" applyNumberFormat="1" applyFont="1" applyBorder="1" applyAlignment="1">
      <alignment horizontal="center" vertical="center" wrapText="1"/>
    </xf>
    <xf numFmtId="0" fontId="4" fillId="0" borderId="0" xfId="3" applyFont="1" applyAlignment="1">
      <alignment vertical="center" wrapText="1"/>
    </xf>
    <xf numFmtId="0" fontId="4" fillId="0" borderId="0" xfId="3" applyFont="1" applyAlignment="1">
      <alignment vertical="center" wrapText="1"/>
    </xf>
    <xf numFmtId="49" fontId="6" fillId="0" borderId="1" xfId="3" applyNumberFormat="1" applyFont="1" applyBorder="1" applyAlignment="1">
      <alignment horizontal="center" vertical="center"/>
    </xf>
    <xf numFmtId="0" fontId="17" fillId="0" borderId="1" xfId="1" applyFont="1" applyBorder="1" applyAlignment="1" applyProtection="1">
      <alignment horizontal="left" vertical="center" wrapText="1"/>
    </xf>
    <xf numFmtId="2" fontId="18" fillId="0" borderId="1" xfId="1" applyNumberFormat="1" applyFont="1" applyBorder="1" applyAlignment="1" applyProtection="1">
      <alignment horizontal="left" vertical="center" wrapText="1"/>
    </xf>
    <xf numFmtId="164" fontId="5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horizontal="center" vertical="center" wrapText="1"/>
    </xf>
    <xf numFmtId="49" fontId="6" fillId="0" borderId="1" xfId="3" applyNumberFormat="1" applyFont="1" applyBorder="1" applyAlignment="1">
      <alignment horizontal="center" wrapText="1"/>
    </xf>
    <xf numFmtId="49" fontId="4" fillId="0" borderId="1" xfId="3" applyNumberFormat="1" applyFont="1" applyBorder="1" applyAlignment="1">
      <alignment wrapText="1"/>
    </xf>
    <xf numFmtId="2" fontId="13" fillId="0" borderId="1" xfId="3" applyNumberFormat="1" applyFont="1" applyBorder="1" applyAlignment="1">
      <alignment horizontal="center" wrapText="1"/>
    </xf>
    <xf numFmtId="2" fontId="13" fillId="0" borderId="1" xfId="3" applyNumberFormat="1" applyFont="1" applyBorder="1" applyAlignment="1">
      <alignment wrapText="1"/>
    </xf>
    <xf numFmtId="164" fontId="11" fillId="0" borderId="1" xfId="3" applyNumberFormat="1" applyFont="1" applyBorder="1" applyAlignment="1">
      <alignment horizontal="center" vertical="center"/>
    </xf>
    <xf numFmtId="164" fontId="5" fillId="0" borderId="1" xfId="3" applyNumberFormat="1" applyFont="1" applyBorder="1" applyAlignment="1">
      <alignment horizontal="center" wrapText="1"/>
    </xf>
    <xf numFmtId="164" fontId="13" fillId="0" borderId="1" xfId="3" applyNumberFormat="1" applyFont="1" applyBorder="1" applyAlignment="1">
      <alignment horizontal="center" wrapText="1"/>
    </xf>
    <xf numFmtId="164" fontId="8" fillId="0" borderId="1" xfId="3" applyNumberFormat="1" applyFont="1" applyBorder="1" applyAlignment="1">
      <alignment horizontal="center" vertical="center"/>
    </xf>
    <xf numFmtId="164" fontId="4" fillId="0" borderId="1" xfId="3" applyNumberFormat="1" applyFont="1" applyBorder="1" applyAlignment="1">
      <alignment horizontal="center" wrapText="1"/>
    </xf>
    <xf numFmtId="164" fontId="5" fillId="0" borderId="1" xfId="3" applyNumberFormat="1" applyFont="1" applyBorder="1" applyAlignment="1">
      <alignment horizontal="center" vertical="center"/>
    </xf>
    <xf numFmtId="0" fontId="4" fillId="0" borderId="0" xfId="3" applyFont="1" applyAlignment="1">
      <alignment wrapText="1"/>
    </xf>
    <xf numFmtId="0" fontId="4" fillId="3" borderId="0" xfId="3" applyFont="1" applyFill="1" applyAlignment="1">
      <alignment wrapText="1"/>
    </xf>
    <xf numFmtId="49" fontId="4" fillId="2" borderId="1" xfId="3" applyNumberFormat="1" applyFont="1" applyFill="1" applyBorder="1" applyAlignment="1">
      <alignment horizontal="center" wrapText="1"/>
    </xf>
    <xf numFmtId="49" fontId="4" fillId="2" borderId="1" xfId="3" applyNumberFormat="1" applyFont="1" applyFill="1" applyBorder="1" applyAlignment="1">
      <alignment wrapText="1"/>
    </xf>
    <xf numFmtId="49" fontId="13" fillId="2" borderId="1" xfId="3" applyNumberFormat="1" applyFont="1" applyFill="1" applyBorder="1" applyAlignment="1">
      <alignment wrapText="1"/>
    </xf>
    <xf numFmtId="2" fontId="13" fillId="2" borderId="1" xfId="3" applyNumberFormat="1" applyFont="1" applyFill="1" applyBorder="1" applyAlignment="1">
      <alignment wrapText="1"/>
    </xf>
    <xf numFmtId="1" fontId="5" fillId="0" borderId="1" xfId="3" applyNumberFormat="1" applyFont="1" applyBorder="1" applyAlignment="1">
      <alignment horizontal="center" wrapText="1"/>
    </xf>
    <xf numFmtId="0" fontId="4" fillId="0" borderId="0" xfId="3" applyFont="1" applyAlignment="1">
      <alignment wrapText="1"/>
    </xf>
    <xf numFmtId="49" fontId="8" fillId="2" borderId="1" xfId="3" applyNumberFormat="1" applyFont="1" applyFill="1" applyBorder="1" applyAlignment="1">
      <alignment horizontal="center" wrapText="1"/>
    </xf>
    <xf numFmtId="164" fontId="8" fillId="0" borderId="1" xfId="3" applyNumberFormat="1" applyFont="1" applyBorder="1" applyAlignment="1">
      <alignment horizontal="center" wrapText="1"/>
    </xf>
    <xf numFmtId="164" fontId="6" fillId="0" borderId="1" xfId="3" applyNumberFormat="1" applyFont="1" applyBorder="1" applyAlignment="1">
      <alignment horizontal="center" wrapText="1"/>
    </xf>
    <xf numFmtId="0" fontId="8" fillId="0" borderId="0" xfId="3" applyFont="1" applyAlignment="1">
      <alignment wrapText="1"/>
    </xf>
    <xf numFmtId="49" fontId="6" fillId="2" borderId="1" xfId="3" applyNumberFormat="1" applyFont="1" applyFill="1" applyBorder="1" applyAlignment="1">
      <alignment wrapText="1"/>
    </xf>
    <xf numFmtId="1" fontId="13" fillId="0" borderId="1" xfId="3" applyNumberFormat="1" applyFont="1" applyBorder="1" applyAlignment="1">
      <alignment horizontal="center" wrapText="1"/>
    </xf>
    <xf numFmtId="49" fontId="6" fillId="2" borderId="1" xfId="3" applyNumberFormat="1" applyFont="1" applyFill="1" applyBorder="1" applyAlignment="1">
      <alignment horizontal="center" wrapText="1"/>
    </xf>
    <xf numFmtId="2" fontId="6" fillId="2" borderId="1" xfId="3" applyNumberFormat="1" applyFont="1" applyFill="1" applyBorder="1" applyAlignment="1">
      <alignment horizont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vertical="center" wrapText="1"/>
    </xf>
    <xf numFmtId="2" fontId="6" fillId="2" borderId="1" xfId="3" applyNumberFormat="1" applyFont="1" applyFill="1" applyBorder="1" applyAlignment="1">
      <alignment horizontal="center" vertical="center" wrapText="1"/>
    </xf>
    <xf numFmtId="1" fontId="13" fillId="0" borderId="1" xfId="3" applyNumberFormat="1" applyFont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164" fontId="4" fillId="0" borderId="1" xfId="3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49" fontId="6" fillId="2" borderId="1" xfId="3" applyNumberFormat="1" applyFont="1" applyFill="1" applyBorder="1" applyAlignment="1">
      <alignment vertical="center" wrapText="1"/>
    </xf>
    <xf numFmtId="1" fontId="6" fillId="0" borderId="1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wrapText="1"/>
    </xf>
    <xf numFmtId="1" fontId="6" fillId="0" borderId="1" xfId="3" applyNumberFormat="1" applyFont="1" applyBorder="1" applyAlignment="1">
      <alignment horizontal="center" wrapText="1"/>
    </xf>
    <xf numFmtId="164" fontId="10" fillId="0" borderId="1" xfId="3" applyNumberFormat="1" applyFont="1" applyBorder="1" applyAlignment="1">
      <alignment horizontal="center" wrapText="1"/>
    </xf>
    <xf numFmtId="2" fontId="13" fillId="0" borderId="1" xfId="3" applyNumberFormat="1" applyFont="1" applyBorder="1" applyAlignment="1">
      <alignment horizontal="center" wrapText="1"/>
    </xf>
    <xf numFmtId="2" fontId="4" fillId="2" borderId="1" xfId="3" applyNumberFormat="1" applyFont="1" applyFill="1" applyBorder="1" applyAlignment="1">
      <alignment horizontal="center" wrapText="1"/>
    </xf>
    <xf numFmtId="164" fontId="6" fillId="0" borderId="1" xfId="3" applyNumberFormat="1" applyFont="1" applyBorder="1" applyAlignment="1">
      <alignment horizontal="center" wrapText="1"/>
    </xf>
    <xf numFmtId="2" fontId="4" fillId="0" borderId="1" xfId="3" applyNumberFormat="1" applyFont="1" applyBorder="1" applyAlignment="1">
      <alignment horizontal="center" wrapText="1"/>
    </xf>
    <xf numFmtId="164" fontId="6" fillId="0" borderId="1" xfId="3" applyNumberFormat="1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wrapText="1"/>
    </xf>
    <xf numFmtId="164" fontId="4" fillId="0" borderId="1" xfId="3" applyNumberFormat="1" applyFont="1" applyBorder="1" applyAlignment="1">
      <alignment horizontal="center" wrapText="1"/>
    </xf>
    <xf numFmtId="1" fontId="4" fillId="0" borderId="1" xfId="3" applyNumberFormat="1" applyFont="1" applyBorder="1" applyAlignment="1">
      <alignment horizontal="center" wrapText="1"/>
    </xf>
    <xf numFmtId="164" fontId="4" fillId="0" borderId="1" xfId="3" applyNumberFormat="1" applyFont="1" applyBorder="1" applyAlignment="1">
      <alignment horizontal="center" vertical="center"/>
    </xf>
    <xf numFmtId="0" fontId="19" fillId="0" borderId="0" xfId="3" applyFont="1" applyAlignment="1">
      <alignment wrapText="1"/>
    </xf>
    <xf numFmtId="49" fontId="8" fillId="2" borderId="1" xfId="3" applyNumberFormat="1" applyFont="1" applyFill="1" applyBorder="1" applyAlignment="1">
      <alignment horizontal="center"/>
    </xf>
    <xf numFmtId="2" fontId="6" fillId="0" borderId="1" xfId="3" applyNumberFormat="1" applyFont="1" applyBorder="1" applyAlignment="1">
      <alignment horizontal="center"/>
    </xf>
    <xf numFmtId="2" fontId="8" fillId="0" borderId="1" xfId="3" applyNumberFormat="1" applyFont="1" applyBorder="1" applyAlignment="1">
      <alignment horizontal="center"/>
    </xf>
    <xf numFmtId="164" fontId="6" fillId="0" borderId="1" xfId="3" applyNumberFormat="1" applyFont="1" applyBorder="1" applyAlignment="1">
      <alignment horizontal="center"/>
    </xf>
    <xf numFmtId="0" fontId="8" fillId="0" borderId="0" xfId="3" applyFont="1"/>
    <xf numFmtId="49" fontId="6" fillId="2" borderId="0" xfId="3" applyNumberFormat="1" applyFont="1" applyFill="1"/>
    <xf numFmtId="0" fontId="6" fillId="0" borderId="0" xfId="3" applyFont="1"/>
    <xf numFmtId="2" fontId="20" fillId="2" borderId="1" xfId="3" applyNumberFormat="1" applyFont="1" applyFill="1" applyBorder="1" applyAlignment="1">
      <alignment vertical="center" wrapText="1"/>
    </xf>
    <xf numFmtId="2" fontId="20" fillId="2" borderId="1" xfId="3" applyNumberFormat="1" applyFont="1" applyFill="1" applyBorder="1" applyAlignment="1">
      <alignment horizontal="right" vertical="center"/>
    </xf>
    <xf numFmtId="164" fontId="6" fillId="3" borderId="1" xfId="3" applyNumberFormat="1" applyFont="1" applyFill="1" applyBorder="1" applyAlignment="1">
      <alignment horizontal="center" vertical="center"/>
    </xf>
    <xf numFmtId="49" fontId="7" fillId="0" borderId="0" xfId="3" applyNumberFormat="1" applyFont="1" applyBorder="1" applyAlignment="1">
      <alignment horizontal="center"/>
    </xf>
    <xf numFmtId="49" fontId="7" fillId="0" borderId="0" xfId="3" applyNumberFormat="1" applyFont="1" applyBorder="1" applyAlignment="1">
      <alignment horizontal="center"/>
    </xf>
    <xf numFmtId="49" fontId="8" fillId="2" borderId="1" xfId="3" applyNumberFormat="1" applyFont="1" applyFill="1" applyBorder="1" applyAlignment="1">
      <alignment horizontal="center" vertical="center"/>
    </xf>
    <xf numFmtId="49" fontId="8" fillId="2" borderId="1" xfId="3" applyNumberFormat="1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 wrapText="1"/>
    </xf>
    <xf numFmtId="0" fontId="8" fillId="0" borderId="1" xfId="3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</cellXfs>
  <cellStyles count="4">
    <cellStyle name="Обычный" xfId="0" builtinId="0"/>
    <cellStyle name="Обычный_ZV1PIV98" xfId="1"/>
    <cellStyle name="Обычный_Дод_ 2_3_село" xfId="3"/>
    <cellStyle name="Обычный_Дод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7"/>
  <sheetViews>
    <sheetView tabSelected="1" zoomScale="90" zoomScaleNormal="90" zoomScalePageLayoutView="75" workbookViewId="0">
      <pane xSplit="2" ySplit="11" topLeftCell="C12" activePane="bottomRight" state="frozen"/>
      <selection pane="topRight" activeCell="C1" sqref="C1"/>
      <selection pane="bottomLeft" activeCell="A11" sqref="A11"/>
      <selection pane="bottomRight" activeCell="B8" sqref="B8:B11"/>
    </sheetView>
  </sheetViews>
  <sheetFormatPr defaultRowHeight="18.75" x14ac:dyDescent="0.3"/>
  <cols>
    <col min="1" max="1" width="8.83203125" style="1" customWidth="1"/>
    <col min="2" max="2" width="57.1640625" style="2" customWidth="1"/>
    <col min="3" max="3" width="20.5" style="2" customWidth="1"/>
    <col min="4" max="4" width="18.33203125" style="2" customWidth="1"/>
    <col min="5" max="5" width="20.6640625" style="2" customWidth="1"/>
    <col min="6" max="6" width="20.33203125" style="3" customWidth="1"/>
    <col min="7" max="7" width="18.1640625" style="3" customWidth="1"/>
    <col min="8" max="9" width="21.5" style="3" customWidth="1"/>
    <col min="10" max="10" width="17.5" style="3" customWidth="1"/>
    <col min="11" max="11" width="23.6640625" style="3" customWidth="1"/>
    <col min="12" max="12" width="13.1640625" style="3" customWidth="1"/>
    <col min="13" max="13" width="13.83203125" style="3" customWidth="1"/>
    <col min="14" max="14" width="14.6640625" style="3" customWidth="1"/>
    <col min="15" max="15" width="19" style="3" customWidth="1"/>
    <col min="16" max="16" width="14" style="3" customWidth="1"/>
    <col min="17" max="17" width="13.33203125" style="3" customWidth="1"/>
    <col min="18" max="1025" width="9.33203125" style="3" customWidth="1"/>
  </cols>
  <sheetData>
    <row r="1" spans="1:17" s="7" customFormat="1" x14ac:dyDescent="0.3">
      <c r="A1" s="4"/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  <c r="O1" s="6" t="s">
        <v>0</v>
      </c>
      <c r="P1" s="6"/>
      <c r="Q1" s="5"/>
    </row>
    <row r="2" spans="1:17" s="7" customFormat="1" x14ac:dyDescent="0.3">
      <c r="A2" s="4"/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5"/>
      <c r="N2" s="5"/>
      <c r="O2" s="6" t="s">
        <v>1</v>
      </c>
      <c r="P2" s="6"/>
      <c r="Q2" s="5"/>
    </row>
    <row r="3" spans="1:17" s="7" customFormat="1" x14ac:dyDescent="0.3">
      <c r="A3" s="4"/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6" t="s">
        <v>75</v>
      </c>
      <c r="P3" s="6"/>
      <c r="Q3" s="5"/>
    </row>
    <row r="4" spans="1:17" s="7" customFormat="1" x14ac:dyDescent="0.3">
      <c r="A4" s="8"/>
      <c r="B4" s="8"/>
      <c r="C4" s="8"/>
      <c r="D4" s="8"/>
      <c r="E4" s="8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s="7" customFormat="1" ht="20.25" x14ac:dyDescent="0.3">
      <c r="A5" s="114" t="s">
        <v>65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</row>
    <row r="6" spans="1:17" s="7" customFormat="1" ht="20.25" x14ac:dyDescent="0.3">
      <c r="A6" s="113"/>
      <c r="B6" s="120">
        <v>18304200000</v>
      </c>
      <c r="C6" s="120"/>
      <c r="D6" s="120"/>
      <c r="E6" s="120"/>
      <c r="F6" s="120"/>
      <c r="G6" s="120"/>
      <c r="H6" s="120"/>
      <c r="I6" s="120"/>
      <c r="J6" s="113"/>
      <c r="K6" s="113"/>
      <c r="L6" s="113"/>
      <c r="M6" s="113"/>
      <c r="N6" s="113"/>
      <c r="O6" s="113"/>
      <c r="P6" s="113"/>
      <c r="Q6" s="113"/>
    </row>
    <row r="7" spans="1:17" s="7" customFormat="1" x14ac:dyDescent="0.3">
      <c r="A7" s="8"/>
      <c r="B7" s="121" t="s">
        <v>76</v>
      </c>
      <c r="C7" s="121"/>
      <c r="D7" s="121"/>
      <c r="E7" s="121"/>
      <c r="F7" s="121"/>
      <c r="G7" s="121"/>
      <c r="H7" s="121"/>
      <c r="I7" s="121"/>
      <c r="J7" s="5"/>
      <c r="K7" s="5"/>
      <c r="L7" s="5"/>
      <c r="M7" s="5"/>
      <c r="N7" s="5"/>
      <c r="O7" s="5"/>
      <c r="P7" s="5"/>
      <c r="Q7" s="5"/>
    </row>
    <row r="8" spans="1:17" s="7" customFormat="1" ht="79.5" customHeight="1" x14ac:dyDescent="0.3">
      <c r="A8" s="115" t="s">
        <v>2</v>
      </c>
      <c r="B8" s="116" t="s">
        <v>3</v>
      </c>
      <c r="C8" s="117" t="s">
        <v>66</v>
      </c>
      <c r="D8" s="117"/>
      <c r="E8" s="117"/>
      <c r="F8" s="118" t="s">
        <v>4</v>
      </c>
      <c r="G8" s="118"/>
      <c r="H8" s="118"/>
      <c r="I8" s="118" t="s">
        <v>67</v>
      </c>
      <c r="J8" s="118"/>
      <c r="K8" s="118"/>
      <c r="L8" s="118" t="s">
        <v>68</v>
      </c>
      <c r="M8" s="118"/>
      <c r="N8" s="118"/>
      <c r="O8" s="118" t="s">
        <v>5</v>
      </c>
      <c r="P8" s="118"/>
      <c r="Q8" s="118"/>
    </row>
    <row r="9" spans="1:17" ht="12.75" customHeight="1" x14ac:dyDescent="0.3">
      <c r="A9" s="115"/>
      <c r="B9" s="116"/>
      <c r="C9" s="119" t="s">
        <v>6</v>
      </c>
      <c r="D9" s="119" t="s">
        <v>7</v>
      </c>
      <c r="E9" s="119" t="s">
        <v>8</v>
      </c>
      <c r="F9" s="119" t="s">
        <v>6</v>
      </c>
      <c r="G9" s="119" t="s">
        <v>7</v>
      </c>
      <c r="H9" s="119" t="s">
        <v>8</v>
      </c>
      <c r="I9" s="119" t="s">
        <v>6</v>
      </c>
      <c r="J9" s="119" t="s">
        <v>7</v>
      </c>
      <c r="K9" s="119" t="s">
        <v>8</v>
      </c>
      <c r="L9" s="119" t="s">
        <v>6</v>
      </c>
      <c r="M9" s="119" t="s">
        <v>7</v>
      </c>
      <c r="N9" s="119" t="s">
        <v>8</v>
      </c>
      <c r="O9" s="119" t="s">
        <v>6</v>
      </c>
      <c r="P9" s="119" t="s">
        <v>7</v>
      </c>
      <c r="Q9" s="119" t="s">
        <v>8</v>
      </c>
    </row>
    <row r="10" spans="1:17" ht="12.75" customHeight="1" x14ac:dyDescent="0.3">
      <c r="A10" s="115"/>
      <c r="B10" s="116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</row>
    <row r="11" spans="1:17" s="10" customFormat="1" ht="59.25" customHeight="1" x14ac:dyDescent="0.2">
      <c r="A11" s="115"/>
      <c r="B11" s="116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</row>
    <row r="12" spans="1:17" s="18" customFormat="1" ht="20.25" customHeight="1" x14ac:dyDescent="0.2">
      <c r="A12" s="9" t="s">
        <v>9</v>
      </c>
      <c r="B12" s="11" t="s">
        <v>10</v>
      </c>
      <c r="C12" s="12">
        <v>3175537</v>
      </c>
      <c r="D12" s="12">
        <v>29839</v>
      </c>
      <c r="E12" s="26">
        <f t="shared" ref="E12:E20" si="0">C12+D12</f>
        <v>3205376</v>
      </c>
      <c r="F12" s="14">
        <v>3559577</v>
      </c>
      <c r="G12" s="27">
        <v>32947</v>
      </c>
      <c r="H12" s="15">
        <f t="shared" ref="H12:H24" si="1">F12+G12</f>
        <v>3592524</v>
      </c>
      <c r="I12" s="16">
        <v>3518858</v>
      </c>
      <c r="J12" s="27">
        <v>18334</v>
      </c>
      <c r="K12" s="15">
        <f t="shared" ref="K12:K19" si="2">SUM(I12:J12)</f>
        <v>3537192</v>
      </c>
      <c r="L12" s="15">
        <f t="shared" ref="L12:N18" si="3">I12/C12*100</f>
        <v>110.81143126343672</v>
      </c>
      <c r="M12" s="17">
        <f t="shared" si="3"/>
        <v>61.443077851134419</v>
      </c>
      <c r="N12" s="17">
        <f t="shared" si="3"/>
        <v>110.3518588770865</v>
      </c>
      <c r="O12" s="14">
        <f t="shared" ref="O12:Q15" si="4">I12/F12*100</f>
        <v>98.856071943379789</v>
      </c>
      <c r="P12" s="14">
        <f t="shared" si="4"/>
        <v>55.646948128812944</v>
      </c>
      <c r="Q12" s="15">
        <f t="shared" si="4"/>
        <v>98.459801521158937</v>
      </c>
    </row>
    <row r="13" spans="1:17" s="18" customFormat="1" x14ac:dyDescent="0.2">
      <c r="A13" s="9" t="s">
        <v>11</v>
      </c>
      <c r="B13" s="11" t="s">
        <v>12</v>
      </c>
      <c r="C13" s="12">
        <v>45303426</v>
      </c>
      <c r="D13" s="12">
        <v>2769248</v>
      </c>
      <c r="E13" s="26">
        <f t="shared" si="0"/>
        <v>48072674</v>
      </c>
      <c r="F13" s="14">
        <v>49321833</v>
      </c>
      <c r="G13" s="27">
        <v>2667817</v>
      </c>
      <c r="H13" s="15">
        <f t="shared" si="1"/>
        <v>51989650</v>
      </c>
      <c r="I13" s="14">
        <v>48889032</v>
      </c>
      <c r="J13" s="27">
        <v>2647597</v>
      </c>
      <c r="K13" s="15">
        <f t="shared" si="2"/>
        <v>51536629</v>
      </c>
      <c r="L13" s="15">
        <f t="shared" si="3"/>
        <v>107.91464645521512</v>
      </c>
      <c r="M13" s="17">
        <f t="shared" si="3"/>
        <v>95.607074555980546</v>
      </c>
      <c r="N13" s="17">
        <f t="shared" si="3"/>
        <v>107.20566324228189</v>
      </c>
      <c r="O13" s="14">
        <f t="shared" si="4"/>
        <v>99.122496116476455</v>
      </c>
      <c r="P13" s="14">
        <f t="shared" si="4"/>
        <v>99.242076949056099</v>
      </c>
      <c r="Q13" s="15">
        <f t="shared" si="4"/>
        <v>99.128632333550996</v>
      </c>
    </row>
    <row r="14" spans="1:17" s="18" customFormat="1" x14ac:dyDescent="0.2">
      <c r="A14" s="9" t="s">
        <v>13</v>
      </c>
      <c r="B14" s="11" t="s">
        <v>14</v>
      </c>
      <c r="C14" s="12">
        <v>7901673</v>
      </c>
      <c r="D14" s="12">
        <v>276033</v>
      </c>
      <c r="E14" s="26">
        <f t="shared" si="0"/>
        <v>8177706</v>
      </c>
      <c r="F14" s="14">
        <v>4685387</v>
      </c>
      <c r="G14" s="27">
        <v>67000</v>
      </c>
      <c r="H14" s="15">
        <f t="shared" si="1"/>
        <v>4752387</v>
      </c>
      <c r="I14" s="16">
        <v>4514489</v>
      </c>
      <c r="J14" s="27">
        <v>63040</v>
      </c>
      <c r="K14" s="15">
        <f t="shared" si="2"/>
        <v>4577529</v>
      </c>
      <c r="L14" s="15">
        <f t="shared" si="3"/>
        <v>57.133331131268029</v>
      </c>
      <c r="M14" s="17">
        <f t="shared" si="3"/>
        <v>22.837849097752805</v>
      </c>
      <c r="N14" s="17">
        <f t="shared" si="3"/>
        <v>55.975710058542091</v>
      </c>
      <c r="O14" s="14">
        <f t="shared" si="4"/>
        <v>96.352531818609648</v>
      </c>
      <c r="P14" s="14">
        <f t="shared" si="4"/>
        <v>94.089552238805979</v>
      </c>
      <c r="Q14" s="15">
        <f t="shared" si="4"/>
        <v>96.320627928659846</v>
      </c>
    </row>
    <row r="15" spans="1:17" s="18" customFormat="1" ht="42.75" customHeight="1" x14ac:dyDescent="0.2">
      <c r="A15" s="9" t="s">
        <v>15</v>
      </c>
      <c r="B15" s="19" t="s">
        <v>16</v>
      </c>
      <c r="C15" s="12">
        <v>82776801</v>
      </c>
      <c r="D15" s="12">
        <v>210799</v>
      </c>
      <c r="E15" s="26">
        <f t="shared" si="0"/>
        <v>82987600</v>
      </c>
      <c r="F15" s="16">
        <v>64203208</v>
      </c>
      <c r="G15" s="27">
        <v>197776</v>
      </c>
      <c r="H15" s="15">
        <f t="shared" si="1"/>
        <v>64400984</v>
      </c>
      <c r="I15" s="16">
        <v>54619682</v>
      </c>
      <c r="J15" s="27">
        <v>195018</v>
      </c>
      <c r="K15" s="15">
        <f t="shared" si="2"/>
        <v>54814700</v>
      </c>
      <c r="L15" s="15">
        <f t="shared" si="3"/>
        <v>65.984287070963276</v>
      </c>
      <c r="M15" s="17">
        <f t="shared" si="3"/>
        <v>92.51372160209489</v>
      </c>
      <c r="N15" s="17">
        <f t="shared" si="3"/>
        <v>66.051675190028391</v>
      </c>
      <c r="O15" s="14">
        <f t="shared" si="4"/>
        <v>85.073135286324003</v>
      </c>
      <c r="P15" s="14">
        <f t="shared" si="4"/>
        <v>98.6054930830839</v>
      </c>
      <c r="Q15" s="15">
        <f t="shared" si="4"/>
        <v>85.114693278599589</v>
      </c>
    </row>
    <row r="16" spans="1:17" s="18" customFormat="1" ht="20.25" hidden="1" customHeight="1" x14ac:dyDescent="0.2">
      <c r="A16" s="9" t="s">
        <v>17</v>
      </c>
      <c r="B16" s="11" t="s">
        <v>18</v>
      </c>
      <c r="C16" s="20"/>
      <c r="D16" s="20"/>
      <c r="E16" s="26">
        <f t="shared" si="0"/>
        <v>0</v>
      </c>
      <c r="F16" s="14"/>
      <c r="G16" s="112"/>
      <c r="H16" s="15">
        <f t="shared" si="1"/>
        <v>0</v>
      </c>
      <c r="I16" s="14"/>
      <c r="J16" s="24"/>
      <c r="K16" s="15">
        <f t="shared" si="2"/>
        <v>0</v>
      </c>
      <c r="L16" s="15" t="e">
        <f t="shared" si="3"/>
        <v>#DIV/0!</v>
      </c>
      <c r="M16" s="17" t="e">
        <f t="shared" si="3"/>
        <v>#DIV/0!</v>
      </c>
      <c r="N16" s="17" t="e">
        <f t="shared" si="3"/>
        <v>#DIV/0!</v>
      </c>
      <c r="O16" s="14"/>
      <c r="P16" s="14"/>
      <c r="Q16" s="15"/>
    </row>
    <row r="17" spans="1:17" s="18" customFormat="1" ht="20.25" customHeight="1" x14ac:dyDescent="0.2">
      <c r="A17" s="9" t="s">
        <v>19</v>
      </c>
      <c r="B17" s="11" t="s">
        <v>20</v>
      </c>
      <c r="C17" s="12">
        <v>3669556</v>
      </c>
      <c r="D17" s="12">
        <v>265586</v>
      </c>
      <c r="E17" s="26">
        <f t="shared" si="0"/>
        <v>3935142</v>
      </c>
      <c r="F17" s="14">
        <v>3886002</v>
      </c>
      <c r="G17" s="27">
        <v>103796</v>
      </c>
      <c r="H17" s="15">
        <f t="shared" si="1"/>
        <v>3989798</v>
      </c>
      <c r="I17" s="16">
        <v>3875204</v>
      </c>
      <c r="J17" s="27">
        <v>75724</v>
      </c>
      <c r="K17" s="15">
        <f t="shared" si="2"/>
        <v>3950928</v>
      </c>
      <c r="L17" s="15">
        <f t="shared" si="3"/>
        <v>105.60416573558217</v>
      </c>
      <c r="M17" s="17">
        <f t="shared" si="3"/>
        <v>28.512045062616252</v>
      </c>
      <c r="N17" s="17">
        <f t="shared" si="3"/>
        <v>100.40115451996397</v>
      </c>
      <c r="O17" s="14">
        <f>I17/F17*100</f>
        <v>99.72213086869229</v>
      </c>
      <c r="P17" s="14">
        <f>J17/G17*100</f>
        <v>72.954641797371764</v>
      </c>
      <c r="Q17" s="15">
        <f>K17/H17*100</f>
        <v>99.025765214178762</v>
      </c>
    </row>
    <row r="18" spans="1:17" s="18" customFormat="1" ht="20.25" hidden="1" customHeight="1" x14ac:dyDescent="0.2">
      <c r="A18" s="9" t="s">
        <v>21</v>
      </c>
      <c r="B18" s="11" t="s">
        <v>22</v>
      </c>
      <c r="C18" s="20"/>
      <c r="D18" s="20"/>
      <c r="E18" s="26">
        <f t="shared" si="0"/>
        <v>0</v>
      </c>
      <c r="F18" s="14"/>
      <c r="G18" s="22"/>
      <c r="H18" s="15">
        <f t="shared" si="1"/>
        <v>0</v>
      </c>
      <c r="I18" s="14"/>
      <c r="J18" s="24"/>
      <c r="K18" s="15">
        <f t="shared" si="2"/>
        <v>0</v>
      </c>
      <c r="L18" s="15" t="e">
        <f t="shared" si="3"/>
        <v>#DIV/0!</v>
      </c>
      <c r="M18" s="17" t="e">
        <f t="shared" si="3"/>
        <v>#DIV/0!</v>
      </c>
      <c r="N18" s="17" t="e">
        <f t="shared" si="3"/>
        <v>#DIV/0!</v>
      </c>
      <c r="O18" s="14" t="e">
        <f>I18/F18*100</f>
        <v>#DIV/0!</v>
      </c>
      <c r="P18" s="14"/>
      <c r="Q18" s="15" t="e">
        <f>K18/H18*100</f>
        <v>#DIV/0!</v>
      </c>
    </row>
    <row r="19" spans="1:17" s="18" customFormat="1" ht="20.25" customHeight="1" x14ac:dyDescent="0.2">
      <c r="A19" s="9" t="s">
        <v>23</v>
      </c>
      <c r="B19" s="11" t="s">
        <v>24</v>
      </c>
      <c r="C19" s="12">
        <v>414594</v>
      </c>
      <c r="D19" s="23"/>
      <c r="E19" s="26">
        <f t="shared" si="0"/>
        <v>414594</v>
      </c>
      <c r="F19" s="14">
        <v>511941</v>
      </c>
      <c r="G19" s="24"/>
      <c r="H19" s="15">
        <f t="shared" si="1"/>
        <v>511941</v>
      </c>
      <c r="I19" s="14">
        <v>506263</v>
      </c>
      <c r="J19" s="27"/>
      <c r="K19" s="15">
        <f t="shared" si="2"/>
        <v>506263</v>
      </c>
      <c r="L19" s="15">
        <f>I19/C19*100</f>
        <v>122.11054670352199</v>
      </c>
      <c r="M19" s="32"/>
      <c r="N19" s="17">
        <f>K19/E19*100</f>
        <v>122.11054670352199</v>
      </c>
      <c r="O19" s="14">
        <f>I19/F19*100</f>
        <v>98.890887817150812</v>
      </c>
      <c r="P19" s="27"/>
      <c r="Q19" s="15">
        <f>K19/H19*100</f>
        <v>98.890887817150812</v>
      </c>
    </row>
    <row r="20" spans="1:17" s="18" customFormat="1" ht="20.25" customHeight="1" x14ac:dyDescent="0.2">
      <c r="A20" s="9" t="s">
        <v>25</v>
      </c>
      <c r="B20" s="11" t="s">
        <v>18</v>
      </c>
      <c r="C20" s="12"/>
      <c r="D20" s="23"/>
      <c r="E20" s="26">
        <f t="shared" si="0"/>
        <v>0</v>
      </c>
      <c r="F20" s="14"/>
      <c r="G20" s="27">
        <v>960296</v>
      </c>
      <c r="H20" s="15">
        <f t="shared" si="1"/>
        <v>960296</v>
      </c>
      <c r="I20" s="14"/>
      <c r="J20" s="27">
        <v>960296</v>
      </c>
      <c r="K20" s="15"/>
      <c r="L20" s="60"/>
      <c r="M20" s="32"/>
      <c r="N20" s="32"/>
      <c r="O20" s="14"/>
      <c r="P20" s="27">
        <f t="shared" ref="P20" si="5">J20/G20*100</f>
        <v>100</v>
      </c>
      <c r="Q20" s="60">
        <f>K20/H20*100</f>
        <v>0</v>
      </c>
    </row>
    <row r="21" spans="1:17" s="18" customFormat="1" ht="41.25" customHeight="1" x14ac:dyDescent="0.2">
      <c r="A21" s="9" t="s">
        <v>26</v>
      </c>
      <c r="B21" s="19" t="s">
        <v>27</v>
      </c>
      <c r="C21" s="25"/>
      <c r="D21" s="20"/>
      <c r="E21" s="26">
        <f t="shared" ref="E21:E26" si="6">C21+D21</f>
        <v>0</v>
      </c>
      <c r="F21" s="14">
        <v>3500</v>
      </c>
      <c r="G21" s="24"/>
      <c r="H21" s="15">
        <f t="shared" si="1"/>
        <v>3500</v>
      </c>
      <c r="I21" s="14">
        <v>3168</v>
      </c>
      <c r="J21" s="24"/>
      <c r="K21" s="15">
        <f t="shared" ref="K21:K39" si="7">SUM(I21:J21)</f>
        <v>3168</v>
      </c>
      <c r="L21" s="60"/>
      <c r="M21" s="32"/>
      <c r="N21" s="32"/>
      <c r="O21" s="14">
        <f>I21/F21*100</f>
        <v>90.51428571428572</v>
      </c>
      <c r="P21" s="27"/>
      <c r="Q21" s="15">
        <f>K21/H21*100</f>
        <v>90.51428571428572</v>
      </c>
    </row>
    <row r="22" spans="1:17" s="18" customFormat="1" ht="41.25" customHeight="1" x14ac:dyDescent="0.2">
      <c r="A22" s="9" t="s">
        <v>28</v>
      </c>
      <c r="B22" s="19" t="s">
        <v>29</v>
      </c>
      <c r="C22" s="25"/>
      <c r="D22" s="23">
        <v>218744</v>
      </c>
      <c r="E22" s="13">
        <f t="shared" si="6"/>
        <v>218744</v>
      </c>
      <c r="F22" s="14"/>
      <c r="G22" s="27">
        <v>1328257</v>
      </c>
      <c r="H22" s="15">
        <f t="shared" si="1"/>
        <v>1328257</v>
      </c>
      <c r="I22" s="14"/>
      <c r="J22" s="27">
        <v>1247029</v>
      </c>
      <c r="K22" s="15">
        <f t="shared" si="7"/>
        <v>1247029</v>
      </c>
      <c r="L22" s="60" t="e">
        <f t="shared" ref="L22:L31" si="8">I22/C22*100</f>
        <v>#DIV/0!</v>
      </c>
      <c r="M22" s="32" t="s">
        <v>73</v>
      </c>
      <c r="N22" s="32" t="s">
        <v>73</v>
      </c>
      <c r="O22" s="27" t="e">
        <f>I22/F22*100</f>
        <v>#DIV/0!</v>
      </c>
      <c r="P22" s="14">
        <f>J22/G22*100</f>
        <v>93.884617208868463</v>
      </c>
      <c r="Q22" s="60">
        <f t="shared" ref="Q22:Q34" si="9">K22/H22*100</f>
        <v>93.884617208868463</v>
      </c>
    </row>
    <row r="23" spans="1:17" s="18" customFormat="1" ht="42" customHeight="1" x14ac:dyDescent="0.2">
      <c r="A23" s="9" t="s">
        <v>30</v>
      </c>
      <c r="B23" s="19" t="s">
        <v>31</v>
      </c>
      <c r="C23" s="111">
        <v>140500</v>
      </c>
      <c r="D23" s="12"/>
      <c r="E23" s="13">
        <f t="shared" si="6"/>
        <v>140500</v>
      </c>
      <c r="F23" s="14">
        <v>31744</v>
      </c>
      <c r="G23" s="28"/>
      <c r="H23" s="15">
        <f t="shared" si="1"/>
        <v>31744</v>
      </c>
      <c r="I23" s="14">
        <v>31584</v>
      </c>
      <c r="J23" s="24"/>
      <c r="K23" s="15">
        <f t="shared" si="7"/>
        <v>31584</v>
      </c>
      <c r="L23" s="60">
        <f t="shared" si="8"/>
        <v>22.479715302491105</v>
      </c>
      <c r="M23" s="32"/>
      <c r="N23" s="32">
        <f t="shared" ref="N23:N31" si="10">K23/E23*100</f>
        <v>22.479715302491105</v>
      </c>
      <c r="O23" s="14">
        <f>I23/F23*100</f>
        <v>99.495967741935488</v>
      </c>
      <c r="P23" s="27"/>
      <c r="Q23" s="60">
        <f t="shared" si="9"/>
        <v>99.495967741935488</v>
      </c>
    </row>
    <row r="24" spans="1:17" s="18" customFormat="1" ht="20.25" hidden="1" customHeight="1" x14ac:dyDescent="0.2">
      <c r="A24" s="9" t="s">
        <v>28</v>
      </c>
      <c r="B24" s="29" t="s">
        <v>29</v>
      </c>
      <c r="C24" s="30"/>
      <c r="D24" s="31"/>
      <c r="E24" s="21">
        <f t="shared" si="6"/>
        <v>0</v>
      </c>
      <c r="F24" s="14"/>
      <c r="G24" s="28"/>
      <c r="H24" s="15">
        <f t="shared" si="1"/>
        <v>0</v>
      </c>
      <c r="I24" s="14"/>
      <c r="J24" s="24"/>
      <c r="K24" s="15">
        <f t="shared" si="7"/>
        <v>0</v>
      </c>
      <c r="L24" s="60" t="e">
        <f t="shared" si="8"/>
        <v>#DIV/0!</v>
      </c>
      <c r="M24" s="32"/>
      <c r="N24" s="32" t="e">
        <f t="shared" si="10"/>
        <v>#DIV/0!</v>
      </c>
      <c r="O24" s="33"/>
      <c r="P24" s="27"/>
      <c r="Q24" s="60" t="e">
        <f t="shared" si="9"/>
        <v>#DIV/0!</v>
      </c>
    </row>
    <row r="25" spans="1:17" s="18" customFormat="1" ht="34.5" hidden="1" customHeight="1" x14ac:dyDescent="0.2">
      <c r="A25" s="9" t="s">
        <v>32</v>
      </c>
      <c r="B25" s="34" t="s">
        <v>33</v>
      </c>
      <c r="C25" s="30"/>
      <c r="D25" s="31"/>
      <c r="E25" s="21">
        <f t="shared" si="6"/>
        <v>0</v>
      </c>
      <c r="F25" s="14"/>
      <c r="G25" s="28"/>
      <c r="H25" s="35"/>
      <c r="I25" s="14"/>
      <c r="J25" s="24"/>
      <c r="K25" s="15">
        <f t="shared" si="7"/>
        <v>0</v>
      </c>
      <c r="L25" s="60" t="e">
        <f t="shared" si="8"/>
        <v>#DIV/0!</v>
      </c>
      <c r="M25" s="32"/>
      <c r="N25" s="32" t="e">
        <f t="shared" si="10"/>
        <v>#DIV/0!</v>
      </c>
      <c r="O25" s="33"/>
      <c r="P25" s="27"/>
      <c r="Q25" s="60" t="e">
        <f t="shared" si="9"/>
        <v>#DIV/0!</v>
      </c>
    </row>
    <row r="26" spans="1:17" s="18" customFormat="1" ht="29.25" hidden="1" customHeight="1" x14ac:dyDescent="0.2">
      <c r="A26" s="9" t="s">
        <v>30</v>
      </c>
      <c r="B26" s="34" t="s">
        <v>34</v>
      </c>
      <c r="C26" s="36"/>
      <c r="D26" s="36"/>
      <c r="E26" s="21">
        <f t="shared" si="6"/>
        <v>0</v>
      </c>
      <c r="F26" s="14"/>
      <c r="G26" s="24"/>
      <c r="H26" s="15"/>
      <c r="I26" s="14"/>
      <c r="J26" s="24"/>
      <c r="K26" s="15">
        <f t="shared" si="7"/>
        <v>0</v>
      </c>
      <c r="L26" s="60" t="e">
        <f t="shared" si="8"/>
        <v>#DIV/0!</v>
      </c>
      <c r="M26" s="32"/>
      <c r="N26" s="32" t="e">
        <f t="shared" si="10"/>
        <v>#DIV/0!</v>
      </c>
      <c r="O26" s="33" t="e">
        <f>I26/F26*100</f>
        <v>#DIV/0!</v>
      </c>
      <c r="P26" s="27"/>
      <c r="Q26" s="60" t="e">
        <f t="shared" si="9"/>
        <v>#DIV/0!</v>
      </c>
    </row>
    <row r="27" spans="1:17" s="18" customFormat="1" ht="20.25" hidden="1" customHeight="1" x14ac:dyDescent="0.2">
      <c r="A27" s="9"/>
      <c r="B27" s="29"/>
      <c r="C27" s="30"/>
      <c r="D27" s="30"/>
      <c r="E27" s="21"/>
      <c r="F27" s="14"/>
      <c r="G27" s="22"/>
      <c r="H27" s="15"/>
      <c r="I27" s="14"/>
      <c r="J27" s="24"/>
      <c r="K27" s="15">
        <f t="shared" si="7"/>
        <v>0</v>
      </c>
      <c r="L27" s="60" t="e">
        <f t="shared" si="8"/>
        <v>#DIV/0!</v>
      </c>
      <c r="M27" s="32"/>
      <c r="N27" s="32" t="e">
        <f t="shared" si="10"/>
        <v>#DIV/0!</v>
      </c>
      <c r="O27" s="33"/>
      <c r="P27" s="27"/>
      <c r="Q27" s="60" t="e">
        <f t="shared" si="9"/>
        <v>#DIV/0!</v>
      </c>
    </row>
    <row r="28" spans="1:17" s="18" customFormat="1" ht="20.25" hidden="1" customHeight="1" x14ac:dyDescent="0.2">
      <c r="A28" s="9"/>
      <c r="B28" s="29"/>
      <c r="C28" s="30"/>
      <c r="D28" s="30"/>
      <c r="E28" s="21"/>
      <c r="F28" s="14"/>
      <c r="G28" s="22"/>
      <c r="H28" s="15"/>
      <c r="I28" s="14"/>
      <c r="J28" s="24"/>
      <c r="K28" s="15">
        <f t="shared" si="7"/>
        <v>0</v>
      </c>
      <c r="L28" s="60" t="e">
        <f t="shared" si="8"/>
        <v>#DIV/0!</v>
      </c>
      <c r="M28" s="32"/>
      <c r="N28" s="32" t="e">
        <f t="shared" si="10"/>
        <v>#DIV/0!</v>
      </c>
      <c r="O28" s="33"/>
      <c r="P28" s="27"/>
      <c r="Q28" s="60" t="e">
        <f t="shared" si="9"/>
        <v>#DIV/0!</v>
      </c>
    </row>
    <row r="29" spans="1:17" s="18" customFormat="1" ht="28.5" hidden="1" customHeight="1" x14ac:dyDescent="0.2">
      <c r="A29" s="9"/>
      <c r="B29" s="34"/>
      <c r="C29" s="36"/>
      <c r="D29" s="36"/>
      <c r="E29" s="21"/>
      <c r="F29" s="14"/>
      <c r="G29" s="22"/>
      <c r="H29" s="35"/>
      <c r="I29" s="14"/>
      <c r="J29" s="24"/>
      <c r="K29" s="15">
        <f t="shared" si="7"/>
        <v>0</v>
      </c>
      <c r="L29" s="60" t="e">
        <f t="shared" si="8"/>
        <v>#DIV/0!</v>
      </c>
      <c r="M29" s="32"/>
      <c r="N29" s="32" t="e">
        <f t="shared" si="10"/>
        <v>#DIV/0!</v>
      </c>
      <c r="O29" s="33"/>
      <c r="P29" s="27"/>
      <c r="Q29" s="60" t="e">
        <f t="shared" si="9"/>
        <v>#DIV/0!</v>
      </c>
    </row>
    <row r="30" spans="1:17" s="18" customFormat="1" ht="17.25" hidden="1" customHeight="1" x14ac:dyDescent="0.2">
      <c r="A30" s="9"/>
      <c r="B30" s="37"/>
      <c r="C30" s="30"/>
      <c r="D30" s="30"/>
      <c r="E30" s="21"/>
      <c r="F30" s="14"/>
      <c r="G30" s="38"/>
      <c r="H30" s="17"/>
      <c r="I30" s="14"/>
      <c r="J30" s="24"/>
      <c r="K30" s="15">
        <f t="shared" si="7"/>
        <v>0</v>
      </c>
      <c r="L30" s="60" t="e">
        <f t="shared" si="8"/>
        <v>#DIV/0!</v>
      </c>
      <c r="M30" s="32"/>
      <c r="N30" s="32" t="e">
        <f t="shared" si="10"/>
        <v>#DIV/0!</v>
      </c>
      <c r="O30" s="33"/>
      <c r="P30" s="27"/>
      <c r="Q30" s="60" t="e">
        <f t="shared" si="9"/>
        <v>#DIV/0!</v>
      </c>
    </row>
    <row r="31" spans="1:17" s="18" customFormat="1" ht="31.5" customHeight="1" x14ac:dyDescent="0.25">
      <c r="A31" s="39" t="s">
        <v>35</v>
      </c>
      <c r="B31" s="40" t="s">
        <v>36</v>
      </c>
      <c r="C31" s="110">
        <v>12165</v>
      </c>
      <c r="D31" s="41"/>
      <c r="E31" s="26">
        <f>C31+D31</f>
        <v>12165</v>
      </c>
      <c r="F31" s="42">
        <v>10000</v>
      </c>
      <c r="G31" s="45"/>
      <c r="H31" s="15">
        <f t="shared" ref="H31:H39" si="11">F31+G31</f>
        <v>10000</v>
      </c>
      <c r="I31" s="14"/>
      <c r="J31" s="24"/>
      <c r="K31" s="15">
        <f t="shared" si="7"/>
        <v>0</v>
      </c>
      <c r="L31" s="60">
        <f t="shared" si="8"/>
        <v>0</v>
      </c>
      <c r="M31" s="32"/>
      <c r="N31" s="32">
        <f t="shared" si="10"/>
        <v>0</v>
      </c>
      <c r="O31" s="27">
        <f t="shared" ref="O31:O34" si="12">I31/F31*100</f>
        <v>0</v>
      </c>
      <c r="P31" s="27"/>
      <c r="Q31" s="60">
        <f t="shared" si="9"/>
        <v>0</v>
      </c>
    </row>
    <row r="32" spans="1:17" s="18" customFormat="1" ht="38.25" customHeight="1" x14ac:dyDescent="0.2">
      <c r="A32" s="9" t="s">
        <v>37</v>
      </c>
      <c r="B32" s="34" t="s">
        <v>38</v>
      </c>
      <c r="C32" s="30"/>
      <c r="D32" s="30"/>
      <c r="E32" s="21"/>
      <c r="F32" s="14"/>
      <c r="G32" s="43">
        <v>31330</v>
      </c>
      <c r="H32" s="15">
        <f t="shared" si="11"/>
        <v>31330</v>
      </c>
      <c r="I32" s="14"/>
      <c r="J32" s="27">
        <v>0</v>
      </c>
      <c r="K32" s="15">
        <f t="shared" si="7"/>
        <v>0</v>
      </c>
      <c r="L32" s="60"/>
      <c r="M32" s="32"/>
      <c r="N32" s="32"/>
      <c r="O32" s="27"/>
      <c r="P32" s="27">
        <f t="shared" ref="P32" si="13">J32/G32*100</f>
        <v>0</v>
      </c>
      <c r="Q32" s="60">
        <f t="shared" si="9"/>
        <v>0</v>
      </c>
    </row>
    <row r="33" spans="1:48" s="47" customFormat="1" ht="37.5" x14ac:dyDescent="0.3">
      <c r="A33" s="39" t="s">
        <v>39</v>
      </c>
      <c r="B33" s="44" t="s">
        <v>40</v>
      </c>
      <c r="C33" s="41"/>
      <c r="D33" s="41"/>
      <c r="E33" s="15">
        <f>C33+D33</f>
        <v>0</v>
      </c>
      <c r="F33" s="42">
        <v>0</v>
      </c>
      <c r="G33" s="45"/>
      <c r="H33" s="15">
        <f t="shared" si="11"/>
        <v>0</v>
      </c>
      <c r="I33" s="42"/>
      <c r="J33" s="45"/>
      <c r="K33" s="15">
        <f t="shared" si="7"/>
        <v>0</v>
      </c>
      <c r="L33" s="60"/>
      <c r="M33" s="32"/>
      <c r="N33" s="32"/>
      <c r="O33" s="27"/>
      <c r="P33" s="27"/>
      <c r="Q33" s="60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</row>
    <row r="34" spans="1:48" s="10" customFormat="1" x14ac:dyDescent="0.2">
      <c r="A34" s="48" t="s">
        <v>41</v>
      </c>
      <c r="B34" s="49" t="s">
        <v>42</v>
      </c>
      <c r="C34" s="50"/>
      <c r="D34" s="50"/>
      <c r="E34" s="15">
        <f>C34+D34</f>
        <v>0</v>
      </c>
      <c r="F34" s="14">
        <v>1010959</v>
      </c>
      <c r="G34" s="24"/>
      <c r="H34" s="15">
        <f t="shared" si="11"/>
        <v>1010959</v>
      </c>
      <c r="I34" s="14"/>
      <c r="J34" s="24"/>
      <c r="K34" s="15">
        <f t="shared" si="7"/>
        <v>0</v>
      </c>
      <c r="L34" s="60"/>
      <c r="M34" s="32"/>
      <c r="N34" s="32"/>
      <c r="O34" s="27">
        <f t="shared" si="12"/>
        <v>0</v>
      </c>
      <c r="P34" s="27"/>
      <c r="Q34" s="60">
        <f t="shared" si="9"/>
        <v>0</v>
      </c>
    </row>
    <row r="35" spans="1:48" s="47" customFormat="1" hidden="1" x14ac:dyDescent="0.2">
      <c r="A35" s="39"/>
      <c r="B35" s="34"/>
      <c r="C35" s="36"/>
      <c r="D35" s="36"/>
      <c r="E35" s="21">
        <f>C35+D35</f>
        <v>0</v>
      </c>
      <c r="F35" s="51"/>
      <c r="G35" s="52"/>
      <c r="H35" s="15">
        <f t="shared" si="11"/>
        <v>0</v>
      </c>
      <c r="I35" s="42"/>
      <c r="J35" s="52"/>
      <c r="K35" s="35">
        <f t="shared" si="7"/>
        <v>0</v>
      </c>
      <c r="L35" s="17" t="e">
        <f>I35/C35</f>
        <v>#DIV/0!</v>
      </c>
      <c r="M35" s="17"/>
      <c r="N35" s="35"/>
      <c r="O35" s="33" t="e">
        <f>I35/F35*100</f>
        <v>#DIV/0!</v>
      </c>
      <c r="P35" s="33"/>
      <c r="Q35" s="15" t="e">
        <f>K35/H35*100</f>
        <v>#DIV/0!</v>
      </c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</row>
    <row r="36" spans="1:48" s="64" customFormat="1" hidden="1" x14ac:dyDescent="0.3">
      <c r="A36" s="53" t="s">
        <v>43</v>
      </c>
      <c r="B36" s="54" t="s">
        <v>44</v>
      </c>
      <c r="C36" s="55"/>
      <c r="D36" s="56"/>
      <c r="E36" s="57">
        <f>C36+D36</f>
        <v>0</v>
      </c>
      <c r="F36" s="58"/>
      <c r="G36" s="59"/>
      <c r="H36" s="60">
        <f t="shared" si="11"/>
        <v>0</v>
      </c>
      <c r="I36" s="61"/>
      <c r="J36" s="59"/>
      <c r="K36" s="60">
        <f t="shared" si="7"/>
        <v>0</v>
      </c>
      <c r="L36" s="32" t="e">
        <f>I36/C36</f>
        <v>#DIV/0!</v>
      </c>
      <c r="M36" s="32"/>
      <c r="N36" s="60"/>
      <c r="O36" s="62"/>
      <c r="P36" s="62"/>
      <c r="Q36" s="60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</row>
    <row r="37" spans="1:48" s="70" customFormat="1" ht="150" hidden="1" x14ac:dyDescent="0.3">
      <c r="A37" s="65" t="s">
        <v>45</v>
      </c>
      <c r="B37" s="66" t="s">
        <v>46</v>
      </c>
      <c r="C37" s="67"/>
      <c r="D37" s="68"/>
      <c r="E37" s="67"/>
      <c r="F37" s="69"/>
      <c r="G37" s="76"/>
      <c r="H37" s="35">
        <f t="shared" si="11"/>
        <v>0</v>
      </c>
      <c r="I37" s="69"/>
      <c r="J37" s="76"/>
      <c r="K37" s="35">
        <f t="shared" si="7"/>
        <v>0</v>
      </c>
      <c r="L37" s="35"/>
      <c r="M37" s="35"/>
      <c r="N37" s="35"/>
      <c r="O37" s="33" t="e">
        <f>I37/F37*100</f>
        <v>#DIV/0!</v>
      </c>
      <c r="P37" s="33"/>
      <c r="Q37" s="15" t="e">
        <f>K37/H37*100</f>
        <v>#DIV/0!</v>
      </c>
    </row>
    <row r="38" spans="1:48" s="70" customFormat="1" ht="37.5" hidden="1" x14ac:dyDescent="0.3">
      <c r="A38" s="65" t="s">
        <v>47</v>
      </c>
      <c r="B38" s="66" t="s">
        <v>48</v>
      </c>
      <c r="C38" s="67"/>
      <c r="D38" s="68"/>
      <c r="E38" s="67"/>
      <c r="F38" s="69"/>
      <c r="G38" s="76"/>
      <c r="H38" s="35">
        <f t="shared" si="11"/>
        <v>0</v>
      </c>
      <c r="I38" s="69"/>
      <c r="J38" s="76"/>
      <c r="K38" s="35">
        <f t="shared" si="7"/>
        <v>0</v>
      </c>
      <c r="L38" s="35"/>
      <c r="M38" s="35"/>
      <c r="N38" s="35"/>
      <c r="O38" s="33"/>
      <c r="P38" s="33"/>
      <c r="Q38" s="15"/>
    </row>
    <row r="39" spans="1:48" s="70" customFormat="1" ht="37.5" hidden="1" x14ac:dyDescent="0.3">
      <c r="A39" s="65" t="s">
        <v>49</v>
      </c>
      <c r="B39" s="66" t="s">
        <v>50</v>
      </c>
      <c r="C39" s="67"/>
      <c r="D39" s="68"/>
      <c r="E39" s="67"/>
      <c r="F39" s="69"/>
      <c r="G39" s="76"/>
      <c r="H39" s="35">
        <f t="shared" si="11"/>
        <v>0</v>
      </c>
      <c r="I39" s="69"/>
      <c r="J39" s="76"/>
      <c r="K39" s="35">
        <f t="shared" si="7"/>
        <v>0</v>
      </c>
      <c r="L39" s="35"/>
      <c r="M39" s="35"/>
      <c r="N39" s="35"/>
      <c r="O39" s="33"/>
      <c r="P39" s="33"/>
      <c r="Q39" s="15"/>
    </row>
    <row r="40" spans="1:48" s="74" customFormat="1" x14ac:dyDescent="0.3">
      <c r="A40" s="71"/>
      <c r="B40" s="71" t="s">
        <v>8</v>
      </c>
      <c r="C40" s="72">
        <f t="shared" ref="C40:K40" si="14">SUM(C12:C34)</f>
        <v>143394252</v>
      </c>
      <c r="D40" s="72">
        <f t="shared" si="14"/>
        <v>3770249</v>
      </c>
      <c r="E40" s="72">
        <f t="shared" si="14"/>
        <v>147164501</v>
      </c>
      <c r="F40" s="72">
        <f t="shared" si="14"/>
        <v>127224151</v>
      </c>
      <c r="G40" s="95">
        <f t="shared" si="14"/>
        <v>5389219</v>
      </c>
      <c r="H40" s="72">
        <f t="shared" si="14"/>
        <v>132613370</v>
      </c>
      <c r="I40" s="72">
        <f t="shared" si="14"/>
        <v>115958280</v>
      </c>
      <c r="J40" s="95">
        <f t="shared" si="14"/>
        <v>5207038</v>
      </c>
      <c r="K40" s="72">
        <f t="shared" si="14"/>
        <v>120205022</v>
      </c>
      <c r="L40" s="15">
        <f>I40/C40*100</f>
        <v>80.866756081687299</v>
      </c>
      <c r="M40" s="17">
        <f>J40/D40*100</f>
        <v>138.10859707144013</v>
      </c>
      <c r="N40" s="17">
        <f>K40/E40*100</f>
        <v>81.6807186401563</v>
      </c>
      <c r="O40" s="14">
        <f>I40/F40*100</f>
        <v>91.144864468382266</v>
      </c>
      <c r="P40" s="14">
        <f>J40/G40*100</f>
        <v>96.619528729487527</v>
      </c>
      <c r="Q40" s="15">
        <f>K40/H40*100</f>
        <v>90.643214933758188</v>
      </c>
    </row>
    <row r="41" spans="1:48" s="70" customFormat="1" x14ac:dyDescent="0.3">
      <c r="A41" s="65"/>
      <c r="B41" s="75" t="s">
        <v>51</v>
      </c>
      <c r="C41" s="67"/>
      <c r="D41" s="67"/>
      <c r="E41" s="67"/>
      <c r="F41" s="69"/>
      <c r="G41" s="76"/>
      <c r="H41" s="35">
        <f>F41+G41</f>
        <v>0</v>
      </c>
      <c r="I41" s="69"/>
      <c r="J41" s="76"/>
      <c r="K41" s="35"/>
      <c r="L41" s="15"/>
      <c r="M41" s="17"/>
      <c r="N41" s="35"/>
      <c r="O41" s="33"/>
      <c r="P41" s="33"/>
      <c r="Q41" s="15"/>
    </row>
    <row r="42" spans="1:48" s="70" customFormat="1" ht="112.5" x14ac:dyDescent="0.3">
      <c r="A42" s="77" t="s">
        <v>52</v>
      </c>
      <c r="B42" s="66" t="s">
        <v>53</v>
      </c>
      <c r="C42" s="78">
        <v>766000</v>
      </c>
      <c r="D42" s="66"/>
      <c r="E42" s="16">
        <f>C42+D42</f>
        <v>766000</v>
      </c>
      <c r="F42" s="73">
        <v>1526520</v>
      </c>
      <c r="G42" s="59"/>
      <c r="H42" s="15">
        <f>F42+G42</f>
        <v>1526520</v>
      </c>
      <c r="I42" s="73">
        <v>1511049</v>
      </c>
      <c r="J42" s="76"/>
      <c r="K42" s="15">
        <f>SUM(I42:J42)</f>
        <v>1511049</v>
      </c>
      <c r="L42" s="15">
        <f t="shared" ref="L42:N44" si="15">I42/C42*100</f>
        <v>197.26488250652741</v>
      </c>
      <c r="M42" s="32" t="e">
        <f t="shared" si="15"/>
        <v>#DIV/0!</v>
      </c>
      <c r="N42" s="15">
        <f t="shared" si="15"/>
        <v>197.26488250652741</v>
      </c>
      <c r="O42" s="14">
        <f>I42/F42*100</f>
        <v>98.986518355475198</v>
      </c>
      <c r="P42" s="27" t="e">
        <f t="shared" ref="P42:P45" si="16">J42/G42*100</f>
        <v>#DIV/0!</v>
      </c>
      <c r="Q42" s="15">
        <f>K42/H42*100</f>
        <v>98.986518355475198</v>
      </c>
    </row>
    <row r="43" spans="1:48" s="70" customFormat="1" ht="75" x14ac:dyDescent="0.3">
      <c r="A43" s="79" t="s">
        <v>54</v>
      </c>
      <c r="B43" s="80" t="s">
        <v>55</v>
      </c>
      <c r="C43" s="81">
        <v>8274900</v>
      </c>
      <c r="D43" s="19"/>
      <c r="E43" s="16">
        <f>C43+D43</f>
        <v>8274900</v>
      </c>
      <c r="F43" s="42">
        <v>9047420</v>
      </c>
      <c r="G43" s="82"/>
      <c r="H43" s="15">
        <f>F43+G43</f>
        <v>9047420</v>
      </c>
      <c r="I43" s="42">
        <v>9045816</v>
      </c>
      <c r="J43" s="82"/>
      <c r="K43" s="15">
        <f>SUM(I43:J43)</f>
        <v>9045816</v>
      </c>
      <c r="L43" s="17">
        <f t="shared" si="15"/>
        <v>109.31631802197006</v>
      </c>
      <c r="M43" s="32" t="e">
        <f t="shared" si="15"/>
        <v>#DIV/0!</v>
      </c>
      <c r="N43" s="17">
        <f t="shared" si="15"/>
        <v>109.31631802197006</v>
      </c>
      <c r="O43" s="14">
        <f>I43/F43*100</f>
        <v>99.982271188913529</v>
      </c>
      <c r="P43" s="27" t="e">
        <f t="shared" si="16"/>
        <v>#DIV/0!</v>
      </c>
      <c r="Q43" s="15">
        <f>K43/H43*100</f>
        <v>99.982271188913529</v>
      </c>
    </row>
    <row r="44" spans="1:48" s="70" customFormat="1" ht="133.5" customHeight="1" x14ac:dyDescent="0.3">
      <c r="A44" s="79" t="s">
        <v>56</v>
      </c>
      <c r="B44" s="80" t="s">
        <v>57</v>
      </c>
      <c r="C44" s="83"/>
      <c r="D44" s="84"/>
      <c r="E44" s="16">
        <f>C44+D44</f>
        <v>0</v>
      </c>
      <c r="F44" s="51"/>
      <c r="G44" s="82"/>
      <c r="H44" s="15"/>
      <c r="I44" s="85"/>
      <c r="J44" s="82"/>
      <c r="K44" s="15"/>
      <c r="L44" s="17" t="e">
        <f t="shared" si="15"/>
        <v>#DIV/0!</v>
      </c>
      <c r="M44" s="32" t="e">
        <f t="shared" si="15"/>
        <v>#DIV/0!</v>
      </c>
      <c r="N44" s="17" t="e">
        <f t="shared" si="15"/>
        <v>#DIV/0!</v>
      </c>
      <c r="O44" s="14"/>
      <c r="P44" s="27" t="e">
        <f t="shared" si="16"/>
        <v>#DIV/0!</v>
      </c>
      <c r="Q44" s="15"/>
    </row>
    <row r="45" spans="1:48" s="70" customFormat="1" ht="112.5" x14ac:dyDescent="0.3">
      <c r="A45" s="79" t="s">
        <v>70</v>
      </c>
      <c r="B45" s="80" t="s">
        <v>69</v>
      </c>
      <c r="C45" s="79" t="s">
        <v>71</v>
      </c>
      <c r="D45" s="19"/>
      <c r="E45" s="14">
        <f>C45+D45</f>
        <v>207524</v>
      </c>
      <c r="F45" s="86">
        <v>963000</v>
      </c>
      <c r="G45" s="87"/>
      <c r="H45" s="17">
        <f>F45+G45</f>
        <v>963000</v>
      </c>
      <c r="I45" s="86">
        <v>783101</v>
      </c>
      <c r="J45" s="82"/>
      <c r="K45" s="17">
        <f>SUM(I45:J45)</f>
        <v>783101</v>
      </c>
      <c r="L45" s="32" t="s">
        <v>74</v>
      </c>
      <c r="M45" s="32" t="e">
        <f t="shared" ref="M45" si="17">J45/D45*100</f>
        <v>#DIV/0!</v>
      </c>
      <c r="N45" s="32" t="s">
        <v>73</v>
      </c>
      <c r="O45" s="14">
        <f>I45/F45*100</f>
        <v>81.31889927310489</v>
      </c>
      <c r="P45" s="27" t="e">
        <f t="shared" si="16"/>
        <v>#DIV/0!</v>
      </c>
      <c r="Q45" s="15">
        <f>K45/H45*100</f>
        <v>81.31889927310489</v>
      </c>
    </row>
    <row r="46" spans="1:48" s="70" customFormat="1" hidden="1" x14ac:dyDescent="0.3">
      <c r="A46" s="79"/>
      <c r="B46" s="80"/>
      <c r="C46" s="88"/>
      <c r="D46" s="19"/>
      <c r="E46" s="19"/>
      <c r="F46" s="42"/>
      <c r="G46" s="87"/>
      <c r="H46" s="15">
        <f>F46+G46</f>
        <v>0</v>
      </c>
      <c r="I46" s="89"/>
      <c r="J46" s="82"/>
      <c r="K46" s="15">
        <f>SUM(I46:J46)</f>
        <v>0</v>
      </c>
      <c r="L46" s="17" t="e">
        <f t="shared" ref="L46:N51" si="18">I46/C46*100</f>
        <v>#DIV/0!</v>
      </c>
      <c r="M46" s="17" t="e">
        <f t="shared" si="18"/>
        <v>#DIV/0!</v>
      </c>
      <c r="N46" s="17" t="e">
        <f t="shared" si="18"/>
        <v>#DIV/0!</v>
      </c>
      <c r="O46" s="14"/>
      <c r="P46" s="14" t="e">
        <f t="shared" ref="P46:P51" si="19">J46/G46*100</f>
        <v>#DIV/0!</v>
      </c>
      <c r="Q46" s="15" t="e">
        <f>K46/H46*100</f>
        <v>#DIV/0!</v>
      </c>
    </row>
    <row r="47" spans="1:48" s="70" customFormat="1" hidden="1" x14ac:dyDescent="0.3">
      <c r="A47" s="79"/>
      <c r="B47" s="80"/>
      <c r="C47" s="88"/>
      <c r="D47" s="19"/>
      <c r="E47" s="19"/>
      <c r="F47" s="42"/>
      <c r="G47" s="87"/>
      <c r="H47" s="15"/>
      <c r="I47" s="89"/>
      <c r="J47" s="82"/>
      <c r="K47" s="35"/>
      <c r="L47" s="17" t="e">
        <f t="shared" si="18"/>
        <v>#DIV/0!</v>
      </c>
      <c r="M47" s="17" t="e">
        <f t="shared" si="18"/>
        <v>#DIV/0!</v>
      </c>
      <c r="N47" s="17" t="e">
        <f t="shared" si="18"/>
        <v>#DIV/0!</v>
      </c>
      <c r="O47" s="14"/>
      <c r="P47" s="14" t="e">
        <f t="shared" si="19"/>
        <v>#DIV/0!</v>
      </c>
      <c r="Q47" s="15"/>
    </row>
    <row r="48" spans="1:48" s="70" customFormat="1" hidden="1" x14ac:dyDescent="0.3">
      <c r="A48" s="77"/>
      <c r="B48" s="66"/>
      <c r="C48" s="75"/>
      <c r="D48" s="66"/>
      <c r="E48" s="66"/>
      <c r="F48" s="73"/>
      <c r="G48" s="90"/>
      <c r="H48" s="15">
        <f>F48+G48</f>
        <v>0</v>
      </c>
      <c r="I48" s="73"/>
      <c r="J48" s="76"/>
      <c r="K48" s="15">
        <f>SUM(I48:J48)</f>
        <v>0</v>
      </c>
      <c r="L48" s="17" t="e">
        <f t="shared" si="18"/>
        <v>#DIV/0!</v>
      </c>
      <c r="M48" s="17" t="e">
        <f t="shared" si="18"/>
        <v>#DIV/0!</v>
      </c>
      <c r="N48" s="17" t="e">
        <f t="shared" si="18"/>
        <v>#DIV/0!</v>
      </c>
      <c r="O48" s="14" t="e">
        <f>I48/F48*100</f>
        <v>#DIV/0!</v>
      </c>
      <c r="P48" s="14" t="e">
        <f t="shared" si="19"/>
        <v>#DIV/0!</v>
      </c>
      <c r="Q48" s="15" t="e">
        <f>K48/H48*100</f>
        <v>#DIV/0!</v>
      </c>
    </row>
    <row r="49" spans="1:17" s="70" customFormat="1" hidden="1" x14ac:dyDescent="0.3">
      <c r="A49" s="77"/>
      <c r="B49" s="66"/>
      <c r="C49" s="75"/>
      <c r="D49" s="66"/>
      <c r="E49" s="66"/>
      <c r="F49" s="73"/>
      <c r="G49" s="90"/>
      <c r="H49" s="15">
        <f>F49+G49</f>
        <v>0</v>
      </c>
      <c r="I49" s="91"/>
      <c r="J49" s="76"/>
      <c r="K49" s="35">
        <f>SUM(I49:J49)</f>
        <v>0</v>
      </c>
      <c r="L49" s="17" t="e">
        <f t="shared" si="18"/>
        <v>#DIV/0!</v>
      </c>
      <c r="M49" s="17" t="e">
        <f t="shared" si="18"/>
        <v>#DIV/0!</v>
      </c>
      <c r="N49" s="17" t="e">
        <f t="shared" si="18"/>
        <v>#DIV/0!</v>
      </c>
      <c r="O49" s="14" t="e">
        <f>I49/F49*100</f>
        <v>#DIV/0!</v>
      </c>
      <c r="P49" s="14" t="e">
        <f t="shared" si="19"/>
        <v>#DIV/0!</v>
      </c>
      <c r="Q49" s="15" t="e">
        <f>K49/H49*100</f>
        <v>#DIV/0!</v>
      </c>
    </row>
    <row r="50" spans="1:17" s="70" customFormat="1" hidden="1" x14ac:dyDescent="0.3">
      <c r="A50" s="77"/>
      <c r="B50" s="66"/>
      <c r="C50" s="75"/>
      <c r="D50" s="66"/>
      <c r="E50" s="66"/>
      <c r="F50" s="73"/>
      <c r="G50" s="92"/>
      <c r="H50" s="15">
        <f>F50+G50</f>
        <v>0</v>
      </c>
      <c r="I50" s="91"/>
      <c r="J50" s="93"/>
      <c r="K50" s="15">
        <f>SUM(I50:J50)</f>
        <v>0</v>
      </c>
      <c r="L50" s="17" t="e">
        <f t="shared" si="18"/>
        <v>#DIV/0!</v>
      </c>
      <c r="M50" s="17" t="e">
        <f t="shared" si="18"/>
        <v>#DIV/0!</v>
      </c>
      <c r="N50" s="17" t="e">
        <f t="shared" si="18"/>
        <v>#DIV/0!</v>
      </c>
      <c r="O50" s="14"/>
      <c r="P50" s="14" t="e">
        <f t="shared" si="19"/>
        <v>#DIV/0!</v>
      </c>
      <c r="Q50" s="15" t="e">
        <f>K50/H50*100</f>
        <v>#DIV/0!</v>
      </c>
    </row>
    <row r="51" spans="1:17" s="70" customFormat="1" hidden="1" x14ac:dyDescent="0.3">
      <c r="A51" s="77"/>
      <c r="B51" s="66"/>
      <c r="C51" s="75"/>
      <c r="D51" s="66"/>
      <c r="E51" s="66"/>
      <c r="F51" s="73"/>
      <c r="G51" s="90"/>
      <c r="H51" s="15">
        <f>F51+G51</f>
        <v>0</v>
      </c>
      <c r="I51" s="91"/>
      <c r="J51" s="93"/>
      <c r="K51" s="15">
        <f>SUM(I51:J51)</f>
        <v>0</v>
      </c>
      <c r="L51" s="17" t="e">
        <f t="shared" si="18"/>
        <v>#DIV/0!</v>
      </c>
      <c r="M51" s="17" t="e">
        <f t="shared" si="18"/>
        <v>#DIV/0!</v>
      </c>
      <c r="N51" s="17" t="e">
        <f t="shared" si="18"/>
        <v>#DIV/0!</v>
      </c>
      <c r="O51" s="14" t="e">
        <f>I51/F51*100</f>
        <v>#DIV/0!</v>
      </c>
      <c r="P51" s="14" t="e">
        <f t="shared" si="19"/>
        <v>#DIV/0!</v>
      </c>
      <c r="Q51" s="15" t="e">
        <f>K51/H51*100</f>
        <v>#DIV/0!</v>
      </c>
    </row>
    <row r="52" spans="1:17" s="70" customFormat="1" hidden="1" x14ac:dyDescent="0.3">
      <c r="A52" s="77"/>
      <c r="B52" s="66"/>
      <c r="C52" s="75"/>
      <c r="D52" s="66"/>
      <c r="E52" s="66"/>
      <c r="F52" s="73"/>
      <c r="G52" s="90"/>
      <c r="H52" s="15"/>
      <c r="I52" s="91"/>
      <c r="J52" s="93"/>
      <c r="K52" s="15"/>
      <c r="L52" s="17"/>
      <c r="M52" s="17"/>
      <c r="N52" s="17"/>
      <c r="O52" s="14"/>
      <c r="P52" s="14"/>
      <c r="Q52" s="15"/>
    </row>
    <row r="53" spans="1:17" s="70" customFormat="1" x14ac:dyDescent="0.3">
      <c r="A53" s="77" t="s">
        <v>58</v>
      </c>
      <c r="B53" s="66" t="s">
        <v>59</v>
      </c>
      <c r="C53" s="78">
        <v>1251082</v>
      </c>
      <c r="D53" s="94">
        <v>1612919</v>
      </c>
      <c r="E53" s="16">
        <f>C53+D53</f>
        <v>2864001</v>
      </c>
      <c r="F53" s="73">
        <v>643462</v>
      </c>
      <c r="G53" s="95">
        <v>407583</v>
      </c>
      <c r="H53" s="15">
        <f>F53+G53</f>
        <v>1051045</v>
      </c>
      <c r="I53" s="73">
        <v>642391</v>
      </c>
      <c r="J53" s="96">
        <v>394068</v>
      </c>
      <c r="K53" s="15">
        <f>SUM(I53:J53)</f>
        <v>1036459</v>
      </c>
      <c r="L53" s="17">
        <f t="shared" ref="L53:N56" si="20">I53/C53*100</f>
        <v>51.346834180333502</v>
      </c>
      <c r="M53" s="17">
        <f t="shared" si="20"/>
        <v>24.431977055264401</v>
      </c>
      <c r="N53" s="17">
        <f t="shared" si="20"/>
        <v>36.1891982579615</v>
      </c>
      <c r="O53" s="14">
        <f t="shared" ref="O53:Q54" si="21">I53/F53*100</f>
        <v>99.833556604741219</v>
      </c>
      <c r="P53" s="14">
        <f t="shared" si="21"/>
        <v>96.68411096635532</v>
      </c>
      <c r="Q53" s="15">
        <f t="shared" si="21"/>
        <v>98.61223829617191</v>
      </c>
    </row>
    <row r="54" spans="1:17" s="47" customFormat="1" ht="75" x14ac:dyDescent="0.2">
      <c r="A54" s="79" t="s">
        <v>60</v>
      </c>
      <c r="B54" s="80" t="s">
        <v>61</v>
      </c>
      <c r="C54" s="83">
        <v>968197</v>
      </c>
      <c r="D54" s="84" t="s">
        <v>72</v>
      </c>
      <c r="E54" s="14">
        <f>C54+D54</f>
        <v>1100248</v>
      </c>
      <c r="F54" s="42">
        <v>899154</v>
      </c>
      <c r="G54" s="97">
        <v>135500</v>
      </c>
      <c r="H54" s="15">
        <f>F54+G54</f>
        <v>1034654</v>
      </c>
      <c r="I54" s="42">
        <v>856177</v>
      </c>
      <c r="J54" s="97">
        <v>84395</v>
      </c>
      <c r="K54" s="15">
        <f>SUM(I54:J54)</f>
        <v>940572</v>
      </c>
      <c r="L54" s="17">
        <f t="shared" si="20"/>
        <v>88.430040580584318</v>
      </c>
      <c r="M54" s="17">
        <f t="shared" si="20"/>
        <v>63.910913207775785</v>
      </c>
      <c r="N54" s="17">
        <f t="shared" si="20"/>
        <v>85.487271960503449</v>
      </c>
      <c r="O54" s="14">
        <f t="shared" si="21"/>
        <v>95.220284845532575</v>
      </c>
      <c r="P54" s="14">
        <f t="shared" si="21"/>
        <v>62.284132841328407</v>
      </c>
      <c r="Q54" s="15">
        <f t="shared" si="21"/>
        <v>90.906911875854149</v>
      </c>
    </row>
    <row r="55" spans="1:17" s="102" customFormat="1" ht="14.25" hidden="1" customHeight="1" x14ac:dyDescent="0.3">
      <c r="A55" s="77"/>
      <c r="B55" s="66"/>
      <c r="C55" s="98"/>
      <c r="D55" s="66"/>
      <c r="E55" s="14">
        <f>C55+D55</f>
        <v>0</v>
      </c>
      <c r="F55" s="99"/>
      <c r="G55" s="76"/>
      <c r="H55" s="14">
        <f>F55+G55</f>
        <v>0</v>
      </c>
      <c r="I55" s="100"/>
      <c r="J55" s="76"/>
      <c r="K55" s="14">
        <f>SUM(I55:J55)</f>
        <v>0</v>
      </c>
      <c r="L55" s="15" t="e">
        <f t="shared" si="20"/>
        <v>#DIV/0!</v>
      </c>
      <c r="M55" s="17" t="e">
        <f t="shared" si="20"/>
        <v>#DIV/0!</v>
      </c>
      <c r="N55" s="17" t="e">
        <f t="shared" si="20"/>
        <v>#DIV/0!</v>
      </c>
      <c r="O55" s="101" t="e">
        <f>I55/F55*100</f>
        <v>#DIV/0!</v>
      </c>
      <c r="P55" s="101"/>
      <c r="Q55" s="14" t="e">
        <f>K55/H55*100</f>
        <v>#DIV/0!</v>
      </c>
    </row>
    <row r="56" spans="1:17" s="107" customFormat="1" x14ac:dyDescent="0.3">
      <c r="A56" s="103"/>
      <c r="B56" s="103" t="s">
        <v>62</v>
      </c>
      <c r="C56" s="104">
        <f>C40+C42+C43+C45+C53+C54</f>
        <v>154861955</v>
      </c>
      <c r="D56" s="104">
        <f>D40+D42+D43+D45+D53+D54</f>
        <v>5515219</v>
      </c>
      <c r="E56" s="16">
        <f>C56+D56</f>
        <v>160377174</v>
      </c>
      <c r="F56" s="105">
        <f>SUM(F42:F55)+F40</f>
        <v>140303707</v>
      </c>
      <c r="G56" s="104">
        <f>SUM(G42:G55)+G40</f>
        <v>5932302</v>
      </c>
      <c r="H56" s="17">
        <f>F56+G56</f>
        <v>146236009</v>
      </c>
      <c r="I56" s="105">
        <f>SUM(I42:I55)+I40</f>
        <v>128796814</v>
      </c>
      <c r="J56" s="106">
        <f>SUM(J42:J55)+J40</f>
        <v>5685501</v>
      </c>
      <c r="K56" s="105">
        <f>I56+J56</f>
        <v>134482315</v>
      </c>
      <c r="L56" s="15">
        <f t="shared" si="20"/>
        <v>83.168789907114373</v>
      </c>
      <c r="M56" s="17">
        <f t="shared" si="20"/>
        <v>103.08749298985227</v>
      </c>
      <c r="N56" s="17">
        <f t="shared" si="20"/>
        <v>83.853775226142844</v>
      </c>
      <c r="O56" s="15">
        <f>I56/F56*100</f>
        <v>91.798582342517861</v>
      </c>
      <c r="P56" s="15">
        <f>J56/G56*100</f>
        <v>95.839709441629907</v>
      </c>
      <c r="Q56" s="15">
        <f>K56/H56*100</f>
        <v>91.962517248402207</v>
      </c>
    </row>
    <row r="57" spans="1:17" x14ac:dyDescent="0.3">
      <c r="B57" s="108" t="s">
        <v>63</v>
      </c>
      <c r="C57" s="108"/>
      <c r="D57" s="108"/>
      <c r="E57" s="108"/>
      <c r="P57" s="109" t="s">
        <v>64</v>
      </c>
    </row>
  </sheetData>
  <mergeCells count="25">
    <mergeCell ref="B7:I7"/>
    <mergeCell ref="B6:I6"/>
    <mergeCell ref="P9:P11"/>
    <mergeCell ref="Q9:Q11"/>
    <mergeCell ref="K9:K11"/>
    <mergeCell ref="L9:L11"/>
    <mergeCell ref="M9:M11"/>
    <mergeCell ref="N9:N11"/>
    <mergeCell ref="O9:O11"/>
    <mergeCell ref="A5:Q5"/>
    <mergeCell ref="A8:A11"/>
    <mergeCell ref="B8:B11"/>
    <mergeCell ref="C8:E8"/>
    <mergeCell ref="F8:H8"/>
    <mergeCell ref="I8:K8"/>
    <mergeCell ref="L8:N8"/>
    <mergeCell ref="O8:Q8"/>
    <mergeCell ref="C9:C11"/>
    <mergeCell ref="D9:D11"/>
    <mergeCell ref="E9:E11"/>
    <mergeCell ref="F9:F11"/>
    <mergeCell ref="G9:G11"/>
    <mergeCell ref="H9:H11"/>
    <mergeCell ref="I9:I11"/>
    <mergeCell ref="J9:J11"/>
  </mergeCells>
  <printOptions horizontalCentered="1"/>
  <pageMargins left="0.196527777777778" right="0.196527777777778" top="0.196527777777778" bottom="0.196527777777778" header="0.51180555555555496" footer="0.51180555555555496"/>
  <pageSetup paperSize="9" scale="4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Дод2</vt:lpstr>
      <vt:lpstr>Дод2!Область_печати</vt:lpstr>
    </vt:vector>
  </TitlesOfParts>
  <Company>Сумы, ОФУ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Иванникова С.Г.</dc:creator>
  <dc:description/>
  <cp:lastModifiedBy>10</cp:lastModifiedBy>
  <cp:revision>1</cp:revision>
  <cp:lastPrinted>2020-02-05T07:53:42Z</cp:lastPrinted>
  <dcterms:created xsi:type="dcterms:W3CDTF">2000-03-20T13:04:02Z</dcterms:created>
  <dcterms:modified xsi:type="dcterms:W3CDTF">2020-02-05T07:54:00Z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Сумы, ОФУ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