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3955" windowHeight="9540" activeTab="1"/>
  </bookViews>
  <sheets>
    <sheet name="1дс_баланс" sheetId="4" r:id="rId1"/>
    <sheet name="2дс" sheetId="5" r:id="rId2"/>
  </sheets>
  <externalReferences>
    <externalReference r:id="rId3"/>
  </externalReferences>
  <definedNames>
    <definedName name="_xlnm.Print_Area" localSheetId="0">'1дс_баланс'!$A$1:$F$103</definedName>
    <definedName name="_xlnm.Print_Area" localSheetId="1">'2дс'!$A$1:$K$121</definedName>
  </definedNames>
  <calcPr calcId="125725"/>
</workbook>
</file>

<file path=xl/calcChain.xml><?xml version="1.0" encoding="utf-8"?>
<calcChain xmlns="http://schemas.openxmlformats.org/spreadsheetml/2006/main">
  <c r="F20" i="4"/>
  <c r="J3" i="5"/>
  <c r="I3"/>
  <c r="B8"/>
  <c r="B7"/>
  <c r="B5"/>
  <c r="B4"/>
  <c r="H114"/>
  <c r="D114"/>
  <c r="H44"/>
  <c r="D44"/>
  <c r="H40"/>
  <c r="D40"/>
  <c r="H31"/>
  <c r="D31"/>
  <c r="H24"/>
  <c r="D24"/>
  <c r="I6"/>
  <c r="B6"/>
  <c r="D9" i="4"/>
  <c r="E20"/>
  <c r="E23"/>
  <c r="F23"/>
  <c r="E26"/>
  <c r="F26"/>
  <c r="E30"/>
  <c r="F30"/>
  <c r="E39"/>
  <c r="F39"/>
  <c r="E61"/>
  <c r="F61"/>
  <c r="E77"/>
  <c r="F77"/>
  <c r="E94"/>
  <c r="E97" s="1"/>
  <c r="F94"/>
  <c r="B9"/>
  <c r="E36" l="1"/>
  <c r="F97"/>
  <c r="F36"/>
  <c r="H45" i="5"/>
  <c r="H53" s="1"/>
  <c r="H63" s="1"/>
  <c r="H32"/>
  <c r="D45"/>
  <c r="D53" s="1"/>
  <c r="D63" s="1"/>
  <c r="D32"/>
  <c r="D46" l="1"/>
  <c r="H46"/>
  <c r="E65" i="4"/>
  <c r="E67" s="1"/>
  <c r="H67" s="1"/>
  <c r="F65" l="1"/>
  <c r="F67" s="1"/>
  <c r="H68" s="1"/>
</calcChain>
</file>

<file path=xl/sharedStrings.xml><?xml version="1.0" encoding="utf-8"?>
<sst xmlns="http://schemas.openxmlformats.org/spreadsheetml/2006/main" count="264" uniqueCount="200">
  <si>
    <t>(ініціали та прізвище)</t>
  </si>
  <si>
    <t>(підпис)</t>
  </si>
  <si>
    <t>обов’язків бухгалтерської служби)</t>
  </si>
  <si>
    <t xml:space="preserve">на якого покладено виконання </t>
  </si>
  <si>
    <t xml:space="preserve">Головний бухгалтер (спеціаліст, </t>
  </si>
  <si>
    <t>Керівник (посадова особа)</t>
  </si>
  <si>
    <t>БАЛАНС</t>
  </si>
  <si>
    <t xml:space="preserve">ІV. ДОХОДИ МАЙБУТНІХ ПЕРІОДІВ </t>
  </si>
  <si>
    <t xml:space="preserve">ІІІ. ЗАБЕЗПЕЧЕННЯ </t>
  </si>
  <si>
    <t>Усього за розділом ІІ</t>
  </si>
  <si>
    <t xml:space="preserve">            за цінними паперами</t>
  </si>
  <si>
    <t xml:space="preserve">     інші поточні зобов’язання, з них:</t>
  </si>
  <si>
    <t xml:space="preserve">     за внутрішніми розрахунками</t>
  </si>
  <si>
    <t xml:space="preserve">     за розрахунками із соціального страхування</t>
  </si>
  <si>
    <t xml:space="preserve">     за розрахунками з оплати праці</t>
  </si>
  <si>
    <t xml:space="preserve">     за одержаними авансами</t>
  </si>
  <si>
    <t xml:space="preserve">     за кредитами</t>
  </si>
  <si>
    <t xml:space="preserve">     за розрахунками за товари, роботи, послуги</t>
  </si>
  <si>
    <t xml:space="preserve">     за платежами до бюджету</t>
  </si>
  <si>
    <t>Поточні зобов’язання:</t>
  </si>
  <si>
    <t>Поточна заборгованість за довгостроковими зобов’язаннями</t>
  </si>
  <si>
    <t xml:space="preserve">     інші довгострокові зобов’язання</t>
  </si>
  <si>
    <t xml:space="preserve">     за цінними паперами</t>
  </si>
  <si>
    <t>Довгострокові зобов’язання:</t>
  </si>
  <si>
    <t>II. ЗОБОВ'ЯЗАННЯ</t>
  </si>
  <si>
    <t>Усього за розділом І</t>
  </si>
  <si>
    <t>Цільове фінансування</t>
  </si>
  <si>
    <t>Резерви</t>
  </si>
  <si>
    <t>Капітал у підприємствах</t>
  </si>
  <si>
    <t>Фінансовий результат</t>
  </si>
  <si>
    <t>Капітал у дооцінках</t>
  </si>
  <si>
    <t>Внесений капітал</t>
  </si>
  <si>
    <t>І. ВЛАСНИЙ КАПІТАЛ ТА ФІНАНСОВИЙ РЕЗУЛЬТАТ</t>
  </si>
  <si>
    <t>На кінець звітного періоду</t>
  </si>
  <si>
    <t>На початок звітного періоду</t>
  </si>
  <si>
    <t>Код рядка</t>
  </si>
  <si>
    <t>ПАСИВ</t>
  </si>
  <si>
    <t>ІІІ ВИТРАТИ МАЙБУТНІХ ПЕРІОДІВ</t>
  </si>
  <si>
    <t>Інші фінансові активи</t>
  </si>
  <si>
    <t xml:space="preserve">           іноземній валюті</t>
  </si>
  <si>
    <t xml:space="preserve">           національній валюті</t>
  </si>
  <si>
    <t xml:space="preserve">     рахунках в установах банків у тому числі в:</t>
  </si>
  <si>
    <t xml:space="preserve">     єдиному казначейському рахунку</t>
  </si>
  <si>
    <t>Кошти бюджетів та інших клієнтів на:</t>
  </si>
  <si>
    <t xml:space="preserve">     іноземній валюті</t>
  </si>
  <si>
    <t xml:space="preserve">           дорозі</t>
  </si>
  <si>
    <t xml:space="preserve">           установах банків</t>
  </si>
  <si>
    <t xml:space="preserve">           казначействі</t>
  </si>
  <si>
    <t xml:space="preserve">           касі</t>
  </si>
  <si>
    <t xml:space="preserve">     національній валюті, у тому числі в:</t>
  </si>
  <si>
    <t>Грошові кошти та їх еквіваленти розпорядників бюджетних коштів та державних цільових фондів у:</t>
  </si>
  <si>
    <t>Поточні фінансові інвестиції</t>
  </si>
  <si>
    <t xml:space="preserve">     інша поточна дебіторська заборгованість</t>
  </si>
  <si>
    <t xml:space="preserve">     за виданими авансами</t>
  </si>
  <si>
    <t xml:space="preserve">     за наданими кредитами</t>
  </si>
  <si>
    <t xml:space="preserve">     за розрахунками з бюджетом</t>
  </si>
  <si>
    <t>Поточна дебіторська заборгованість</t>
  </si>
  <si>
    <t xml:space="preserve">     акції та інші форми участі в капіталі</t>
  </si>
  <si>
    <t xml:space="preserve">     цінні папери, крім акцій</t>
  </si>
  <si>
    <t>Довгострокові фінансові інвестиції, у тому числі:</t>
  </si>
  <si>
    <t>Довгострокова дебіторська заборгованість</t>
  </si>
  <si>
    <t>ІІ ФІНАНСОВІ АКТИВИ</t>
  </si>
  <si>
    <t>Поточні біологічні активи</t>
  </si>
  <si>
    <t>Виробництво</t>
  </si>
  <si>
    <t>Запаси</t>
  </si>
  <si>
    <t xml:space="preserve">     накопичена амортизація</t>
  </si>
  <si>
    <t xml:space="preserve">     первісна вартість</t>
  </si>
  <si>
    <t>Довгострокові біологічні активи</t>
  </si>
  <si>
    <t>Незавершені капітальні інвестиції</t>
  </si>
  <si>
    <t>Нематеріальні активи:</t>
  </si>
  <si>
    <t xml:space="preserve">     знос</t>
  </si>
  <si>
    <t>Інвестиційна нерухомість</t>
  </si>
  <si>
    <t>Основні засоби:</t>
  </si>
  <si>
    <t>І. НЕФІНАНСОВІ АКТИВИ</t>
  </si>
  <si>
    <t>АКТИВ</t>
  </si>
  <si>
    <t>Форма № 1-дс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</si>
  <si>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 xml:space="preserve">проміжна, </t>
    </r>
    <r>
      <rPr>
        <sz val="10"/>
        <color indexed="8"/>
        <rFont val="Times New Roman"/>
        <family val="1"/>
        <charset val="204"/>
      </rPr>
      <t>річна</t>
    </r>
  </si>
  <si>
    <t>Одиниця виміру: грн.</t>
  </si>
  <si>
    <t>за КВЕД</t>
  </si>
  <si>
    <t>Вид економічної діяльності</t>
  </si>
  <si>
    <t>за КОДУ</t>
  </si>
  <si>
    <t>Орган державного управління</t>
  </si>
  <si>
    <t>за КОПФГ</t>
  </si>
  <si>
    <t>Організаційно-правова форма господарювання</t>
  </si>
  <si>
    <t>за КОАТУУ</t>
  </si>
  <si>
    <t>Територія</t>
  </si>
  <si>
    <t>за ЄДРПОУ</t>
  </si>
  <si>
    <t>Установа/бюджет</t>
  </si>
  <si>
    <t>01</t>
  </si>
  <si>
    <t>Дата (рік, місяць, число)</t>
  </si>
  <si>
    <t>КОДИ</t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</si>
  <si>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</si>
  <si>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Додаток 2
до Національного положення (стандарту) бухгалтерського обліку в державному секторі 101 «Подання фінансової звітності»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</si>
  <si>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</si>
  <si>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</si>
  <si>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</si>
  <si>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</si>
  <si>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</si>
  <si>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</si>
  <si>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</si>
  <si>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</si>
  <si>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</si>
  <si>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</si>
  <si>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</si>
  <si>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</si>
  <si>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</si>
  <si>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</si>
  <si>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</si>
  <si>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</si>
  <si>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</si>
  <si>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</si>
  <si>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</si>
  <si>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</si>
  <si>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</si>
  <si>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</si>
  <si>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</si>
  <si>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</si>
  <si>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</si>
  <si>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</si>
  <si>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</si>
  <si>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</si>
  <si>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</si>
  <si>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</si>
  <si>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</si>
  <si>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</si>
  <si>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</si>
  <si>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</si>
  <si>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</si>
  <si>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</si>
  <si>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</si>
  <si>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</si>
  <si>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</si>
  <si>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</si>
  <si>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</si>
  <si>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</si>
  <si>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</si>
  <si>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</si>
  <si>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</si>
  <si>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</si>
  <si>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</si>
  <si>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</si>
  <si>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</si>
  <si>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</si>
  <si>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</si>
  <si>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</si>
  <si>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</si>
  <si>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</si>
  <si>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</si>
  <si>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</si>
  <si>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</si>
  <si>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</si>
  <si>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</si>
  <si>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</si>
  <si>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</si>
  <si>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</si>
  <si>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</si>
  <si>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</si>
  <si>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</si>
  <si>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</si>
  <si>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</si>
  <si>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</si>
  <si>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</si>
  <si>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</si>
  <si>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</si>
  <si>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</si>
  <si>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</si>
  <si>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</si>
  <si>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</si>
  <si>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</si>
  <si>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</si>
  <si>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</si>
  <si>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</si>
  <si>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</si>
  <si>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</si>
  <si>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</si>
  <si>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</si>
  <si>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</si>
  <si>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</si>
  <si>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</si>
  <si>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</si>
  <si>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</si>
  <si>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</si>
  <si>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</si>
  <si>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</si>
  <si>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</si>
  <si>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Фінансове управління Жмеринської міської ради</t>
  </si>
  <si>
    <t>02317869</t>
  </si>
  <si>
    <t>Жмеринка</t>
  </si>
  <si>
    <t>0510300000</t>
  </si>
  <si>
    <t>Міські, районні у містах ради та їх виконавчі органи</t>
  </si>
  <si>
    <t>Державне управління загального характеру</t>
  </si>
  <si>
    <t>01009</t>
  </si>
  <si>
    <t>84.11</t>
  </si>
  <si>
    <t>-</t>
  </si>
  <si>
    <t>Г.Г. Безверхня</t>
  </si>
  <si>
    <t>0317869</t>
  </si>
  <si>
    <t>З.А. Лихолат</t>
  </si>
  <si>
    <t>10</t>
  </si>
  <si>
    <t>на 01 жовтня 2018 року</t>
  </si>
  <si>
    <t>за дев'ять місяців 2019 року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</si>
</sst>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2" borderId="1" applyNumberFormat="0" applyFont="0" applyAlignment="0" applyProtection="0"/>
  </cellStyleXfs>
  <cellXfs count="131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Alignment="1">
      <alignment vertical="top"/>
    </xf>
    <xf numFmtId="0" fontId="4" fillId="0" borderId="0" xfId="0" applyFont="1"/>
    <xf numFmtId="0" fontId="5" fillId="0" borderId="2" xfId="0" applyFont="1" applyBorder="1" applyAlignment="1">
      <alignment horizontal="center" vertical="top"/>
    </xf>
    <xf numFmtId="0" fontId="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164" fontId="7" fillId="0" borderId="4" xfId="0" applyNumberFormat="1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164" fontId="2" fillId="0" borderId="4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8" fillId="0" borderId="0" xfId="0" applyFont="1" applyAlignment="1" applyProtection="1"/>
    <xf numFmtId="0" fontId="7" fillId="0" borderId="8" xfId="0" applyFont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right" vertical="center" wrapText="1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0" xfId="0" applyFont="1" applyAlignment="1" applyProtection="1"/>
    <xf numFmtId="0" fontId="11" fillId="0" borderId="0" xfId="0" applyFont="1" applyBorder="1" applyAlignment="1" applyProtection="1">
      <alignment vertical="center" wrapText="1"/>
    </xf>
    <xf numFmtId="0" fontId="3" fillId="0" borderId="0" xfId="0" applyFont="1" applyProtection="1"/>
    <xf numFmtId="0" fontId="7" fillId="0" borderId="0" xfId="0" applyFont="1" applyAlignment="1" applyProtection="1"/>
    <xf numFmtId="2" fontId="12" fillId="0" borderId="6" xfId="0" applyNumberFormat="1" applyFont="1" applyBorder="1" applyAlignment="1" applyProtection="1">
      <alignment horizontal="left" wrapText="1"/>
    </xf>
    <xf numFmtId="0" fontId="7" fillId="0" borderId="0" xfId="0" applyFont="1" applyAlignment="1" applyProtection="1">
      <alignment wrapText="1"/>
    </xf>
    <xf numFmtId="0" fontId="2" fillId="0" borderId="6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/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Alignment="1"/>
    <xf numFmtId="0" fontId="1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textRotation="90" wrapText="1"/>
    </xf>
    <xf numFmtId="164" fontId="15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7" fillId="0" borderId="7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4" fontId="15" fillId="0" borderId="4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164" fontId="15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/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2" fillId="0" borderId="3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kv2019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5">
          <cell r="B15">
            <v>420</v>
          </cell>
          <cell r="D15" t="str">
            <v>Орган місцевого самоврядування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1:M103"/>
  <sheetViews>
    <sheetView view="pageBreakPreview" zoomScale="120" zoomScaleNormal="206" zoomScaleSheetLayoutView="120" workbookViewId="0">
      <selection activeCell="F74" sqref="F74"/>
    </sheetView>
  </sheetViews>
  <sheetFormatPr defaultRowHeight="12.75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  <col min="7" max="16384" width="9.140625" style="1"/>
  </cols>
  <sheetData>
    <row r="1" spans="1:13">
      <c r="D1" s="76" t="s">
        <v>91</v>
      </c>
      <c r="E1" s="77"/>
      <c r="F1" s="77"/>
    </row>
    <row r="2" spans="1:13">
      <c r="D2" s="77"/>
      <c r="E2" s="77"/>
      <c r="F2" s="77"/>
    </row>
    <row r="3" spans="1:13" ht="24" customHeight="1">
      <c r="D3" s="77"/>
      <c r="E3" s="77"/>
      <c r="F3" s="77"/>
    </row>
    <row r="5" spans="1:13" ht="10.5" customHeight="1">
      <c r="D5" s="70" t="s">
        <v>90</v>
      </c>
      <c r="E5" s="70"/>
      <c r="F5" s="70"/>
      <c r="G5" s="38"/>
      <c r="H5" s="38"/>
      <c r="K5" s="83"/>
      <c r="L5" s="83"/>
      <c r="M5" s="83"/>
    </row>
    <row r="6" spans="1:13" ht="15" customHeight="1">
      <c r="B6" s="84" t="s">
        <v>89</v>
      </c>
      <c r="C6" s="84"/>
      <c r="D6" s="37">
        <v>2018</v>
      </c>
      <c r="E6" s="55" t="s">
        <v>197</v>
      </c>
      <c r="F6" s="36" t="s">
        <v>88</v>
      </c>
      <c r="G6" s="34"/>
      <c r="H6" s="27"/>
      <c r="K6" s="35"/>
      <c r="L6" s="34"/>
      <c r="M6" s="27"/>
    </row>
    <row r="7" spans="1:13" ht="25.5">
      <c r="A7" s="29" t="s">
        <v>87</v>
      </c>
      <c r="B7" s="33" t="s">
        <v>185</v>
      </c>
      <c r="C7" s="28" t="s">
        <v>86</v>
      </c>
      <c r="D7" s="69" t="s">
        <v>186</v>
      </c>
      <c r="E7" s="70"/>
      <c r="F7" s="70"/>
      <c r="G7" s="27"/>
      <c r="H7" s="27"/>
      <c r="K7" s="71"/>
      <c r="L7" s="71"/>
      <c r="M7" s="71"/>
    </row>
    <row r="8" spans="1:13" ht="15.75">
      <c r="A8" s="29" t="s">
        <v>85</v>
      </c>
      <c r="B8" s="32" t="s">
        <v>187</v>
      </c>
      <c r="C8" s="28" t="s">
        <v>84</v>
      </c>
      <c r="D8" s="69" t="s">
        <v>188</v>
      </c>
      <c r="E8" s="69"/>
      <c r="F8" s="69"/>
      <c r="G8" s="27"/>
      <c r="H8" s="27"/>
      <c r="K8" s="71"/>
      <c r="L8" s="71"/>
      <c r="M8" s="71"/>
    </row>
    <row r="9" spans="1:13" ht="27" customHeight="1">
      <c r="A9" s="31" t="s">
        <v>83</v>
      </c>
      <c r="B9" s="30" t="str">
        <f>[1]ЗАПОЛНИТЬ!D15</f>
        <v>Орган місцевого самоврядування</v>
      </c>
      <c r="C9" s="28" t="s">
        <v>82</v>
      </c>
      <c r="D9" s="78">
        <f>[1]ЗАПОЛНИТЬ!B15</f>
        <v>420</v>
      </c>
      <c r="E9" s="79"/>
      <c r="F9" s="80"/>
      <c r="G9" s="27"/>
      <c r="H9" s="27"/>
      <c r="K9" s="71"/>
      <c r="L9" s="71"/>
      <c r="M9" s="71"/>
    </row>
    <row r="10" spans="1:13" ht="27" customHeight="1">
      <c r="A10" s="29" t="s">
        <v>81</v>
      </c>
      <c r="B10" s="32" t="s">
        <v>189</v>
      </c>
      <c r="C10" s="28" t="s">
        <v>80</v>
      </c>
      <c r="D10" s="69" t="s">
        <v>191</v>
      </c>
      <c r="E10" s="69"/>
      <c r="F10" s="69"/>
      <c r="G10" s="27"/>
      <c r="H10" s="27"/>
      <c r="K10" s="71"/>
      <c r="L10" s="71"/>
      <c r="M10" s="71"/>
    </row>
    <row r="11" spans="1:13" ht="25.5">
      <c r="A11" s="29" t="s">
        <v>79</v>
      </c>
      <c r="B11" s="32" t="s">
        <v>190</v>
      </c>
      <c r="C11" s="28" t="s">
        <v>78</v>
      </c>
      <c r="D11" s="69" t="s">
        <v>192</v>
      </c>
      <c r="E11" s="69"/>
      <c r="F11" s="69"/>
      <c r="G11" s="27"/>
      <c r="H11" s="27"/>
      <c r="K11" s="71"/>
      <c r="L11" s="71"/>
      <c r="M11" s="71"/>
    </row>
    <row r="12" spans="1:13" ht="15.75">
      <c r="A12" s="26" t="s">
        <v>77</v>
      </c>
      <c r="D12" s="74"/>
      <c r="E12" s="74"/>
      <c r="F12" s="74"/>
      <c r="G12" s="27"/>
      <c r="H12" s="27"/>
      <c r="K12" s="71"/>
      <c r="L12" s="71"/>
      <c r="M12" s="71"/>
    </row>
    <row r="13" spans="1:13">
      <c r="A13" s="26" t="s">
        <v>76</v>
      </c>
    </row>
    <row r="14" spans="1:13" ht="15" customHeight="1">
      <c r="A14" s="81" t="s">
        <v>6</v>
      </c>
      <c r="B14" s="81"/>
      <c r="C14" s="81"/>
      <c r="D14" s="81"/>
      <c r="E14" s="81"/>
      <c r="F14" s="81"/>
    </row>
    <row r="15" spans="1:13" ht="15" customHeight="1">
      <c r="A15" s="81" t="s">
        <v>198</v>
      </c>
      <c r="B15" s="81"/>
      <c r="C15" s="81"/>
      <c r="D15" s="81"/>
      <c r="E15" s="81"/>
      <c r="F15" s="81"/>
    </row>
    <row r="16" spans="1:13">
      <c r="E16" s="82" t="s">
        <v>75</v>
      </c>
      <c r="F16" s="82"/>
    </row>
    <row r="17" spans="1:6" ht="38.25">
      <c r="A17" s="66" t="s">
        <v>74</v>
      </c>
      <c r="B17" s="67"/>
      <c r="C17" s="68"/>
      <c r="D17" s="13" t="s">
        <v>35</v>
      </c>
      <c r="E17" s="13" t="s">
        <v>34</v>
      </c>
      <c r="F17" s="13" t="s">
        <v>33</v>
      </c>
    </row>
    <row r="18" spans="1:6" ht="15" customHeight="1">
      <c r="A18" s="66">
        <v>1</v>
      </c>
      <c r="B18" s="67"/>
      <c r="C18" s="68"/>
      <c r="D18" s="13">
        <v>2</v>
      </c>
      <c r="E18" s="13">
        <v>3</v>
      </c>
      <c r="F18" s="13">
        <v>4</v>
      </c>
    </row>
    <row r="19" spans="1:6" ht="15" customHeight="1">
      <c r="A19" s="65" t="s">
        <v>73</v>
      </c>
      <c r="B19" s="65"/>
      <c r="C19" s="65"/>
      <c r="D19" s="65"/>
      <c r="E19" s="65"/>
      <c r="F19" s="65"/>
    </row>
    <row r="20" spans="1:6" ht="15" customHeight="1">
      <c r="A20" s="56" t="s">
        <v>72</v>
      </c>
      <c r="B20" s="57"/>
      <c r="C20" s="58"/>
      <c r="D20" s="16">
        <v>1000</v>
      </c>
      <c r="E20" s="23">
        <f>E21-E22</f>
        <v>100698</v>
      </c>
      <c r="F20" s="23">
        <f>F21-F22</f>
        <v>122991</v>
      </c>
    </row>
    <row r="21" spans="1:6" ht="15" customHeight="1">
      <c r="A21" s="56" t="s">
        <v>66</v>
      </c>
      <c r="B21" s="57"/>
      <c r="C21" s="58"/>
      <c r="D21" s="16">
        <v>1001</v>
      </c>
      <c r="E21" s="24">
        <v>235403</v>
      </c>
      <c r="F21" s="24">
        <v>282542</v>
      </c>
    </row>
    <row r="22" spans="1:6" ht="15" customHeight="1">
      <c r="A22" s="56" t="s">
        <v>70</v>
      </c>
      <c r="B22" s="57"/>
      <c r="C22" s="58"/>
      <c r="D22" s="16">
        <v>1002</v>
      </c>
      <c r="E22" s="24">
        <v>134705</v>
      </c>
      <c r="F22" s="24">
        <v>159551</v>
      </c>
    </row>
    <row r="23" spans="1:6" ht="15" customHeight="1">
      <c r="A23" s="56" t="s">
        <v>71</v>
      </c>
      <c r="B23" s="57"/>
      <c r="C23" s="58"/>
      <c r="D23" s="16">
        <v>1010</v>
      </c>
      <c r="E23" s="23">
        <f>E24-E25</f>
        <v>0</v>
      </c>
      <c r="F23" s="23">
        <f>F24-F25</f>
        <v>0</v>
      </c>
    </row>
    <row r="24" spans="1:6" ht="15" customHeight="1">
      <c r="A24" s="56" t="s">
        <v>66</v>
      </c>
      <c r="B24" s="57"/>
      <c r="C24" s="58"/>
      <c r="D24" s="16">
        <v>1011</v>
      </c>
      <c r="E24" s="24">
        <v>0</v>
      </c>
      <c r="F24" s="24">
        <v>0</v>
      </c>
    </row>
    <row r="25" spans="1:6" ht="15" customHeight="1">
      <c r="A25" s="56" t="s">
        <v>70</v>
      </c>
      <c r="B25" s="57"/>
      <c r="C25" s="58"/>
      <c r="D25" s="16">
        <v>1012</v>
      </c>
      <c r="E25" s="24">
        <v>0</v>
      </c>
      <c r="F25" s="24">
        <v>0</v>
      </c>
    </row>
    <row r="26" spans="1:6" ht="15" customHeight="1">
      <c r="A26" s="56" t="s">
        <v>69</v>
      </c>
      <c r="B26" s="57"/>
      <c r="C26" s="58"/>
      <c r="D26" s="16">
        <v>1020</v>
      </c>
      <c r="E26" s="23">
        <f>E27-E28</f>
        <v>0</v>
      </c>
      <c r="F26" s="23">
        <f>F27-F28</f>
        <v>0</v>
      </c>
    </row>
    <row r="27" spans="1:6" ht="15" customHeight="1">
      <c r="A27" s="56" t="s">
        <v>66</v>
      </c>
      <c r="B27" s="57"/>
      <c r="C27" s="58"/>
      <c r="D27" s="16">
        <v>1021</v>
      </c>
      <c r="E27" s="24">
        <v>0</v>
      </c>
      <c r="F27" s="24">
        <v>0</v>
      </c>
    </row>
    <row r="28" spans="1:6" ht="15" customHeight="1">
      <c r="A28" s="56" t="s">
        <v>65</v>
      </c>
      <c r="B28" s="57"/>
      <c r="C28" s="58"/>
      <c r="D28" s="16">
        <v>1022</v>
      </c>
      <c r="E28" s="24">
        <v>0</v>
      </c>
      <c r="F28" s="24">
        <v>0</v>
      </c>
    </row>
    <row r="29" spans="1:6" ht="15" customHeight="1">
      <c r="A29" s="56" t="s">
        <v>68</v>
      </c>
      <c r="B29" s="57"/>
      <c r="C29" s="58"/>
      <c r="D29" s="16">
        <v>1030</v>
      </c>
      <c r="E29" s="24">
        <v>0</v>
      </c>
      <c r="F29" s="24">
        <v>0</v>
      </c>
    </row>
    <row r="30" spans="1:6" ht="15" customHeight="1">
      <c r="A30" s="56" t="s">
        <v>67</v>
      </c>
      <c r="B30" s="57"/>
      <c r="C30" s="58"/>
      <c r="D30" s="16">
        <v>1040</v>
      </c>
      <c r="E30" s="23">
        <f>E31-E32</f>
        <v>0</v>
      </c>
      <c r="F30" s="23">
        <f>F31-F32</f>
        <v>0</v>
      </c>
    </row>
    <row r="31" spans="1:6" ht="15" customHeight="1">
      <c r="A31" s="56" t="s">
        <v>66</v>
      </c>
      <c r="B31" s="57"/>
      <c r="C31" s="58"/>
      <c r="D31" s="16">
        <v>1041</v>
      </c>
      <c r="E31" s="24">
        <v>0</v>
      </c>
      <c r="F31" s="24">
        <v>0</v>
      </c>
    </row>
    <row r="32" spans="1:6" ht="15" customHeight="1">
      <c r="A32" s="56" t="s">
        <v>65</v>
      </c>
      <c r="B32" s="57"/>
      <c r="C32" s="58"/>
      <c r="D32" s="16">
        <v>1042</v>
      </c>
      <c r="E32" s="24">
        <v>0</v>
      </c>
      <c r="F32" s="24">
        <v>0</v>
      </c>
    </row>
    <row r="33" spans="1:6" ht="15" customHeight="1">
      <c r="A33" s="56" t="s">
        <v>64</v>
      </c>
      <c r="B33" s="57"/>
      <c r="C33" s="58"/>
      <c r="D33" s="16">
        <v>1050</v>
      </c>
      <c r="E33" s="24">
        <v>18466</v>
      </c>
      <c r="F33" s="24">
        <v>40228</v>
      </c>
    </row>
    <row r="34" spans="1:6" ht="15" customHeight="1">
      <c r="A34" s="56" t="s">
        <v>63</v>
      </c>
      <c r="B34" s="57"/>
      <c r="C34" s="58"/>
      <c r="D34" s="16">
        <v>1060</v>
      </c>
      <c r="E34" s="24">
        <v>0</v>
      </c>
      <c r="F34" s="24">
        <v>0</v>
      </c>
    </row>
    <row r="35" spans="1:6" ht="15" customHeight="1">
      <c r="A35" s="56" t="s">
        <v>62</v>
      </c>
      <c r="B35" s="57"/>
      <c r="C35" s="58"/>
      <c r="D35" s="16">
        <v>1090</v>
      </c>
      <c r="E35" s="24">
        <v>0</v>
      </c>
      <c r="F35" s="24">
        <v>0</v>
      </c>
    </row>
    <row r="36" spans="1:6" ht="15" customHeight="1">
      <c r="A36" s="59" t="s">
        <v>25</v>
      </c>
      <c r="B36" s="60"/>
      <c r="C36" s="61"/>
      <c r="D36" s="13">
        <v>1095</v>
      </c>
      <c r="E36" s="21">
        <f>E35+E34+E33+E30+E29+E26+E23+E20</f>
        <v>119164</v>
      </c>
      <c r="F36" s="21">
        <f>F35+F34+F33+F30+F29+F26+F23+F20</f>
        <v>163219</v>
      </c>
    </row>
    <row r="37" spans="1:6" ht="15" customHeight="1">
      <c r="A37" s="65" t="s">
        <v>61</v>
      </c>
      <c r="B37" s="65"/>
      <c r="C37" s="65"/>
      <c r="D37" s="65"/>
      <c r="E37" s="65"/>
      <c r="F37" s="65"/>
    </row>
    <row r="38" spans="1:6" ht="15" customHeight="1">
      <c r="A38" s="56" t="s">
        <v>60</v>
      </c>
      <c r="B38" s="57"/>
      <c r="C38" s="58"/>
      <c r="D38" s="16">
        <v>1100</v>
      </c>
      <c r="E38" s="24">
        <v>0</v>
      </c>
      <c r="F38" s="24">
        <v>0</v>
      </c>
    </row>
    <row r="39" spans="1:6" ht="15" customHeight="1">
      <c r="A39" s="56" t="s">
        <v>59</v>
      </c>
      <c r="B39" s="57"/>
      <c r="C39" s="58"/>
      <c r="D39" s="16">
        <v>1110</v>
      </c>
      <c r="E39" s="24">
        <f>SUM(E40:E41)</f>
        <v>0</v>
      </c>
      <c r="F39" s="24">
        <f>SUM(F40:F41)</f>
        <v>0</v>
      </c>
    </row>
    <row r="40" spans="1:6" ht="15" customHeight="1">
      <c r="A40" s="56" t="s">
        <v>58</v>
      </c>
      <c r="B40" s="57"/>
      <c r="C40" s="58"/>
      <c r="D40" s="16">
        <v>1111</v>
      </c>
      <c r="E40" s="24"/>
      <c r="F40" s="24"/>
    </row>
    <row r="41" spans="1:6" ht="15" customHeight="1">
      <c r="A41" s="56" t="s">
        <v>57</v>
      </c>
      <c r="B41" s="57"/>
      <c r="C41" s="58"/>
      <c r="D41" s="16">
        <v>1112</v>
      </c>
      <c r="E41" s="24"/>
      <c r="F41" s="24"/>
    </row>
    <row r="42" spans="1:6" ht="15" hidden="1" customHeight="1">
      <c r="A42" s="56"/>
      <c r="B42" s="57"/>
      <c r="C42" s="58"/>
      <c r="D42" s="16"/>
      <c r="E42" s="24"/>
      <c r="F42" s="24"/>
    </row>
    <row r="43" spans="1:6" ht="15" customHeight="1">
      <c r="A43" s="56" t="s">
        <v>56</v>
      </c>
      <c r="B43" s="57"/>
      <c r="C43" s="58"/>
      <c r="D43" s="16"/>
      <c r="E43" s="23"/>
      <c r="F43" s="23"/>
    </row>
    <row r="44" spans="1:6" ht="15" customHeight="1">
      <c r="A44" s="56" t="s">
        <v>55</v>
      </c>
      <c r="B44" s="57"/>
      <c r="C44" s="58"/>
      <c r="D44" s="16">
        <v>1120</v>
      </c>
      <c r="E44" s="24">
        <v>0</v>
      </c>
      <c r="F44" s="24">
        <v>0</v>
      </c>
    </row>
    <row r="45" spans="1:6" ht="15" customHeight="1">
      <c r="A45" s="56" t="s">
        <v>17</v>
      </c>
      <c r="B45" s="57"/>
      <c r="C45" s="58"/>
      <c r="D45" s="16">
        <v>1125</v>
      </c>
      <c r="E45" s="24">
        <v>0</v>
      </c>
      <c r="F45" s="24">
        <v>0</v>
      </c>
    </row>
    <row r="46" spans="1:6" ht="15" customHeight="1">
      <c r="A46" s="56" t="s">
        <v>54</v>
      </c>
      <c r="B46" s="57"/>
      <c r="C46" s="58"/>
      <c r="D46" s="16">
        <v>1130</v>
      </c>
      <c r="E46" s="24">
        <v>0</v>
      </c>
      <c r="F46" s="24">
        <v>0</v>
      </c>
    </row>
    <row r="47" spans="1:6" ht="15" customHeight="1">
      <c r="A47" s="56" t="s">
        <v>53</v>
      </c>
      <c r="B47" s="57"/>
      <c r="C47" s="58"/>
      <c r="D47" s="16">
        <v>1135</v>
      </c>
      <c r="E47" s="24">
        <v>0</v>
      </c>
      <c r="F47" s="24">
        <v>0</v>
      </c>
    </row>
    <row r="48" spans="1:6" ht="15" customHeight="1">
      <c r="A48" s="56" t="s">
        <v>13</v>
      </c>
      <c r="B48" s="57"/>
      <c r="C48" s="58"/>
      <c r="D48" s="16">
        <v>1140</v>
      </c>
      <c r="E48" s="24">
        <v>0</v>
      </c>
      <c r="F48" s="24">
        <v>0</v>
      </c>
    </row>
    <row r="49" spans="1:6" ht="15" customHeight="1">
      <c r="A49" s="56" t="s">
        <v>12</v>
      </c>
      <c r="B49" s="57"/>
      <c r="C49" s="58"/>
      <c r="D49" s="16">
        <v>1145</v>
      </c>
      <c r="E49" s="24">
        <v>0</v>
      </c>
      <c r="F49" s="24">
        <v>0</v>
      </c>
    </row>
    <row r="50" spans="1:6" ht="15" customHeight="1">
      <c r="A50" s="56" t="s">
        <v>52</v>
      </c>
      <c r="B50" s="57"/>
      <c r="C50" s="58"/>
      <c r="D50" s="16">
        <v>1150</v>
      </c>
      <c r="E50" s="24">
        <v>0</v>
      </c>
      <c r="F50" s="24">
        <v>0</v>
      </c>
    </row>
    <row r="51" spans="1:6" ht="15" customHeight="1">
      <c r="A51" s="56" t="s">
        <v>51</v>
      </c>
      <c r="B51" s="57"/>
      <c r="C51" s="58"/>
      <c r="D51" s="16">
        <v>1155</v>
      </c>
      <c r="E51" s="24">
        <v>0</v>
      </c>
      <c r="F51" s="24">
        <v>0</v>
      </c>
    </row>
    <row r="52" spans="1:6" ht="28.5" customHeight="1">
      <c r="A52" s="56" t="s">
        <v>50</v>
      </c>
      <c r="B52" s="57"/>
      <c r="C52" s="58"/>
      <c r="D52" s="16"/>
      <c r="E52" s="25"/>
      <c r="F52" s="25"/>
    </row>
    <row r="53" spans="1:6" ht="15" customHeight="1">
      <c r="A53" s="56" t="s">
        <v>49</v>
      </c>
      <c r="B53" s="57"/>
      <c r="C53" s="58"/>
      <c r="D53" s="16">
        <v>1160</v>
      </c>
      <c r="E53" s="23">
        <v>339</v>
      </c>
      <c r="F53" s="23">
        <v>0</v>
      </c>
    </row>
    <row r="54" spans="1:6" ht="15" customHeight="1">
      <c r="A54" s="56" t="s">
        <v>48</v>
      </c>
      <c r="B54" s="57"/>
      <c r="C54" s="58"/>
      <c r="D54" s="16">
        <v>1161</v>
      </c>
      <c r="E54" s="24">
        <v>0</v>
      </c>
      <c r="F54" s="24">
        <v>0</v>
      </c>
    </row>
    <row r="55" spans="1:6" ht="15" customHeight="1">
      <c r="A55" s="56" t="s">
        <v>47</v>
      </c>
      <c r="B55" s="57"/>
      <c r="C55" s="58"/>
      <c r="D55" s="16">
        <v>1162</v>
      </c>
      <c r="E55" s="23">
        <v>339</v>
      </c>
      <c r="F55" s="23">
        <v>0</v>
      </c>
    </row>
    <row r="56" spans="1:6" ht="15" customHeight="1">
      <c r="A56" s="56" t="s">
        <v>46</v>
      </c>
      <c r="B56" s="57"/>
      <c r="C56" s="58"/>
      <c r="D56" s="16">
        <v>1163</v>
      </c>
      <c r="E56" s="23">
        <v>0</v>
      </c>
      <c r="F56" s="23" t="s">
        <v>193</v>
      </c>
    </row>
    <row r="57" spans="1:6" ht="15" customHeight="1">
      <c r="A57" s="56" t="s">
        <v>45</v>
      </c>
      <c r="B57" s="57"/>
      <c r="C57" s="58"/>
      <c r="D57" s="16">
        <v>1164</v>
      </c>
      <c r="E57" s="24">
        <v>0</v>
      </c>
      <c r="F57" s="24">
        <v>0</v>
      </c>
    </row>
    <row r="58" spans="1:6" ht="15" customHeight="1">
      <c r="A58" s="56" t="s">
        <v>44</v>
      </c>
      <c r="B58" s="57"/>
      <c r="C58" s="58"/>
      <c r="D58" s="16">
        <v>1165</v>
      </c>
      <c r="E58" s="24">
        <v>0</v>
      </c>
      <c r="F58" s="24">
        <v>0</v>
      </c>
    </row>
    <row r="59" spans="1:6" ht="15" customHeight="1">
      <c r="A59" s="56" t="s">
        <v>43</v>
      </c>
      <c r="B59" s="57"/>
      <c r="C59" s="58"/>
      <c r="D59" s="16"/>
      <c r="E59" s="25"/>
      <c r="F59" s="25"/>
    </row>
    <row r="60" spans="1:6" ht="15" customHeight="1">
      <c r="A60" s="56" t="s">
        <v>42</v>
      </c>
      <c r="B60" s="57"/>
      <c r="C60" s="58"/>
      <c r="D60" s="16">
        <v>1170</v>
      </c>
      <c r="E60" s="24">
        <v>0</v>
      </c>
      <c r="F60" s="24">
        <v>0</v>
      </c>
    </row>
    <row r="61" spans="1:6" ht="15" customHeight="1">
      <c r="A61" s="56" t="s">
        <v>41</v>
      </c>
      <c r="B61" s="57"/>
      <c r="C61" s="58"/>
      <c r="D61" s="16">
        <v>1175</v>
      </c>
      <c r="E61" s="23">
        <f>SUM(E62:E63)</f>
        <v>0</v>
      </c>
      <c r="F61" s="23">
        <f>SUM(F62:F63)</f>
        <v>0</v>
      </c>
    </row>
    <row r="62" spans="1:6" ht="15" customHeight="1">
      <c r="A62" s="56" t="s">
        <v>40</v>
      </c>
      <c r="B62" s="57"/>
      <c r="C62" s="58"/>
      <c r="D62" s="16">
        <v>1176</v>
      </c>
      <c r="E62" s="24">
        <v>0</v>
      </c>
      <c r="F62" s="24">
        <v>0</v>
      </c>
    </row>
    <row r="63" spans="1:6" ht="15" customHeight="1">
      <c r="A63" s="56" t="s">
        <v>39</v>
      </c>
      <c r="B63" s="57"/>
      <c r="C63" s="58"/>
      <c r="D63" s="16">
        <v>1177</v>
      </c>
      <c r="E63" s="24">
        <v>0</v>
      </c>
      <c r="F63" s="24">
        <v>0</v>
      </c>
    </row>
    <row r="64" spans="1:6" ht="15" customHeight="1">
      <c r="A64" s="56" t="s">
        <v>38</v>
      </c>
      <c r="B64" s="57"/>
      <c r="C64" s="58"/>
      <c r="D64" s="16">
        <v>1180</v>
      </c>
      <c r="E64" s="24">
        <v>0</v>
      </c>
      <c r="F64" s="24">
        <v>0</v>
      </c>
    </row>
    <row r="65" spans="1:8" ht="15" customHeight="1">
      <c r="A65" s="59" t="s">
        <v>9</v>
      </c>
      <c r="B65" s="60"/>
      <c r="C65" s="61"/>
      <c r="D65" s="13">
        <v>1195</v>
      </c>
      <c r="E65" s="23">
        <f>E64+E61+E60+E58+E53+E51+SUM(E44:E50)+E39+E38</f>
        <v>339</v>
      </c>
      <c r="F65" s="23">
        <f>F64+F61+F60+F58+F53+F51+SUM(F44:F50)+F39+F38</f>
        <v>0</v>
      </c>
    </row>
    <row r="66" spans="1:8" ht="15" customHeight="1">
      <c r="A66" s="59" t="s">
        <v>37</v>
      </c>
      <c r="B66" s="60"/>
      <c r="C66" s="61"/>
      <c r="D66" s="13">
        <v>1200</v>
      </c>
      <c r="E66" s="22">
        <v>1210</v>
      </c>
      <c r="F66" s="22">
        <v>0</v>
      </c>
    </row>
    <row r="67" spans="1:8" ht="15" customHeight="1">
      <c r="A67" s="59" t="s">
        <v>6</v>
      </c>
      <c r="B67" s="60"/>
      <c r="C67" s="61"/>
      <c r="D67" s="13">
        <v>1300</v>
      </c>
      <c r="E67" s="21">
        <f>E66+E65+E36</f>
        <v>120713</v>
      </c>
      <c r="F67" s="21">
        <f>F66+F65+F36</f>
        <v>163219</v>
      </c>
      <c r="H67" s="19" t="str">
        <f>IF(E67=E97,"","Актив не дорівнює пасиву на початок звітного періоду")</f>
        <v/>
      </c>
    </row>
    <row r="68" spans="1:8" ht="38.25">
      <c r="A68" s="66" t="s">
        <v>36</v>
      </c>
      <c r="B68" s="67"/>
      <c r="C68" s="68"/>
      <c r="D68" s="13" t="s">
        <v>35</v>
      </c>
      <c r="E68" s="13" t="s">
        <v>34</v>
      </c>
      <c r="F68" s="20" t="s">
        <v>33</v>
      </c>
      <c r="H68" s="19" t="str">
        <f>IF(F67=F97,"","Актив не дорівнює пасиву на кінець звітного періоду")</f>
        <v/>
      </c>
    </row>
    <row r="69" spans="1:8" ht="15" customHeight="1">
      <c r="A69" s="66">
        <v>1</v>
      </c>
      <c r="B69" s="67"/>
      <c r="C69" s="68"/>
      <c r="D69" s="13">
        <v>2</v>
      </c>
      <c r="E69" s="13">
        <v>3</v>
      </c>
      <c r="F69" s="13">
        <v>4</v>
      </c>
    </row>
    <row r="70" spans="1:8" ht="15" customHeight="1">
      <c r="A70" s="65" t="s">
        <v>32</v>
      </c>
      <c r="B70" s="65"/>
      <c r="C70" s="65"/>
      <c r="D70" s="65"/>
      <c r="E70" s="65"/>
      <c r="F70" s="65"/>
    </row>
    <row r="71" spans="1:8" ht="15" customHeight="1">
      <c r="A71" s="56" t="s">
        <v>31</v>
      </c>
      <c r="B71" s="57"/>
      <c r="C71" s="58"/>
      <c r="D71" s="16">
        <v>1400</v>
      </c>
      <c r="E71" s="15">
        <v>235403</v>
      </c>
      <c r="F71" s="15">
        <v>282542</v>
      </c>
    </row>
    <row r="72" spans="1:8" ht="15" customHeight="1">
      <c r="A72" s="56" t="s">
        <v>30</v>
      </c>
      <c r="B72" s="57"/>
      <c r="C72" s="58"/>
      <c r="D72" s="16">
        <v>1410</v>
      </c>
      <c r="E72" s="15">
        <v>0</v>
      </c>
      <c r="F72" s="15">
        <v>0</v>
      </c>
    </row>
    <row r="73" spans="1:8" ht="15" customHeight="1">
      <c r="A73" s="56" t="s">
        <v>29</v>
      </c>
      <c r="B73" s="57"/>
      <c r="C73" s="58"/>
      <c r="D73" s="16">
        <v>1420</v>
      </c>
      <c r="E73" s="15">
        <v>-115029</v>
      </c>
      <c r="F73" s="15">
        <v>-119323</v>
      </c>
    </row>
    <row r="74" spans="1:8" ht="15" customHeight="1">
      <c r="A74" s="56" t="s">
        <v>28</v>
      </c>
      <c r="B74" s="57"/>
      <c r="C74" s="58"/>
      <c r="D74" s="16">
        <v>1430</v>
      </c>
      <c r="E74" s="15">
        <v>0</v>
      </c>
      <c r="F74" s="15">
        <v>0</v>
      </c>
    </row>
    <row r="75" spans="1:8" ht="15" customHeight="1">
      <c r="A75" s="56" t="s">
        <v>27</v>
      </c>
      <c r="B75" s="57"/>
      <c r="C75" s="58"/>
      <c r="D75" s="16">
        <v>1440</v>
      </c>
      <c r="E75" s="15">
        <v>0</v>
      </c>
      <c r="F75" s="15">
        <v>0</v>
      </c>
    </row>
    <row r="76" spans="1:8" ht="15" customHeight="1">
      <c r="A76" s="56" t="s">
        <v>26</v>
      </c>
      <c r="B76" s="57"/>
      <c r="C76" s="58"/>
      <c r="D76" s="16">
        <v>1450</v>
      </c>
      <c r="E76" s="15">
        <v>0</v>
      </c>
      <c r="F76" s="15">
        <v>0</v>
      </c>
    </row>
    <row r="77" spans="1:8" ht="15" customHeight="1">
      <c r="A77" s="59" t="s">
        <v>25</v>
      </c>
      <c r="B77" s="60"/>
      <c r="C77" s="61"/>
      <c r="D77" s="13">
        <v>1495</v>
      </c>
      <c r="E77" s="12">
        <f>SUM(E71:E76)</f>
        <v>120374</v>
      </c>
      <c r="F77" s="12">
        <f>SUM(F71:F76)</f>
        <v>163219</v>
      </c>
    </row>
    <row r="78" spans="1:8" ht="15" customHeight="1">
      <c r="A78" s="65" t="s">
        <v>24</v>
      </c>
      <c r="B78" s="65"/>
      <c r="C78" s="65"/>
      <c r="D78" s="65"/>
      <c r="E78" s="65"/>
      <c r="F78" s="65"/>
    </row>
    <row r="79" spans="1:8" ht="15" customHeight="1">
      <c r="A79" s="56" t="s">
        <v>23</v>
      </c>
      <c r="B79" s="57"/>
      <c r="C79" s="58"/>
      <c r="D79" s="16"/>
      <c r="E79" s="18"/>
      <c r="F79" s="18"/>
    </row>
    <row r="80" spans="1:8" ht="15" customHeight="1">
      <c r="A80" s="56" t="s">
        <v>22</v>
      </c>
      <c r="B80" s="57"/>
      <c r="C80" s="58"/>
      <c r="D80" s="16">
        <v>1500</v>
      </c>
      <c r="E80" s="15">
        <v>0</v>
      </c>
      <c r="F80" s="15">
        <v>0</v>
      </c>
    </row>
    <row r="81" spans="1:6" ht="15" customHeight="1">
      <c r="A81" s="56" t="s">
        <v>16</v>
      </c>
      <c r="B81" s="57"/>
      <c r="C81" s="58"/>
      <c r="D81" s="16">
        <v>1510</v>
      </c>
      <c r="E81" s="15">
        <v>0</v>
      </c>
      <c r="F81" s="15">
        <v>0</v>
      </c>
    </row>
    <row r="82" spans="1:6" ht="15" customHeight="1">
      <c r="A82" s="56" t="s">
        <v>21</v>
      </c>
      <c r="B82" s="57"/>
      <c r="C82" s="58"/>
      <c r="D82" s="16">
        <v>1520</v>
      </c>
      <c r="E82" s="15">
        <v>0</v>
      </c>
      <c r="F82" s="15">
        <v>0</v>
      </c>
    </row>
    <row r="83" spans="1:6" ht="15" customHeight="1">
      <c r="A83" s="56" t="s">
        <v>20</v>
      </c>
      <c r="B83" s="57"/>
      <c r="C83" s="58"/>
      <c r="D83" s="16">
        <v>1530</v>
      </c>
      <c r="E83" s="15">
        <v>0</v>
      </c>
      <c r="F83" s="15">
        <v>0</v>
      </c>
    </row>
    <row r="84" spans="1:6" ht="15" customHeight="1">
      <c r="A84" s="56" t="s">
        <v>19</v>
      </c>
      <c r="B84" s="57"/>
      <c r="C84" s="58"/>
      <c r="D84" s="16"/>
      <c r="E84" s="18"/>
      <c r="F84" s="18"/>
    </row>
    <row r="85" spans="1:6" ht="15" customHeight="1">
      <c r="A85" s="56" t="s">
        <v>18</v>
      </c>
      <c r="B85" s="57"/>
      <c r="C85" s="58"/>
      <c r="D85" s="16">
        <v>1540</v>
      </c>
      <c r="E85" s="17">
        <v>0</v>
      </c>
      <c r="F85" s="17">
        <v>0</v>
      </c>
    </row>
    <row r="86" spans="1:6" ht="15" customHeight="1">
      <c r="A86" s="56" t="s">
        <v>17</v>
      </c>
      <c r="B86" s="57"/>
      <c r="C86" s="58"/>
      <c r="D86" s="16">
        <v>1545</v>
      </c>
      <c r="E86" s="15">
        <v>0</v>
      </c>
      <c r="F86" s="15">
        <v>0</v>
      </c>
    </row>
    <row r="87" spans="1:6" ht="15" customHeight="1">
      <c r="A87" s="56" t="s">
        <v>16</v>
      </c>
      <c r="B87" s="57"/>
      <c r="C87" s="58"/>
      <c r="D87" s="16">
        <v>1550</v>
      </c>
      <c r="E87" s="15">
        <v>0</v>
      </c>
      <c r="F87" s="15">
        <v>0</v>
      </c>
    </row>
    <row r="88" spans="1:6" ht="15" customHeight="1">
      <c r="A88" s="56" t="s">
        <v>15</v>
      </c>
      <c r="B88" s="57"/>
      <c r="C88" s="58"/>
      <c r="D88" s="16">
        <v>1555</v>
      </c>
      <c r="E88" s="15">
        <v>0</v>
      </c>
      <c r="F88" s="15">
        <v>0</v>
      </c>
    </row>
    <row r="89" spans="1:6" ht="15" customHeight="1">
      <c r="A89" s="56" t="s">
        <v>14</v>
      </c>
      <c r="B89" s="57"/>
      <c r="C89" s="58"/>
      <c r="D89" s="16">
        <v>1560</v>
      </c>
      <c r="E89" s="15">
        <v>0</v>
      </c>
      <c r="F89" s="15">
        <v>0</v>
      </c>
    </row>
    <row r="90" spans="1:6" ht="15" customHeight="1">
      <c r="A90" s="56" t="s">
        <v>13</v>
      </c>
      <c r="B90" s="57"/>
      <c r="C90" s="58"/>
      <c r="D90" s="16">
        <v>1565</v>
      </c>
      <c r="E90" s="15">
        <v>0</v>
      </c>
      <c r="F90" s="15">
        <v>0</v>
      </c>
    </row>
    <row r="91" spans="1:6" ht="15" customHeight="1">
      <c r="A91" s="56" t="s">
        <v>12</v>
      </c>
      <c r="B91" s="57"/>
      <c r="C91" s="58"/>
      <c r="D91" s="16">
        <v>1570</v>
      </c>
      <c r="E91" s="15">
        <v>0</v>
      </c>
      <c r="F91" s="15">
        <v>0</v>
      </c>
    </row>
    <row r="92" spans="1:6" ht="15" customHeight="1">
      <c r="A92" s="56" t="s">
        <v>11</v>
      </c>
      <c r="B92" s="57"/>
      <c r="C92" s="58"/>
      <c r="D92" s="16">
        <v>1575</v>
      </c>
      <c r="E92" s="15">
        <v>339</v>
      </c>
      <c r="F92" s="15">
        <v>0</v>
      </c>
    </row>
    <row r="93" spans="1:6" ht="15" customHeight="1">
      <c r="A93" s="62" t="s">
        <v>10</v>
      </c>
      <c r="B93" s="63"/>
      <c r="C93" s="64"/>
      <c r="D93" s="16">
        <v>1576</v>
      </c>
      <c r="E93" s="15">
        <v>0</v>
      </c>
      <c r="F93" s="15">
        <v>0</v>
      </c>
    </row>
    <row r="94" spans="1:6" ht="15" customHeight="1">
      <c r="A94" s="59" t="s">
        <v>9</v>
      </c>
      <c r="B94" s="60"/>
      <c r="C94" s="61"/>
      <c r="D94" s="13">
        <v>1595</v>
      </c>
      <c r="E94" s="12">
        <f>SUM(E85:E92)+SUM(E80:E82)+E83</f>
        <v>339</v>
      </c>
      <c r="F94" s="12">
        <f>SUM(F85:F92)+SUM(F80:F82)+F83</f>
        <v>0</v>
      </c>
    </row>
    <row r="95" spans="1:6" ht="15" customHeight="1">
      <c r="A95" s="59" t="s">
        <v>8</v>
      </c>
      <c r="B95" s="60"/>
      <c r="C95" s="61"/>
      <c r="D95" s="13">
        <v>1600</v>
      </c>
      <c r="E95" s="14">
        <v>0</v>
      </c>
      <c r="F95" s="14">
        <v>0</v>
      </c>
    </row>
    <row r="96" spans="1:6" ht="15" customHeight="1">
      <c r="A96" s="59" t="s">
        <v>7</v>
      </c>
      <c r="B96" s="60"/>
      <c r="C96" s="61"/>
      <c r="D96" s="13">
        <v>1700</v>
      </c>
      <c r="E96" s="14">
        <v>0</v>
      </c>
      <c r="F96" s="14">
        <v>0</v>
      </c>
    </row>
    <row r="97" spans="1:12" ht="15" customHeight="1">
      <c r="A97" s="59" t="s">
        <v>6</v>
      </c>
      <c r="B97" s="60"/>
      <c r="C97" s="61"/>
      <c r="D97" s="13">
        <v>1800</v>
      </c>
      <c r="E97" s="12">
        <f>E96+E95+E94+E77</f>
        <v>120713</v>
      </c>
      <c r="F97" s="12">
        <f>F96+F95+F94+F77</f>
        <v>163219</v>
      </c>
    </row>
    <row r="98" spans="1:12" ht="15.75">
      <c r="A98" s="8" t="s">
        <v>5</v>
      </c>
      <c r="B98" s="7"/>
      <c r="C98" s="9"/>
      <c r="D98" s="72" t="s">
        <v>194</v>
      </c>
      <c r="E98" s="72"/>
      <c r="F98" s="72"/>
      <c r="G98" s="6"/>
      <c r="H98" s="6"/>
      <c r="I98" s="6"/>
      <c r="J98" s="6"/>
      <c r="K98" s="6"/>
      <c r="L98" s="2"/>
    </row>
    <row r="99" spans="1:12" ht="15" customHeight="1">
      <c r="A99" s="8"/>
      <c r="B99" s="5" t="s">
        <v>1</v>
      </c>
      <c r="C99" s="11"/>
      <c r="D99" s="73" t="s">
        <v>0</v>
      </c>
      <c r="E99" s="73"/>
      <c r="F99" s="73"/>
      <c r="G99" s="3"/>
      <c r="H99" s="3"/>
      <c r="I99" s="3"/>
      <c r="J99" s="3"/>
      <c r="K99" s="3"/>
      <c r="L99" s="2"/>
    </row>
    <row r="100" spans="1:12" ht="15.75">
      <c r="A100" s="8" t="s">
        <v>4</v>
      </c>
      <c r="B100" s="10"/>
      <c r="C100" s="4"/>
      <c r="D100" s="4"/>
      <c r="E100" s="4"/>
      <c r="G100" s="9"/>
      <c r="H100" s="9"/>
      <c r="I100" s="9"/>
      <c r="J100" s="9"/>
      <c r="K100" s="9"/>
      <c r="L100" s="2"/>
    </row>
    <row r="101" spans="1:12" ht="15.75">
      <c r="A101" s="8" t="s">
        <v>3</v>
      </c>
      <c r="B101" s="10"/>
      <c r="C101" s="4"/>
      <c r="D101" s="4"/>
      <c r="E101" s="4"/>
      <c r="G101" s="9"/>
      <c r="H101" s="9"/>
      <c r="I101" s="9"/>
      <c r="J101" s="9"/>
      <c r="K101" s="9"/>
      <c r="L101" s="2"/>
    </row>
    <row r="102" spans="1:12" ht="15.75">
      <c r="A102" s="8" t="s">
        <v>2</v>
      </c>
      <c r="B102" s="7"/>
      <c r="C102" s="4"/>
      <c r="D102" s="72" t="s">
        <v>196</v>
      </c>
      <c r="E102" s="72"/>
      <c r="F102" s="72"/>
      <c r="G102" s="6"/>
      <c r="H102" s="6"/>
      <c r="I102" s="6"/>
      <c r="J102" s="6"/>
      <c r="K102" s="6"/>
      <c r="L102" s="2"/>
    </row>
    <row r="103" spans="1:12" ht="15">
      <c r="B103" s="5" t="s">
        <v>1</v>
      </c>
      <c r="C103" s="4"/>
      <c r="D103" s="75" t="s">
        <v>0</v>
      </c>
      <c r="E103" s="75"/>
      <c r="F103" s="75"/>
      <c r="G103" s="3"/>
      <c r="H103" s="3"/>
      <c r="I103" s="3"/>
      <c r="J103" s="3"/>
      <c r="K103" s="3"/>
      <c r="L103" s="2"/>
    </row>
  </sheetData>
  <mergeCells count="103">
    <mergeCell ref="D98:F98"/>
    <mergeCell ref="D99:F99"/>
    <mergeCell ref="K11:M11"/>
    <mergeCell ref="D12:F12"/>
    <mergeCell ref="K12:M12"/>
    <mergeCell ref="A17:C17"/>
    <mergeCell ref="D102:F102"/>
    <mergeCell ref="D103:F103"/>
    <mergeCell ref="D1:F3"/>
    <mergeCell ref="D5:F5"/>
    <mergeCell ref="D9:F9"/>
    <mergeCell ref="A14:F14"/>
    <mergeCell ref="A15:F15"/>
    <mergeCell ref="A18:C18"/>
    <mergeCell ref="A19:F19"/>
    <mergeCell ref="E16:F16"/>
    <mergeCell ref="A20:C20"/>
    <mergeCell ref="A21:C21"/>
    <mergeCell ref="A22:C22"/>
    <mergeCell ref="A23:C23"/>
    <mergeCell ref="A24:C24"/>
    <mergeCell ref="A25:C25"/>
    <mergeCell ref="K5:M5"/>
    <mergeCell ref="B6:C6"/>
    <mergeCell ref="D7:F7"/>
    <mergeCell ref="K7:M7"/>
    <mergeCell ref="D8:F8"/>
    <mergeCell ref="K8:M8"/>
    <mergeCell ref="K9:M10"/>
    <mergeCell ref="D10:F10"/>
    <mergeCell ref="D11:F11"/>
    <mergeCell ref="A32:C32"/>
    <mergeCell ref="A33:C33"/>
    <mergeCell ref="A34:C34"/>
    <mergeCell ref="A35:C35"/>
    <mergeCell ref="A36:C36"/>
    <mergeCell ref="A37:F37"/>
    <mergeCell ref="A26:C26"/>
    <mergeCell ref="A27:C27"/>
    <mergeCell ref="A28:C28"/>
    <mergeCell ref="A29:C29"/>
    <mergeCell ref="A30:C30"/>
    <mergeCell ref="A31:C31"/>
    <mergeCell ref="A44:C44"/>
    <mergeCell ref="A45:C45"/>
    <mergeCell ref="A46:C46"/>
    <mergeCell ref="A47:C47"/>
    <mergeCell ref="A48:C48"/>
    <mergeCell ref="A49:C49"/>
    <mergeCell ref="A38:C38"/>
    <mergeCell ref="A39:C39"/>
    <mergeCell ref="A43:C43"/>
    <mergeCell ref="A40:C40"/>
    <mergeCell ref="A41:C41"/>
    <mergeCell ref="A42:C42"/>
    <mergeCell ref="A56:C56"/>
    <mergeCell ref="A58:C58"/>
    <mergeCell ref="A59:C59"/>
    <mergeCell ref="A60:C60"/>
    <mergeCell ref="A61:C61"/>
    <mergeCell ref="A62:C62"/>
    <mergeCell ref="A57:C57"/>
    <mergeCell ref="A50:C50"/>
    <mergeCell ref="A51:C51"/>
    <mergeCell ref="A52:C52"/>
    <mergeCell ref="A53:C53"/>
    <mergeCell ref="A54:C54"/>
    <mergeCell ref="A55:C55"/>
    <mergeCell ref="A69:C69"/>
    <mergeCell ref="A70:F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F78"/>
    <mergeCell ref="A79:C79"/>
    <mergeCell ref="A80:C80"/>
    <mergeCell ref="A87:C87"/>
    <mergeCell ref="A95:C95"/>
    <mergeCell ref="A96:C96"/>
    <mergeCell ref="A97:C97"/>
    <mergeCell ref="A88:C88"/>
    <mergeCell ref="A89:C89"/>
    <mergeCell ref="A90:C90"/>
    <mergeCell ref="A91:C91"/>
    <mergeCell ref="A92:C92"/>
    <mergeCell ref="A94:C94"/>
    <mergeCell ref="A93:C93"/>
  </mergeCells>
  <pageMargins left="0.16" right="0.11" top="0.4" bottom="0.28000000000000003" header="0.16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7"/>
  <dimension ref="A1:K121"/>
  <sheetViews>
    <sheetView tabSelected="1" view="pageBreakPreview" topLeftCell="A96" zoomScaleNormal="100" zoomScaleSheetLayoutView="100" workbookViewId="0">
      <selection activeCell="D102" sqref="D102"/>
    </sheetView>
  </sheetViews>
  <sheetFormatPr defaultRowHeight="15"/>
  <cols>
    <col min="1" max="1" width="31.28515625" style="4" customWidth="1"/>
    <col min="2" max="2" width="16.5703125" style="4" customWidth="1"/>
    <col min="3" max="3" width="6.28515625" style="4" customWidth="1"/>
    <col min="4" max="11" width="7.5703125" style="4" customWidth="1"/>
    <col min="12" max="256" width="9.140625" style="4"/>
    <col min="257" max="257" width="31.28515625" style="4" customWidth="1"/>
    <col min="258" max="258" width="16.5703125" style="4" customWidth="1"/>
    <col min="259" max="259" width="6.28515625" style="4" customWidth="1"/>
    <col min="260" max="267" width="7.5703125" style="4" customWidth="1"/>
    <col min="268" max="512" width="9.140625" style="4"/>
    <col min="513" max="513" width="31.28515625" style="4" customWidth="1"/>
    <col min="514" max="514" width="16.5703125" style="4" customWidth="1"/>
    <col min="515" max="515" width="6.28515625" style="4" customWidth="1"/>
    <col min="516" max="523" width="7.5703125" style="4" customWidth="1"/>
    <col min="524" max="768" width="9.140625" style="4"/>
    <col min="769" max="769" width="31.28515625" style="4" customWidth="1"/>
    <col min="770" max="770" width="16.5703125" style="4" customWidth="1"/>
    <col min="771" max="771" width="6.28515625" style="4" customWidth="1"/>
    <col min="772" max="779" width="7.5703125" style="4" customWidth="1"/>
    <col min="780" max="1024" width="9.140625" style="4"/>
    <col min="1025" max="1025" width="31.28515625" style="4" customWidth="1"/>
    <col min="1026" max="1026" width="16.5703125" style="4" customWidth="1"/>
    <col min="1027" max="1027" width="6.28515625" style="4" customWidth="1"/>
    <col min="1028" max="1035" width="7.5703125" style="4" customWidth="1"/>
    <col min="1036" max="1280" width="9.140625" style="4"/>
    <col min="1281" max="1281" width="31.28515625" style="4" customWidth="1"/>
    <col min="1282" max="1282" width="16.5703125" style="4" customWidth="1"/>
    <col min="1283" max="1283" width="6.28515625" style="4" customWidth="1"/>
    <col min="1284" max="1291" width="7.5703125" style="4" customWidth="1"/>
    <col min="1292" max="1536" width="9.140625" style="4"/>
    <col min="1537" max="1537" width="31.28515625" style="4" customWidth="1"/>
    <col min="1538" max="1538" width="16.5703125" style="4" customWidth="1"/>
    <col min="1539" max="1539" width="6.28515625" style="4" customWidth="1"/>
    <col min="1540" max="1547" width="7.5703125" style="4" customWidth="1"/>
    <col min="1548" max="1792" width="9.140625" style="4"/>
    <col min="1793" max="1793" width="31.28515625" style="4" customWidth="1"/>
    <col min="1794" max="1794" width="16.5703125" style="4" customWidth="1"/>
    <col min="1795" max="1795" width="6.28515625" style="4" customWidth="1"/>
    <col min="1796" max="1803" width="7.5703125" style="4" customWidth="1"/>
    <col min="1804" max="2048" width="9.140625" style="4"/>
    <col min="2049" max="2049" width="31.28515625" style="4" customWidth="1"/>
    <col min="2050" max="2050" width="16.5703125" style="4" customWidth="1"/>
    <col min="2051" max="2051" width="6.28515625" style="4" customWidth="1"/>
    <col min="2052" max="2059" width="7.5703125" style="4" customWidth="1"/>
    <col min="2060" max="2304" width="9.140625" style="4"/>
    <col min="2305" max="2305" width="31.28515625" style="4" customWidth="1"/>
    <col min="2306" max="2306" width="16.5703125" style="4" customWidth="1"/>
    <col min="2307" max="2307" width="6.28515625" style="4" customWidth="1"/>
    <col min="2308" max="2315" width="7.5703125" style="4" customWidth="1"/>
    <col min="2316" max="2560" width="9.140625" style="4"/>
    <col min="2561" max="2561" width="31.28515625" style="4" customWidth="1"/>
    <col min="2562" max="2562" width="16.5703125" style="4" customWidth="1"/>
    <col min="2563" max="2563" width="6.28515625" style="4" customWidth="1"/>
    <col min="2564" max="2571" width="7.5703125" style="4" customWidth="1"/>
    <col min="2572" max="2816" width="9.140625" style="4"/>
    <col min="2817" max="2817" width="31.28515625" style="4" customWidth="1"/>
    <col min="2818" max="2818" width="16.5703125" style="4" customWidth="1"/>
    <col min="2819" max="2819" width="6.28515625" style="4" customWidth="1"/>
    <col min="2820" max="2827" width="7.5703125" style="4" customWidth="1"/>
    <col min="2828" max="3072" width="9.140625" style="4"/>
    <col min="3073" max="3073" width="31.28515625" style="4" customWidth="1"/>
    <col min="3074" max="3074" width="16.5703125" style="4" customWidth="1"/>
    <col min="3075" max="3075" width="6.28515625" style="4" customWidth="1"/>
    <col min="3076" max="3083" width="7.5703125" style="4" customWidth="1"/>
    <col min="3084" max="3328" width="9.140625" style="4"/>
    <col min="3329" max="3329" width="31.28515625" style="4" customWidth="1"/>
    <col min="3330" max="3330" width="16.5703125" style="4" customWidth="1"/>
    <col min="3331" max="3331" width="6.28515625" style="4" customWidth="1"/>
    <col min="3332" max="3339" width="7.5703125" style="4" customWidth="1"/>
    <col min="3340" max="3584" width="9.140625" style="4"/>
    <col min="3585" max="3585" width="31.28515625" style="4" customWidth="1"/>
    <col min="3586" max="3586" width="16.5703125" style="4" customWidth="1"/>
    <col min="3587" max="3587" width="6.28515625" style="4" customWidth="1"/>
    <col min="3588" max="3595" width="7.5703125" style="4" customWidth="1"/>
    <col min="3596" max="3840" width="9.140625" style="4"/>
    <col min="3841" max="3841" width="31.28515625" style="4" customWidth="1"/>
    <col min="3842" max="3842" width="16.5703125" style="4" customWidth="1"/>
    <col min="3843" max="3843" width="6.28515625" style="4" customWidth="1"/>
    <col min="3844" max="3851" width="7.5703125" style="4" customWidth="1"/>
    <col min="3852" max="4096" width="9.140625" style="4"/>
    <col min="4097" max="4097" width="31.28515625" style="4" customWidth="1"/>
    <col min="4098" max="4098" width="16.5703125" style="4" customWidth="1"/>
    <col min="4099" max="4099" width="6.28515625" style="4" customWidth="1"/>
    <col min="4100" max="4107" width="7.5703125" style="4" customWidth="1"/>
    <col min="4108" max="4352" width="9.140625" style="4"/>
    <col min="4353" max="4353" width="31.28515625" style="4" customWidth="1"/>
    <col min="4354" max="4354" width="16.5703125" style="4" customWidth="1"/>
    <col min="4355" max="4355" width="6.28515625" style="4" customWidth="1"/>
    <col min="4356" max="4363" width="7.5703125" style="4" customWidth="1"/>
    <col min="4364" max="4608" width="9.140625" style="4"/>
    <col min="4609" max="4609" width="31.28515625" style="4" customWidth="1"/>
    <col min="4610" max="4610" width="16.5703125" style="4" customWidth="1"/>
    <col min="4611" max="4611" width="6.28515625" style="4" customWidth="1"/>
    <col min="4612" max="4619" width="7.5703125" style="4" customWidth="1"/>
    <col min="4620" max="4864" width="9.140625" style="4"/>
    <col min="4865" max="4865" width="31.28515625" style="4" customWidth="1"/>
    <col min="4866" max="4866" width="16.5703125" style="4" customWidth="1"/>
    <col min="4867" max="4867" width="6.28515625" style="4" customWidth="1"/>
    <col min="4868" max="4875" width="7.5703125" style="4" customWidth="1"/>
    <col min="4876" max="5120" width="9.140625" style="4"/>
    <col min="5121" max="5121" width="31.28515625" style="4" customWidth="1"/>
    <col min="5122" max="5122" width="16.5703125" style="4" customWidth="1"/>
    <col min="5123" max="5123" width="6.28515625" style="4" customWidth="1"/>
    <col min="5124" max="5131" width="7.5703125" style="4" customWidth="1"/>
    <col min="5132" max="5376" width="9.140625" style="4"/>
    <col min="5377" max="5377" width="31.28515625" style="4" customWidth="1"/>
    <col min="5378" max="5378" width="16.5703125" style="4" customWidth="1"/>
    <col min="5379" max="5379" width="6.28515625" style="4" customWidth="1"/>
    <col min="5380" max="5387" width="7.5703125" style="4" customWidth="1"/>
    <col min="5388" max="5632" width="9.140625" style="4"/>
    <col min="5633" max="5633" width="31.28515625" style="4" customWidth="1"/>
    <col min="5634" max="5634" width="16.5703125" style="4" customWidth="1"/>
    <col min="5635" max="5635" width="6.28515625" style="4" customWidth="1"/>
    <col min="5636" max="5643" width="7.5703125" style="4" customWidth="1"/>
    <col min="5644" max="5888" width="9.140625" style="4"/>
    <col min="5889" max="5889" width="31.28515625" style="4" customWidth="1"/>
    <col min="5890" max="5890" width="16.5703125" style="4" customWidth="1"/>
    <col min="5891" max="5891" width="6.28515625" style="4" customWidth="1"/>
    <col min="5892" max="5899" width="7.5703125" style="4" customWidth="1"/>
    <col min="5900" max="6144" width="9.140625" style="4"/>
    <col min="6145" max="6145" width="31.28515625" style="4" customWidth="1"/>
    <col min="6146" max="6146" width="16.5703125" style="4" customWidth="1"/>
    <col min="6147" max="6147" width="6.28515625" style="4" customWidth="1"/>
    <col min="6148" max="6155" width="7.5703125" style="4" customWidth="1"/>
    <col min="6156" max="6400" width="9.140625" style="4"/>
    <col min="6401" max="6401" width="31.28515625" style="4" customWidth="1"/>
    <col min="6402" max="6402" width="16.5703125" style="4" customWidth="1"/>
    <col min="6403" max="6403" width="6.28515625" style="4" customWidth="1"/>
    <col min="6404" max="6411" width="7.5703125" style="4" customWidth="1"/>
    <col min="6412" max="6656" width="9.140625" style="4"/>
    <col min="6657" max="6657" width="31.28515625" style="4" customWidth="1"/>
    <col min="6658" max="6658" width="16.5703125" style="4" customWidth="1"/>
    <col min="6659" max="6659" width="6.28515625" style="4" customWidth="1"/>
    <col min="6660" max="6667" width="7.5703125" style="4" customWidth="1"/>
    <col min="6668" max="6912" width="9.140625" style="4"/>
    <col min="6913" max="6913" width="31.28515625" style="4" customWidth="1"/>
    <col min="6914" max="6914" width="16.5703125" style="4" customWidth="1"/>
    <col min="6915" max="6915" width="6.28515625" style="4" customWidth="1"/>
    <col min="6916" max="6923" width="7.5703125" style="4" customWidth="1"/>
    <col min="6924" max="7168" width="9.140625" style="4"/>
    <col min="7169" max="7169" width="31.28515625" style="4" customWidth="1"/>
    <col min="7170" max="7170" width="16.5703125" style="4" customWidth="1"/>
    <col min="7171" max="7171" width="6.28515625" style="4" customWidth="1"/>
    <col min="7172" max="7179" width="7.5703125" style="4" customWidth="1"/>
    <col min="7180" max="7424" width="9.140625" style="4"/>
    <col min="7425" max="7425" width="31.28515625" style="4" customWidth="1"/>
    <col min="7426" max="7426" width="16.5703125" style="4" customWidth="1"/>
    <col min="7427" max="7427" width="6.28515625" style="4" customWidth="1"/>
    <col min="7428" max="7435" width="7.5703125" style="4" customWidth="1"/>
    <col min="7436" max="7680" width="9.140625" style="4"/>
    <col min="7681" max="7681" width="31.28515625" style="4" customWidth="1"/>
    <col min="7682" max="7682" width="16.5703125" style="4" customWidth="1"/>
    <col min="7683" max="7683" width="6.28515625" style="4" customWidth="1"/>
    <col min="7684" max="7691" width="7.5703125" style="4" customWidth="1"/>
    <col min="7692" max="7936" width="9.140625" style="4"/>
    <col min="7937" max="7937" width="31.28515625" style="4" customWidth="1"/>
    <col min="7938" max="7938" width="16.5703125" style="4" customWidth="1"/>
    <col min="7939" max="7939" width="6.28515625" style="4" customWidth="1"/>
    <col min="7940" max="7947" width="7.5703125" style="4" customWidth="1"/>
    <col min="7948" max="8192" width="9.140625" style="4"/>
    <col min="8193" max="8193" width="31.28515625" style="4" customWidth="1"/>
    <col min="8194" max="8194" width="16.5703125" style="4" customWidth="1"/>
    <col min="8195" max="8195" width="6.28515625" style="4" customWidth="1"/>
    <col min="8196" max="8203" width="7.5703125" style="4" customWidth="1"/>
    <col min="8204" max="8448" width="9.140625" style="4"/>
    <col min="8449" max="8449" width="31.28515625" style="4" customWidth="1"/>
    <col min="8450" max="8450" width="16.5703125" style="4" customWidth="1"/>
    <col min="8451" max="8451" width="6.28515625" style="4" customWidth="1"/>
    <col min="8452" max="8459" width="7.5703125" style="4" customWidth="1"/>
    <col min="8460" max="8704" width="9.140625" style="4"/>
    <col min="8705" max="8705" width="31.28515625" style="4" customWidth="1"/>
    <col min="8706" max="8706" width="16.5703125" style="4" customWidth="1"/>
    <col min="8707" max="8707" width="6.28515625" style="4" customWidth="1"/>
    <col min="8708" max="8715" width="7.5703125" style="4" customWidth="1"/>
    <col min="8716" max="8960" width="9.140625" style="4"/>
    <col min="8961" max="8961" width="31.28515625" style="4" customWidth="1"/>
    <col min="8962" max="8962" width="16.5703125" style="4" customWidth="1"/>
    <col min="8963" max="8963" width="6.28515625" style="4" customWidth="1"/>
    <col min="8964" max="8971" width="7.5703125" style="4" customWidth="1"/>
    <col min="8972" max="9216" width="9.140625" style="4"/>
    <col min="9217" max="9217" width="31.28515625" style="4" customWidth="1"/>
    <col min="9218" max="9218" width="16.5703125" style="4" customWidth="1"/>
    <col min="9219" max="9219" width="6.28515625" style="4" customWidth="1"/>
    <col min="9220" max="9227" width="7.5703125" style="4" customWidth="1"/>
    <col min="9228" max="9472" width="9.140625" style="4"/>
    <col min="9473" max="9473" width="31.28515625" style="4" customWidth="1"/>
    <col min="9474" max="9474" width="16.5703125" style="4" customWidth="1"/>
    <col min="9475" max="9475" width="6.28515625" style="4" customWidth="1"/>
    <col min="9476" max="9483" width="7.5703125" style="4" customWidth="1"/>
    <col min="9484" max="9728" width="9.140625" style="4"/>
    <col min="9729" max="9729" width="31.28515625" style="4" customWidth="1"/>
    <col min="9730" max="9730" width="16.5703125" style="4" customWidth="1"/>
    <col min="9731" max="9731" width="6.28515625" style="4" customWidth="1"/>
    <col min="9732" max="9739" width="7.5703125" style="4" customWidth="1"/>
    <col min="9740" max="9984" width="9.140625" style="4"/>
    <col min="9985" max="9985" width="31.28515625" style="4" customWidth="1"/>
    <col min="9986" max="9986" width="16.5703125" style="4" customWidth="1"/>
    <col min="9987" max="9987" width="6.28515625" style="4" customWidth="1"/>
    <col min="9988" max="9995" width="7.5703125" style="4" customWidth="1"/>
    <col min="9996" max="10240" width="9.140625" style="4"/>
    <col min="10241" max="10241" width="31.28515625" style="4" customWidth="1"/>
    <col min="10242" max="10242" width="16.5703125" style="4" customWidth="1"/>
    <col min="10243" max="10243" width="6.28515625" style="4" customWidth="1"/>
    <col min="10244" max="10251" width="7.5703125" style="4" customWidth="1"/>
    <col min="10252" max="10496" width="9.140625" style="4"/>
    <col min="10497" max="10497" width="31.28515625" style="4" customWidth="1"/>
    <col min="10498" max="10498" width="16.5703125" style="4" customWidth="1"/>
    <col min="10499" max="10499" width="6.28515625" style="4" customWidth="1"/>
    <col min="10500" max="10507" width="7.5703125" style="4" customWidth="1"/>
    <col min="10508" max="10752" width="9.140625" style="4"/>
    <col min="10753" max="10753" width="31.28515625" style="4" customWidth="1"/>
    <col min="10754" max="10754" width="16.5703125" style="4" customWidth="1"/>
    <col min="10755" max="10755" width="6.28515625" style="4" customWidth="1"/>
    <col min="10756" max="10763" width="7.5703125" style="4" customWidth="1"/>
    <col min="10764" max="11008" width="9.140625" style="4"/>
    <col min="11009" max="11009" width="31.28515625" style="4" customWidth="1"/>
    <col min="11010" max="11010" width="16.5703125" style="4" customWidth="1"/>
    <col min="11011" max="11011" width="6.28515625" style="4" customWidth="1"/>
    <col min="11012" max="11019" width="7.5703125" style="4" customWidth="1"/>
    <col min="11020" max="11264" width="9.140625" style="4"/>
    <col min="11265" max="11265" width="31.28515625" style="4" customWidth="1"/>
    <col min="11266" max="11266" width="16.5703125" style="4" customWidth="1"/>
    <col min="11267" max="11267" width="6.28515625" style="4" customWidth="1"/>
    <col min="11268" max="11275" width="7.5703125" style="4" customWidth="1"/>
    <col min="11276" max="11520" width="9.140625" style="4"/>
    <col min="11521" max="11521" width="31.28515625" style="4" customWidth="1"/>
    <col min="11522" max="11522" width="16.5703125" style="4" customWidth="1"/>
    <col min="11523" max="11523" width="6.28515625" style="4" customWidth="1"/>
    <col min="11524" max="11531" width="7.5703125" style="4" customWidth="1"/>
    <col min="11532" max="11776" width="9.140625" style="4"/>
    <col min="11777" max="11777" width="31.28515625" style="4" customWidth="1"/>
    <col min="11778" max="11778" width="16.5703125" style="4" customWidth="1"/>
    <col min="11779" max="11779" width="6.28515625" style="4" customWidth="1"/>
    <col min="11780" max="11787" width="7.5703125" style="4" customWidth="1"/>
    <col min="11788" max="12032" width="9.140625" style="4"/>
    <col min="12033" max="12033" width="31.28515625" style="4" customWidth="1"/>
    <col min="12034" max="12034" width="16.5703125" style="4" customWidth="1"/>
    <col min="12035" max="12035" width="6.28515625" style="4" customWidth="1"/>
    <col min="12036" max="12043" width="7.5703125" style="4" customWidth="1"/>
    <col min="12044" max="12288" width="9.140625" style="4"/>
    <col min="12289" max="12289" width="31.28515625" style="4" customWidth="1"/>
    <col min="12290" max="12290" width="16.5703125" style="4" customWidth="1"/>
    <col min="12291" max="12291" width="6.28515625" style="4" customWidth="1"/>
    <col min="12292" max="12299" width="7.5703125" style="4" customWidth="1"/>
    <col min="12300" max="12544" width="9.140625" style="4"/>
    <col min="12545" max="12545" width="31.28515625" style="4" customWidth="1"/>
    <col min="12546" max="12546" width="16.5703125" style="4" customWidth="1"/>
    <col min="12547" max="12547" width="6.28515625" style="4" customWidth="1"/>
    <col min="12548" max="12555" width="7.5703125" style="4" customWidth="1"/>
    <col min="12556" max="12800" width="9.140625" style="4"/>
    <col min="12801" max="12801" width="31.28515625" style="4" customWidth="1"/>
    <col min="12802" max="12802" width="16.5703125" style="4" customWidth="1"/>
    <col min="12803" max="12803" width="6.28515625" style="4" customWidth="1"/>
    <col min="12804" max="12811" width="7.5703125" style="4" customWidth="1"/>
    <col min="12812" max="13056" width="9.140625" style="4"/>
    <col min="13057" max="13057" width="31.28515625" style="4" customWidth="1"/>
    <col min="13058" max="13058" width="16.5703125" style="4" customWidth="1"/>
    <col min="13059" max="13059" width="6.28515625" style="4" customWidth="1"/>
    <col min="13060" max="13067" width="7.5703125" style="4" customWidth="1"/>
    <col min="13068" max="13312" width="9.140625" style="4"/>
    <col min="13313" max="13313" width="31.28515625" style="4" customWidth="1"/>
    <col min="13314" max="13314" width="16.5703125" style="4" customWidth="1"/>
    <col min="13315" max="13315" width="6.28515625" style="4" customWidth="1"/>
    <col min="13316" max="13323" width="7.5703125" style="4" customWidth="1"/>
    <col min="13324" max="13568" width="9.140625" style="4"/>
    <col min="13569" max="13569" width="31.28515625" style="4" customWidth="1"/>
    <col min="13570" max="13570" width="16.5703125" style="4" customWidth="1"/>
    <col min="13571" max="13571" width="6.28515625" style="4" customWidth="1"/>
    <col min="13572" max="13579" width="7.5703125" style="4" customWidth="1"/>
    <col min="13580" max="13824" width="9.140625" style="4"/>
    <col min="13825" max="13825" width="31.28515625" style="4" customWidth="1"/>
    <col min="13826" max="13826" width="16.5703125" style="4" customWidth="1"/>
    <col min="13827" max="13827" width="6.28515625" style="4" customWidth="1"/>
    <col min="13828" max="13835" width="7.5703125" style="4" customWidth="1"/>
    <col min="13836" max="14080" width="9.140625" style="4"/>
    <col min="14081" max="14081" width="31.28515625" style="4" customWidth="1"/>
    <col min="14082" max="14082" width="16.5703125" style="4" customWidth="1"/>
    <col min="14083" max="14083" width="6.28515625" style="4" customWidth="1"/>
    <col min="14084" max="14091" width="7.5703125" style="4" customWidth="1"/>
    <col min="14092" max="14336" width="9.140625" style="4"/>
    <col min="14337" max="14337" width="31.28515625" style="4" customWidth="1"/>
    <col min="14338" max="14338" width="16.5703125" style="4" customWidth="1"/>
    <col min="14339" max="14339" width="6.28515625" style="4" customWidth="1"/>
    <col min="14340" max="14347" width="7.5703125" style="4" customWidth="1"/>
    <col min="14348" max="14592" width="9.140625" style="4"/>
    <col min="14593" max="14593" width="31.28515625" style="4" customWidth="1"/>
    <col min="14594" max="14594" width="16.5703125" style="4" customWidth="1"/>
    <col min="14595" max="14595" width="6.28515625" style="4" customWidth="1"/>
    <col min="14596" max="14603" width="7.5703125" style="4" customWidth="1"/>
    <col min="14604" max="14848" width="9.140625" style="4"/>
    <col min="14849" max="14849" width="31.28515625" style="4" customWidth="1"/>
    <col min="14850" max="14850" width="16.5703125" style="4" customWidth="1"/>
    <col min="14851" max="14851" width="6.28515625" style="4" customWidth="1"/>
    <col min="14852" max="14859" width="7.5703125" style="4" customWidth="1"/>
    <col min="14860" max="15104" width="9.140625" style="4"/>
    <col min="15105" max="15105" width="31.28515625" style="4" customWidth="1"/>
    <col min="15106" max="15106" width="16.5703125" style="4" customWidth="1"/>
    <col min="15107" max="15107" width="6.28515625" style="4" customWidth="1"/>
    <col min="15108" max="15115" width="7.5703125" style="4" customWidth="1"/>
    <col min="15116" max="15360" width="9.140625" style="4"/>
    <col min="15361" max="15361" width="31.28515625" style="4" customWidth="1"/>
    <col min="15362" max="15362" width="16.5703125" style="4" customWidth="1"/>
    <col min="15363" max="15363" width="6.28515625" style="4" customWidth="1"/>
    <col min="15364" max="15371" width="7.5703125" style="4" customWidth="1"/>
    <col min="15372" max="15616" width="9.140625" style="4"/>
    <col min="15617" max="15617" width="31.28515625" style="4" customWidth="1"/>
    <col min="15618" max="15618" width="16.5703125" style="4" customWidth="1"/>
    <col min="15619" max="15619" width="6.28515625" style="4" customWidth="1"/>
    <col min="15620" max="15627" width="7.5703125" style="4" customWidth="1"/>
    <col min="15628" max="15872" width="9.140625" style="4"/>
    <col min="15873" max="15873" width="31.28515625" style="4" customWidth="1"/>
    <col min="15874" max="15874" width="16.5703125" style="4" customWidth="1"/>
    <col min="15875" max="15875" width="6.28515625" style="4" customWidth="1"/>
    <col min="15876" max="15883" width="7.5703125" style="4" customWidth="1"/>
    <col min="15884" max="16128" width="9.140625" style="4"/>
    <col min="16129" max="16129" width="31.28515625" style="4" customWidth="1"/>
    <col min="16130" max="16130" width="16.5703125" style="4" customWidth="1"/>
    <col min="16131" max="16131" width="6.28515625" style="4" customWidth="1"/>
    <col min="16132" max="16139" width="7.5703125" style="4" customWidth="1"/>
    <col min="16140" max="16384" width="9.140625" style="4"/>
  </cols>
  <sheetData>
    <row r="1" spans="1:11" ht="44.25" customHeight="1">
      <c r="G1" s="127" t="s">
        <v>92</v>
      </c>
      <c r="H1" s="127"/>
      <c r="I1" s="127"/>
      <c r="J1" s="127"/>
      <c r="K1" s="127"/>
    </row>
    <row r="2" spans="1:11">
      <c r="A2" s="39"/>
      <c r="B2" s="39"/>
      <c r="C2" s="39"/>
      <c r="D2" s="39"/>
      <c r="I2" s="128" t="s">
        <v>90</v>
      </c>
      <c r="J2" s="128"/>
      <c r="K2" s="128"/>
    </row>
    <row r="3" spans="1:11">
      <c r="A3" s="39"/>
      <c r="B3" s="39"/>
      <c r="C3" s="129" t="s">
        <v>89</v>
      </c>
      <c r="D3" s="129"/>
      <c r="E3" s="129"/>
      <c r="F3" s="129"/>
      <c r="G3" s="129"/>
      <c r="I3" s="40">
        <f>+'1дс_баланс'!D6</f>
        <v>2018</v>
      </c>
      <c r="J3" s="41" t="str">
        <f>+'1дс_баланс'!E6</f>
        <v>10</v>
      </c>
      <c r="K3" s="41" t="s">
        <v>88</v>
      </c>
    </row>
    <row r="4" spans="1:11">
      <c r="A4" s="42" t="s">
        <v>87</v>
      </c>
      <c r="B4" s="130" t="str">
        <f>+'1дс_баланс'!B7</f>
        <v>Фінансове управління Жмеринської міської ради</v>
      </c>
      <c r="C4" s="130"/>
      <c r="D4" s="130"/>
      <c r="E4" s="130"/>
      <c r="F4" s="130"/>
      <c r="G4" s="116" t="s">
        <v>86</v>
      </c>
      <c r="H4" s="117"/>
      <c r="I4" s="121" t="s">
        <v>195</v>
      </c>
      <c r="J4" s="122"/>
      <c r="K4" s="122"/>
    </row>
    <row r="5" spans="1:11">
      <c r="A5" s="42" t="s">
        <v>85</v>
      </c>
      <c r="B5" s="120" t="str">
        <f>+'1дс_баланс'!B8</f>
        <v>Жмеринка</v>
      </c>
      <c r="C5" s="120"/>
      <c r="D5" s="120"/>
      <c r="E5" s="120"/>
      <c r="F5" s="120"/>
      <c r="G5" s="116" t="s">
        <v>84</v>
      </c>
      <c r="H5" s="117"/>
      <c r="I5" s="121" t="s">
        <v>188</v>
      </c>
      <c r="J5" s="122"/>
      <c r="K5" s="122"/>
    </row>
    <row r="6" spans="1:11" ht="26.25">
      <c r="A6" s="43" t="s">
        <v>83</v>
      </c>
      <c r="B6" s="123" t="str">
        <f>[1]ЗАПОЛНИТЬ!D15</f>
        <v>Орган місцевого самоврядування</v>
      </c>
      <c r="C6" s="120"/>
      <c r="D6" s="120"/>
      <c r="E6" s="120"/>
      <c r="F6" s="120"/>
      <c r="G6" s="116" t="s">
        <v>82</v>
      </c>
      <c r="H6" s="117"/>
      <c r="I6" s="124">
        <f>[1]ЗАПОЛНИТЬ!B15</f>
        <v>420</v>
      </c>
      <c r="J6" s="125"/>
      <c r="K6" s="126"/>
    </row>
    <row r="7" spans="1:11">
      <c r="A7" s="42" t="s">
        <v>81</v>
      </c>
      <c r="B7" s="115" t="str">
        <f>+'1дс_баланс'!B10</f>
        <v>Міські, районні у містах ради та їх виконавчі органи</v>
      </c>
      <c r="C7" s="115"/>
      <c r="D7" s="115"/>
      <c r="E7" s="115"/>
      <c r="F7" s="115"/>
      <c r="G7" s="116" t="s">
        <v>80</v>
      </c>
      <c r="H7" s="117"/>
      <c r="I7" s="118" t="s">
        <v>191</v>
      </c>
      <c r="J7" s="119"/>
      <c r="K7" s="119"/>
    </row>
    <row r="8" spans="1:11">
      <c r="A8" s="42" t="s">
        <v>79</v>
      </c>
      <c r="B8" s="115" t="str">
        <f>+'1дс_баланс'!B11</f>
        <v>Державне управління загального характеру</v>
      </c>
      <c r="C8" s="115"/>
      <c r="D8" s="115"/>
      <c r="E8" s="115"/>
      <c r="F8" s="115"/>
      <c r="G8" s="116" t="s">
        <v>78</v>
      </c>
      <c r="H8" s="117"/>
      <c r="I8" s="118" t="s">
        <v>192</v>
      </c>
      <c r="J8" s="119"/>
      <c r="K8" s="119"/>
    </row>
    <row r="9" spans="1:11">
      <c r="A9" s="44" t="s">
        <v>77</v>
      </c>
      <c r="B9" s="44"/>
      <c r="C9" s="39"/>
      <c r="D9" s="39"/>
      <c r="E9" s="113"/>
      <c r="F9" s="113"/>
      <c r="G9" s="113"/>
    </row>
    <row r="10" spans="1:11">
      <c r="A10" s="44" t="s">
        <v>93</v>
      </c>
      <c r="B10" s="44"/>
      <c r="C10" s="39"/>
      <c r="D10" s="39"/>
      <c r="E10" s="39"/>
      <c r="F10" s="39"/>
      <c r="G10" s="39"/>
    </row>
    <row r="11" spans="1:11">
      <c r="A11" s="114" t="s">
        <v>94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>
      <c r="A12" s="114" t="s">
        <v>199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>
      <c r="A13" s="103" t="s">
        <v>95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>
      <c r="J14" s="4" t="s">
        <v>96</v>
      </c>
    </row>
    <row r="15" spans="1:11" ht="42.75">
      <c r="A15" s="95" t="s">
        <v>97</v>
      </c>
      <c r="B15" s="96"/>
      <c r="C15" s="45" t="s">
        <v>35</v>
      </c>
      <c r="D15" s="97" t="s">
        <v>98</v>
      </c>
      <c r="E15" s="97"/>
      <c r="F15" s="97"/>
      <c r="G15" s="97"/>
      <c r="H15" s="97" t="s">
        <v>99</v>
      </c>
      <c r="I15" s="97"/>
      <c r="J15" s="97"/>
      <c r="K15" s="97"/>
    </row>
    <row r="16" spans="1:11">
      <c r="A16" s="95">
        <v>1</v>
      </c>
      <c r="B16" s="96"/>
      <c r="C16" s="45">
        <v>2</v>
      </c>
      <c r="D16" s="97">
        <v>3</v>
      </c>
      <c r="E16" s="97"/>
      <c r="F16" s="97"/>
      <c r="G16" s="97"/>
      <c r="H16" s="97">
        <v>4</v>
      </c>
      <c r="I16" s="97"/>
      <c r="J16" s="97"/>
      <c r="K16" s="97"/>
    </row>
    <row r="17" spans="1:11">
      <c r="A17" s="92" t="s">
        <v>100</v>
      </c>
      <c r="B17" s="93"/>
      <c r="C17" s="46"/>
      <c r="D17" s="91"/>
      <c r="E17" s="91"/>
      <c r="F17" s="91"/>
      <c r="G17" s="91"/>
      <c r="H17" s="91"/>
      <c r="I17" s="91"/>
      <c r="J17" s="91"/>
      <c r="K17" s="91"/>
    </row>
    <row r="18" spans="1:11">
      <c r="A18" s="92" t="s">
        <v>101</v>
      </c>
      <c r="B18" s="93"/>
      <c r="C18" s="45"/>
      <c r="D18" s="91"/>
      <c r="E18" s="91"/>
      <c r="F18" s="91"/>
      <c r="G18" s="91"/>
      <c r="H18" s="91"/>
      <c r="I18" s="91"/>
      <c r="J18" s="91"/>
      <c r="K18" s="91"/>
    </row>
    <row r="19" spans="1:11">
      <c r="A19" s="89" t="s">
        <v>102</v>
      </c>
      <c r="B19" s="90"/>
      <c r="C19" s="46">
        <v>2010</v>
      </c>
      <c r="D19" s="91">
        <v>2195823</v>
      </c>
      <c r="E19" s="91"/>
      <c r="F19" s="91"/>
      <c r="G19" s="91"/>
      <c r="H19" s="91">
        <v>1567477</v>
      </c>
      <c r="I19" s="91"/>
      <c r="J19" s="91"/>
      <c r="K19" s="91"/>
    </row>
    <row r="20" spans="1:11" ht="15.75" customHeight="1">
      <c r="A20" s="89" t="s">
        <v>103</v>
      </c>
      <c r="B20" s="90"/>
      <c r="C20" s="46">
        <v>2020</v>
      </c>
      <c r="D20" s="91">
        <v>0</v>
      </c>
      <c r="E20" s="91"/>
      <c r="F20" s="91"/>
      <c r="G20" s="91"/>
      <c r="H20" s="91">
        <v>0</v>
      </c>
      <c r="I20" s="91"/>
      <c r="J20" s="91"/>
      <c r="K20" s="91"/>
    </row>
    <row r="21" spans="1:11">
      <c r="A21" s="89" t="s">
        <v>104</v>
      </c>
      <c r="B21" s="90"/>
      <c r="C21" s="46">
        <v>2030</v>
      </c>
      <c r="D21" s="91">
        <v>0</v>
      </c>
      <c r="E21" s="91"/>
      <c r="F21" s="91"/>
      <c r="G21" s="91"/>
      <c r="H21" s="91">
        <v>0</v>
      </c>
      <c r="I21" s="91"/>
      <c r="J21" s="91"/>
      <c r="K21" s="91"/>
    </row>
    <row r="22" spans="1:11">
      <c r="A22" s="89" t="s">
        <v>105</v>
      </c>
      <c r="B22" s="90"/>
      <c r="C22" s="46">
        <v>2040</v>
      </c>
      <c r="D22" s="91">
        <v>0</v>
      </c>
      <c r="E22" s="91"/>
      <c r="F22" s="91"/>
      <c r="G22" s="91"/>
      <c r="H22" s="91">
        <v>0</v>
      </c>
      <c r="I22" s="91"/>
      <c r="J22" s="91"/>
      <c r="K22" s="91"/>
    </row>
    <row r="23" spans="1:11">
      <c r="A23" s="89" t="s">
        <v>106</v>
      </c>
      <c r="B23" s="90"/>
      <c r="C23" s="46">
        <v>2050</v>
      </c>
      <c r="D23" s="91">
        <v>3480</v>
      </c>
      <c r="E23" s="91"/>
      <c r="F23" s="91"/>
      <c r="G23" s="91"/>
      <c r="H23" s="91">
        <v>0</v>
      </c>
      <c r="I23" s="91"/>
      <c r="J23" s="91"/>
      <c r="K23" s="91"/>
    </row>
    <row r="24" spans="1:11">
      <c r="A24" s="92" t="s">
        <v>107</v>
      </c>
      <c r="B24" s="93"/>
      <c r="C24" s="45">
        <v>2080</v>
      </c>
      <c r="D24" s="94">
        <f>SUM(D19:G23)</f>
        <v>2199303</v>
      </c>
      <c r="E24" s="94"/>
      <c r="F24" s="94"/>
      <c r="G24" s="94"/>
      <c r="H24" s="94">
        <f>SUM(H19:K23)</f>
        <v>1567477</v>
      </c>
      <c r="I24" s="94"/>
      <c r="J24" s="94"/>
      <c r="K24" s="94"/>
    </row>
    <row r="25" spans="1:11">
      <c r="A25" s="92" t="s">
        <v>108</v>
      </c>
      <c r="B25" s="93"/>
      <c r="C25" s="45"/>
      <c r="D25" s="91"/>
      <c r="E25" s="91"/>
      <c r="F25" s="91"/>
      <c r="G25" s="91"/>
      <c r="H25" s="91"/>
      <c r="I25" s="91"/>
      <c r="J25" s="91"/>
      <c r="K25" s="91"/>
    </row>
    <row r="26" spans="1:11">
      <c r="A26" s="89" t="s">
        <v>109</v>
      </c>
      <c r="B26" s="90"/>
      <c r="C26" s="46">
        <v>2090</v>
      </c>
      <c r="D26" s="91">
        <v>0</v>
      </c>
      <c r="E26" s="91"/>
      <c r="F26" s="91"/>
      <c r="G26" s="91"/>
      <c r="H26" s="91">
        <v>0</v>
      </c>
      <c r="I26" s="91"/>
      <c r="J26" s="91"/>
      <c r="K26" s="91"/>
    </row>
    <row r="27" spans="1:11">
      <c r="A27" s="89" t="s">
        <v>110</v>
      </c>
      <c r="B27" s="90"/>
      <c r="C27" s="46">
        <v>2100</v>
      </c>
      <c r="D27" s="91">
        <v>0</v>
      </c>
      <c r="E27" s="91"/>
      <c r="F27" s="91"/>
      <c r="G27" s="91"/>
      <c r="H27" s="91">
        <v>0</v>
      </c>
      <c r="I27" s="91"/>
      <c r="J27" s="91"/>
      <c r="K27" s="91"/>
    </row>
    <row r="28" spans="1:11">
      <c r="A28" s="89" t="s">
        <v>111</v>
      </c>
      <c r="B28" s="90"/>
      <c r="C28" s="46">
        <v>2110</v>
      </c>
      <c r="D28" s="91">
        <v>32483600</v>
      </c>
      <c r="E28" s="91"/>
      <c r="F28" s="91"/>
      <c r="G28" s="91"/>
      <c r="H28" s="91">
        <v>0</v>
      </c>
      <c r="I28" s="91"/>
      <c r="J28" s="91"/>
      <c r="K28" s="91"/>
    </row>
    <row r="29" spans="1:11">
      <c r="A29" s="89" t="s">
        <v>112</v>
      </c>
      <c r="B29" s="90"/>
      <c r="C29" s="46">
        <v>2120</v>
      </c>
      <c r="D29" s="91">
        <v>0</v>
      </c>
      <c r="E29" s="91"/>
      <c r="F29" s="91"/>
      <c r="G29" s="91"/>
      <c r="H29" s="91">
        <v>0</v>
      </c>
      <c r="I29" s="91"/>
      <c r="J29" s="91"/>
      <c r="K29" s="91"/>
    </row>
    <row r="30" spans="1:11">
      <c r="A30" s="89" t="s">
        <v>113</v>
      </c>
      <c r="B30" s="90"/>
      <c r="C30" s="46">
        <v>2130</v>
      </c>
      <c r="D30" s="91">
        <v>0</v>
      </c>
      <c r="E30" s="91"/>
      <c r="F30" s="91"/>
      <c r="G30" s="91"/>
      <c r="H30" s="91">
        <v>0</v>
      </c>
      <c r="I30" s="91"/>
      <c r="J30" s="91"/>
      <c r="K30" s="91"/>
    </row>
    <row r="31" spans="1:11">
      <c r="A31" s="92" t="s">
        <v>114</v>
      </c>
      <c r="B31" s="93"/>
      <c r="C31" s="45">
        <v>2170</v>
      </c>
      <c r="D31" s="94">
        <f>SUM(D26:G30)</f>
        <v>32483600</v>
      </c>
      <c r="E31" s="94"/>
      <c r="F31" s="94"/>
      <c r="G31" s="94"/>
      <c r="H31" s="94">
        <f>SUM(H26:K30)</f>
        <v>0</v>
      </c>
      <c r="I31" s="94"/>
      <c r="J31" s="94"/>
      <c r="K31" s="94"/>
    </row>
    <row r="32" spans="1:11">
      <c r="A32" s="92" t="s">
        <v>115</v>
      </c>
      <c r="B32" s="93"/>
      <c r="C32" s="45">
        <v>2200</v>
      </c>
      <c r="D32" s="94">
        <f>D31+D24</f>
        <v>34682903</v>
      </c>
      <c r="E32" s="94"/>
      <c r="F32" s="94"/>
      <c r="G32" s="94"/>
      <c r="H32" s="94">
        <f>H31+H24</f>
        <v>1567477</v>
      </c>
      <c r="I32" s="94"/>
      <c r="J32" s="94"/>
      <c r="K32" s="94"/>
    </row>
    <row r="33" spans="1:11">
      <c r="A33" s="92" t="s">
        <v>116</v>
      </c>
      <c r="B33" s="93"/>
      <c r="C33" s="46"/>
      <c r="D33" s="91"/>
      <c r="E33" s="91"/>
      <c r="F33" s="91"/>
      <c r="G33" s="91"/>
      <c r="H33" s="91"/>
      <c r="I33" s="91"/>
      <c r="J33" s="91"/>
      <c r="K33" s="91"/>
    </row>
    <row r="34" spans="1:11">
      <c r="A34" s="92" t="s">
        <v>117</v>
      </c>
      <c r="B34" s="93"/>
      <c r="C34" s="45"/>
      <c r="D34" s="91"/>
      <c r="E34" s="91"/>
      <c r="F34" s="91"/>
      <c r="G34" s="91"/>
      <c r="H34" s="91"/>
      <c r="I34" s="91"/>
      <c r="J34" s="91"/>
      <c r="K34" s="91"/>
    </row>
    <row r="35" spans="1:11">
      <c r="A35" s="89" t="s">
        <v>118</v>
      </c>
      <c r="B35" s="90"/>
      <c r="C35" s="46">
        <v>2210</v>
      </c>
      <c r="D35" s="91">
        <v>2191529</v>
      </c>
      <c r="E35" s="91"/>
      <c r="F35" s="91"/>
      <c r="G35" s="91"/>
      <c r="H35" s="91">
        <v>1489269</v>
      </c>
      <c r="I35" s="91"/>
      <c r="J35" s="91"/>
      <c r="K35" s="91"/>
    </row>
    <row r="36" spans="1:11" ht="30.75" customHeight="1">
      <c r="A36" s="89" t="s">
        <v>119</v>
      </c>
      <c r="B36" s="90"/>
      <c r="C36" s="46">
        <v>2220</v>
      </c>
      <c r="D36" s="91">
        <v>0</v>
      </c>
      <c r="E36" s="91"/>
      <c r="F36" s="91"/>
      <c r="G36" s="91"/>
      <c r="H36" s="91">
        <v>0</v>
      </c>
      <c r="I36" s="91"/>
      <c r="J36" s="91"/>
      <c r="K36" s="91"/>
    </row>
    <row r="37" spans="1:11">
      <c r="A37" s="89" t="s">
        <v>120</v>
      </c>
      <c r="B37" s="90"/>
      <c r="C37" s="46">
        <v>2230</v>
      </c>
      <c r="D37" s="91">
        <v>0</v>
      </c>
      <c r="E37" s="91"/>
      <c r="F37" s="91"/>
      <c r="G37" s="91"/>
      <c r="H37" s="91">
        <v>0</v>
      </c>
      <c r="I37" s="91"/>
      <c r="J37" s="91"/>
      <c r="K37" s="91"/>
    </row>
    <row r="38" spans="1:11">
      <c r="A38" s="89" t="s">
        <v>121</v>
      </c>
      <c r="B38" s="90"/>
      <c r="C38" s="46">
        <v>2240</v>
      </c>
      <c r="D38" s="91">
        <v>0</v>
      </c>
      <c r="E38" s="91"/>
      <c r="F38" s="91"/>
      <c r="G38" s="91"/>
      <c r="H38" s="91">
        <v>0</v>
      </c>
      <c r="I38" s="91"/>
      <c r="J38" s="91"/>
      <c r="K38" s="91"/>
    </row>
    <row r="39" spans="1:11">
      <c r="A39" s="89" t="s">
        <v>122</v>
      </c>
      <c r="B39" s="90"/>
      <c r="C39" s="46">
        <v>2250</v>
      </c>
      <c r="D39" s="91">
        <v>3480</v>
      </c>
      <c r="E39" s="91"/>
      <c r="F39" s="91"/>
      <c r="G39" s="91"/>
      <c r="H39" s="91">
        <v>5005</v>
      </c>
      <c r="I39" s="91"/>
      <c r="J39" s="91"/>
      <c r="K39" s="91"/>
    </row>
    <row r="40" spans="1:11">
      <c r="A40" s="92" t="s">
        <v>123</v>
      </c>
      <c r="B40" s="93"/>
      <c r="C40" s="45">
        <v>2290</v>
      </c>
      <c r="D40" s="94">
        <f>SUM(D35:G39)</f>
        <v>2195009</v>
      </c>
      <c r="E40" s="94"/>
      <c r="F40" s="94"/>
      <c r="G40" s="94"/>
      <c r="H40" s="94">
        <f>SUM(H35:K39)</f>
        <v>1494274</v>
      </c>
      <c r="I40" s="94"/>
      <c r="J40" s="94"/>
      <c r="K40" s="94"/>
    </row>
    <row r="41" spans="1:11">
      <c r="A41" s="92" t="s">
        <v>124</v>
      </c>
      <c r="B41" s="93"/>
      <c r="C41" s="45"/>
      <c r="D41" s="91"/>
      <c r="E41" s="91"/>
      <c r="F41" s="91"/>
      <c r="G41" s="91"/>
      <c r="H41" s="91"/>
      <c r="I41" s="91"/>
      <c r="J41" s="91"/>
      <c r="K41" s="91"/>
    </row>
    <row r="42" spans="1:11">
      <c r="A42" s="89" t="s">
        <v>111</v>
      </c>
      <c r="B42" s="90"/>
      <c r="C42" s="46">
        <v>2300</v>
      </c>
      <c r="D42" s="91">
        <v>32483600</v>
      </c>
      <c r="E42" s="91"/>
      <c r="F42" s="91"/>
      <c r="G42" s="91"/>
      <c r="H42" s="91">
        <v>0</v>
      </c>
      <c r="I42" s="91"/>
      <c r="J42" s="91"/>
      <c r="K42" s="91"/>
    </row>
    <row r="43" spans="1:11">
      <c r="A43" s="89" t="s">
        <v>125</v>
      </c>
      <c r="B43" s="90"/>
      <c r="C43" s="46">
        <v>2310</v>
      </c>
      <c r="D43" s="91">
        <v>0</v>
      </c>
      <c r="E43" s="91"/>
      <c r="F43" s="91"/>
      <c r="G43" s="91"/>
      <c r="H43" s="91">
        <v>185500</v>
      </c>
      <c r="I43" s="91"/>
      <c r="J43" s="91"/>
      <c r="K43" s="91"/>
    </row>
    <row r="44" spans="1:11" ht="15.75" customHeight="1">
      <c r="A44" s="92" t="s">
        <v>126</v>
      </c>
      <c r="B44" s="93"/>
      <c r="C44" s="45">
        <v>2340</v>
      </c>
      <c r="D44" s="94">
        <f>SUM(D42:G43)</f>
        <v>32483600</v>
      </c>
      <c r="E44" s="94"/>
      <c r="F44" s="94"/>
      <c r="G44" s="94"/>
      <c r="H44" s="94">
        <f>SUM(H42:K43)</f>
        <v>185500</v>
      </c>
      <c r="I44" s="94"/>
      <c r="J44" s="94"/>
      <c r="K44" s="94"/>
    </row>
    <row r="45" spans="1:11">
      <c r="A45" s="92" t="s">
        <v>127</v>
      </c>
      <c r="B45" s="93"/>
      <c r="C45" s="45">
        <v>2380</v>
      </c>
      <c r="D45" s="91">
        <f>D44+D40</f>
        <v>34678609</v>
      </c>
      <c r="E45" s="91"/>
      <c r="F45" s="91"/>
      <c r="G45" s="91"/>
      <c r="H45" s="91">
        <f>H44+H40</f>
        <v>1679774</v>
      </c>
      <c r="I45" s="91"/>
      <c r="J45" s="91"/>
      <c r="K45" s="91"/>
    </row>
    <row r="46" spans="1:11">
      <c r="A46" s="92" t="s">
        <v>128</v>
      </c>
      <c r="B46" s="93"/>
      <c r="C46" s="45">
        <v>2390</v>
      </c>
      <c r="D46" s="91">
        <f>D32-D45</f>
        <v>4294</v>
      </c>
      <c r="E46" s="91"/>
      <c r="F46" s="91"/>
      <c r="G46" s="91"/>
      <c r="H46" s="91">
        <f>H32-H45</f>
        <v>-112297</v>
      </c>
      <c r="I46" s="91"/>
      <c r="J46" s="91"/>
      <c r="K46" s="91"/>
    </row>
    <row r="47" spans="1:11">
      <c r="A47" s="47"/>
      <c r="B47" s="47"/>
      <c r="C47" s="48"/>
      <c r="D47" s="49"/>
      <c r="E47" s="49"/>
      <c r="F47" s="49"/>
      <c r="G47" s="49"/>
      <c r="H47" s="49"/>
      <c r="I47" s="49"/>
      <c r="J47" s="49"/>
      <c r="K47" s="49"/>
    </row>
    <row r="49" spans="1:11" ht="31.5" customHeight="1">
      <c r="A49" s="112" t="s">
        <v>129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</row>
    <row r="50" spans="1:11" hidden="1"/>
    <row r="51" spans="1:11" ht="30" customHeight="1">
      <c r="A51" s="95" t="s">
        <v>130</v>
      </c>
      <c r="B51" s="96"/>
      <c r="C51" s="50" t="s">
        <v>35</v>
      </c>
      <c r="D51" s="97" t="s">
        <v>98</v>
      </c>
      <c r="E51" s="97"/>
      <c r="F51" s="97"/>
      <c r="G51" s="97"/>
      <c r="H51" s="97" t="s">
        <v>99</v>
      </c>
      <c r="I51" s="97"/>
      <c r="J51" s="97"/>
      <c r="K51" s="97"/>
    </row>
    <row r="52" spans="1:11">
      <c r="A52" s="95">
        <v>1</v>
      </c>
      <c r="B52" s="96"/>
      <c r="C52" s="45">
        <v>2</v>
      </c>
      <c r="D52" s="97">
        <v>3</v>
      </c>
      <c r="E52" s="97"/>
      <c r="F52" s="97"/>
      <c r="G52" s="97"/>
      <c r="H52" s="97">
        <v>4</v>
      </c>
      <c r="I52" s="97"/>
      <c r="J52" s="97"/>
      <c r="K52" s="97"/>
    </row>
    <row r="53" spans="1:11">
      <c r="A53" s="89" t="s">
        <v>131</v>
      </c>
      <c r="B53" s="90"/>
      <c r="C53" s="46">
        <v>2420</v>
      </c>
      <c r="D53" s="91">
        <f>+D45</f>
        <v>34678609</v>
      </c>
      <c r="E53" s="91"/>
      <c r="F53" s="91"/>
      <c r="G53" s="91"/>
      <c r="H53" s="91">
        <f>+H45</f>
        <v>1679774</v>
      </c>
      <c r="I53" s="91"/>
      <c r="J53" s="91"/>
      <c r="K53" s="91"/>
    </row>
    <row r="54" spans="1:11">
      <c r="A54" s="89" t="s">
        <v>132</v>
      </c>
      <c r="B54" s="90"/>
      <c r="C54" s="46">
        <v>2430</v>
      </c>
      <c r="D54" s="91">
        <v>0</v>
      </c>
      <c r="E54" s="91"/>
      <c r="F54" s="91"/>
      <c r="G54" s="91"/>
      <c r="H54" s="91">
        <v>0</v>
      </c>
      <c r="I54" s="91"/>
      <c r="J54" s="91"/>
      <c r="K54" s="91"/>
    </row>
    <row r="55" spans="1:11" ht="15.75" customHeight="1">
      <c r="A55" s="89" t="s">
        <v>133</v>
      </c>
      <c r="B55" s="90"/>
      <c r="C55" s="46">
        <v>2440</v>
      </c>
      <c r="D55" s="91">
        <v>0</v>
      </c>
      <c r="E55" s="91"/>
      <c r="F55" s="91"/>
      <c r="G55" s="91"/>
      <c r="H55" s="91">
        <v>0</v>
      </c>
      <c r="I55" s="91"/>
      <c r="J55" s="91"/>
      <c r="K55" s="91"/>
    </row>
    <row r="56" spans="1:11">
      <c r="A56" s="89" t="s">
        <v>134</v>
      </c>
      <c r="B56" s="90"/>
      <c r="C56" s="46">
        <v>2450</v>
      </c>
      <c r="D56" s="91">
        <v>0</v>
      </c>
      <c r="E56" s="91"/>
      <c r="F56" s="91"/>
      <c r="G56" s="91"/>
      <c r="H56" s="91">
        <v>0</v>
      </c>
      <c r="I56" s="91"/>
      <c r="J56" s="91"/>
      <c r="K56" s="91"/>
    </row>
    <row r="57" spans="1:11" ht="15.75" customHeight="1">
      <c r="A57" s="89" t="s">
        <v>135</v>
      </c>
      <c r="B57" s="90"/>
      <c r="C57" s="46">
        <v>2460</v>
      </c>
      <c r="D57" s="91">
        <v>0</v>
      </c>
      <c r="E57" s="91"/>
      <c r="F57" s="91"/>
      <c r="G57" s="91"/>
      <c r="H57" s="91">
        <v>0</v>
      </c>
      <c r="I57" s="91"/>
      <c r="J57" s="91"/>
      <c r="K57" s="91"/>
    </row>
    <row r="58" spans="1:11">
      <c r="A58" s="89" t="s">
        <v>136</v>
      </c>
      <c r="B58" s="90"/>
      <c r="C58" s="46">
        <v>2470</v>
      </c>
      <c r="D58" s="91">
        <v>0</v>
      </c>
      <c r="E58" s="91"/>
      <c r="F58" s="91"/>
      <c r="G58" s="91"/>
      <c r="H58" s="91">
        <v>0</v>
      </c>
      <c r="I58" s="91"/>
      <c r="J58" s="91"/>
      <c r="K58" s="91"/>
    </row>
    <row r="59" spans="1:11">
      <c r="A59" s="89" t="s">
        <v>137</v>
      </c>
      <c r="B59" s="90"/>
      <c r="C59" s="46">
        <v>2480</v>
      </c>
      <c r="D59" s="91">
        <v>0</v>
      </c>
      <c r="E59" s="91"/>
      <c r="F59" s="91"/>
      <c r="G59" s="91"/>
      <c r="H59" s="91">
        <v>0</v>
      </c>
      <c r="I59" s="91"/>
      <c r="J59" s="91"/>
      <c r="K59" s="91"/>
    </row>
    <row r="60" spans="1:11">
      <c r="A60" s="89" t="s">
        <v>138</v>
      </c>
      <c r="B60" s="90"/>
      <c r="C60" s="46">
        <v>2490</v>
      </c>
      <c r="D60" s="91">
        <v>0</v>
      </c>
      <c r="E60" s="91"/>
      <c r="F60" s="91"/>
      <c r="G60" s="91"/>
      <c r="H60" s="91">
        <v>0</v>
      </c>
      <c r="I60" s="91"/>
      <c r="J60" s="91"/>
      <c r="K60" s="91"/>
    </row>
    <row r="61" spans="1:11">
      <c r="A61" s="89" t="s">
        <v>139</v>
      </c>
      <c r="B61" s="90"/>
      <c r="C61" s="46">
        <v>2500</v>
      </c>
      <c r="D61" s="91">
        <v>0</v>
      </c>
      <c r="E61" s="91"/>
      <c r="F61" s="91"/>
      <c r="G61" s="91"/>
      <c r="H61" s="91">
        <v>0</v>
      </c>
      <c r="I61" s="91"/>
      <c r="J61" s="91"/>
      <c r="K61" s="91"/>
    </row>
    <row r="62" spans="1:11" ht="15.75" customHeight="1">
      <c r="A62" s="89" t="s">
        <v>140</v>
      </c>
      <c r="B62" s="90"/>
      <c r="C62" s="46">
        <v>2510</v>
      </c>
      <c r="D62" s="91">
        <v>0</v>
      </c>
      <c r="E62" s="91"/>
      <c r="F62" s="91"/>
      <c r="G62" s="91"/>
      <c r="H62" s="91">
        <v>0</v>
      </c>
      <c r="I62" s="91"/>
      <c r="J62" s="91"/>
      <c r="K62" s="91"/>
    </row>
    <row r="63" spans="1:11">
      <c r="A63" s="108" t="s">
        <v>141</v>
      </c>
      <c r="B63" s="109"/>
      <c r="C63" s="51">
        <v>2520</v>
      </c>
      <c r="D63" s="110">
        <f>SUM(D53:G62)</f>
        <v>34678609</v>
      </c>
      <c r="E63" s="111"/>
      <c r="F63" s="111"/>
      <c r="G63" s="111"/>
      <c r="H63" s="110">
        <f>SUM(H53:K62)</f>
        <v>1679774</v>
      </c>
      <c r="I63" s="111"/>
      <c r="J63" s="111"/>
      <c r="K63" s="111"/>
    </row>
    <row r="64" spans="1:11">
      <c r="A64" s="103" t="s">
        <v>142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</row>
    <row r="65" spans="1:11" hidden="1"/>
    <row r="66" spans="1:11" ht="16.5" customHeight="1">
      <c r="A66" s="104" t="s">
        <v>97</v>
      </c>
      <c r="B66" s="105"/>
      <c r="C66" s="97" t="s">
        <v>35</v>
      </c>
      <c r="D66" s="97" t="s">
        <v>143</v>
      </c>
      <c r="E66" s="97"/>
      <c r="F66" s="97"/>
      <c r="G66" s="97"/>
      <c r="H66" s="97" t="s">
        <v>144</v>
      </c>
      <c r="I66" s="97"/>
      <c r="J66" s="97"/>
      <c r="K66" s="97"/>
    </row>
    <row r="67" spans="1:11" ht="129" customHeight="1">
      <c r="A67" s="106"/>
      <c r="B67" s="107"/>
      <c r="C67" s="97"/>
      <c r="D67" s="52" t="s">
        <v>145</v>
      </c>
      <c r="E67" s="52" t="s">
        <v>146</v>
      </c>
      <c r="F67" s="52" t="s">
        <v>146</v>
      </c>
      <c r="G67" s="52" t="s">
        <v>147</v>
      </c>
      <c r="H67" s="52" t="s">
        <v>148</v>
      </c>
      <c r="I67" s="52" t="s">
        <v>148</v>
      </c>
      <c r="J67" s="52" t="s">
        <v>146</v>
      </c>
      <c r="K67" s="52" t="s">
        <v>149</v>
      </c>
    </row>
    <row r="68" spans="1:11">
      <c r="A68" s="95">
        <v>1</v>
      </c>
      <c r="B68" s="96"/>
      <c r="C68" s="45">
        <v>2</v>
      </c>
      <c r="D68" s="45">
        <v>3</v>
      </c>
      <c r="E68" s="45">
        <v>4</v>
      </c>
      <c r="F68" s="45"/>
      <c r="G68" s="45">
        <v>5</v>
      </c>
      <c r="H68" s="45">
        <v>6</v>
      </c>
      <c r="I68" s="45">
        <v>7</v>
      </c>
      <c r="J68" s="45"/>
      <c r="K68" s="45">
        <v>8</v>
      </c>
    </row>
    <row r="69" spans="1:11">
      <c r="A69" s="92" t="s">
        <v>100</v>
      </c>
      <c r="B69" s="93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92" t="s">
        <v>109</v>
      </c>
      <c r="B70" s="93"/>
      <c r="C70" s="45">
        <v>2530</v>
      </c>
      <c r="D70" s="53">
        <v>0</v>
      </c>
      <c r="E70" s="53"/>
      <c r="F70" s="53">
        <v>0</v>
      </c>
      <c r="G70" s="53">
        <v>0</v>
      </c>
      <c r="H70" s="53"/>
      <c r="I70" s="53">
        <v>0</v>
      </c>
      <c r="J70" s="53">
        <v>0</v>
      </c>
      <c r="K70" s="53">
        <v>0</v>
      </c>
    </row>
    <row r="71" spans="1:11">
      <c r="A71" s="92" t="s">
        <v>110</v>
      </c>
      <c r="B71" s="93"/>
      <c r="C71" s="45">
        <v>2540</v>
      </c>
      <c r="D71" s="53">
        <v>0</v>
      </c>
      <c r="E71" s="53"/>
      <c r="F71" s="53">
        <v>0</v>
      </c>
      <c r="G71" s="53">
        <v>0</v>
      </c>
      <c r="H71" s="53"/>
      <c r="I71" s="53">
        <v>0</v>
      </c>
      <c r="J71" s="53">
        <v>0</v>
      </c>
      <c r="K71" s="53">
        <v>0</v>
      </c>
    </row>
    <row r="72" spans="1:11">
      <c r="A72" s="89" t="s">
        <v>150</v>
      </c>
      <c r="B72" s="90"/>
      <c r="C72" s="46">
        <v>2541</v>
      </c>
      <c r="D72" s="53">
        <v>0</v>
      </c>
      <c r="E72" s="53"/>
      <c r="F72" s="53">
        <v>0</v>
      </c>
      <c r="G72" s="53">
        <v>0</v>
      </c>
      <c r="H72" s="53"/>
      <c r="I72" s="53">
        <v>0</v>
      </c>
      <c r="J72" s="53">
        <v>0</v>
      </c>
      <c r="K72" s="53">
        <v>0</v>
      </c>
    </row>
    <row r="73" spans="1:11" ht="28.5" customHeight="1">
      <c r="A73" s="89" t="s">
        <v>151</v>
      </c>
      <c r="B73" s="90"/>
      <c r="C73" s="46">
        <v>2542</v>
      </c>
      <c r="D73" s="53">
        <v>0</v>
      </c>
      <c r="E73" s="53"/>
      <c r="F73" s="53">
        <v>0</v>
      </c>
      <c r="G73" s="53">
        <v>0</v>
      </c>
      <c r="H73" s="53"/>
      <c r="I73" s="53">
        <v>0</v>
      </c>
      <c r="J73" s="53">
        <v>0</v>
      </c>
      <c r="K73" s="53">
        <v>0</v>
      </c>
    </row>
    <row r="74" spans="1:11">
      <c r="A74" s="89" t="s">
        <v>152</v>
      </c>
      <c r="B74" s="90"/>
      <c r="C74" s="46">
        <v>2543</v>
      </c>
      <c r="D74" s="53">
        <v>0</v>
      </c>
      <c r="E74" s="53"/>
      <c r="F74" s="53">
        <v>0</v>
      </c>
      <c r="G74" s="53">
        <v>0</v>
      </c>
      <c r="H74" s="53"/>
      <c r="I74" s="53">
        <v>0</v>
      </c>
      <c r="J74" s="53">
        <v>0</v>
      </c>
      <c r="K74" s="53">
        <v>0</v>
      </c>
    </row>
    <row r="75" spans="1:11">
      <c r="A75" s="89" t="s">
        <v>153</v>
      </c>
      <c r="B75" s="90"/>
      <c r="C75" s="46">
        <v>2544</v>
      </c>
      <c r="D75" s="53">
        <v>0</v>
      </c>
      <c r="E75" s="53"/>
      <c r="F75" s="53">
        <v>0</v>
      </c>
      <c r="G75" s="53">
        <v>0</v>
      </c>
      <c r="H75" s="53"/>
      <c r="I75" s="53">
        <v>0</v>
      </c>
      <c r="J75" s="53">
        <v>0</v>
      </c>
      <c r="K75" s="53">
        <v>0</v>
      </c>
    </row>
    <row r="76" spans="1:11" hidden="1">
      <c r="A76" s="89"/>
      <c r="B76" s="90"/>
      <c r="C76" s="46"/>
      <c r="D76" s="53">
        <v>0</v>
      </c>
      <c r="E76" s="53"/>
      <c r="F76" s="53">
        <v>0</v>
      </c>
      <c r="G76" s="53">
        <v>0</v>
      </c>
      <c r="H76" s="53"/>
      <c r="I76" s="53">
        <v>0</v>
      </c>
      <c r="J76" s="53">
        <v>0</v>
      </c>
      <c r="K76" s="53">
        <v>0</v>
      </c>
    </row>
    <row r="77" spans="1:11">
      <c r="A77" s="92" t="s">
        <v>154</v>
      </c>
      <c r="B77" s="93"/>
      <c r="C77" s="45">
        <v>2550</v>
      </c>
      <c r="D77" s="53">
        <v>0</v>
      </c>
      <c r="E77" s="53"/>
      <c r="F77" s="53">
        <v>0</v>
      </c>
      <c r="G77" s="53">
        <v>0</v>
      </c>
      <c r="H77" s="53"/>
      <c r="I77" s="53">
        <v>0</v>
      </c>
      <c r="J77" s="53">
        <v>0</v>
      </c>
      <c r="K77" s="53">
        <v>0</v>
      </c>
    </row>
    <row r="78" spans="1:11">
      <c r="A78" s="92" t="s">
        <v>155</v>
      </c>
      <c r="B78" s="93"/>
      <c r="C78" s="45">
        <v>2560</v>
      </c>
      <c r="D78" s="53">
        <v>0</v>
      </c>
      <c r="E78" s="53"/>
      <c r="F78" s="53">
        <v>0</v>
      </c>
      <c r="G78" s="53">
        <v>0</v>
      </c>
      <c r="H78" s="53"/>
      <c r="I78" s="53">
        <v>0</v>
      </c>
      <c r="J78" s="53">
        <v>0</v>
      </c>
      <c r="K78" s="53">
        <v>0</v>
      </c>
    </row>
    <row r="79" spans="1:11">
      <c r="A79" s="101" t="s">
        <v>156</v>
      </c>
      <c r="B79" s="102"/>
      <c r="C79" s="45">
        <v>2561</v>
      </c>
      <c r="D79" s="53">
        <v>0</v>
      </c>
      <c r="E79" s="53"/>
      <c r="F79" s="53">
        <v>0</v>
      </c>
      <c r="G79" s="53">
        <v>0</v>
      </c>
      <c r="H79" s="53"/>
      <c r="I79" s="53">
        <v>0</v>
      </c>
      <c r="J79" s="53">
        <v>0</v>
      </c>
      <c r="K79" s="53">
        <v>0</v>
      </c>
    </row>
    <row r="80" spans="1:11">
      <c r="A80" s="101" t="s">
        <v>157</v>
      </c>
      <c r="B80" s="102"/>
      <c r="C80" s="45">
        <v>2570</v>
      </c>
      <c r="D80" s="53">
        <v>0</v>
      </c>
      <c r="E80" s="53"/>
      <c r="F80" s="53">
        <v>0</v>
      </c>
      <c r="G80" s="53">
        <v>0</v>
      </c>
      <c r="H80" s="53"/>
      <c r="I80" s="53">
        <v>0</v>
      </c>
      <c r="J80" s="53">
        <v>0</v>
      </c>
      <c r="K80" s="53">
        <v>0</v>
      </c>
    </row>
    <row r="81" spans="1:11">
      <c r="A81" s="92" t="s">
        <v>158</v>
      </c>
      <c r="B81" s="93"/>
      <c r="C81" s="45">
        <v>2580</v>
      </c>
      <c r="D81" s="53">
        <v>0</v>
      </c>
      <c r="E81" s="53"/>
      <c r="F81" s="53">
        <v>0</v>
      </c>
      <c r="G81" s="53">
        <v>0</v>
      </c>
      <c r="H81" s="53"/>
      <c r="I81" s="53">
        <v>0</v>
      </c>
      <c r="J81" s="53">
        <v>0</v>
      </c>
      <c r="K81" s="53">
        <v>0</v>
      </c>
    </row>
    <row r="82" spans="1:11">
      <c r="A82" s="89" t="s">
        <v>159</v>
      </c>
      <c r="B82" s="90"/>
      <c r="C82" s="46">
        <v>2581</v>
      </c>
      <c r="D82" s="53">
        <v>0</v>
      </c>
      <c r="E82" s="53"/>
      <c r="F82" s="53">
        <v>0</v>
      </c>
      <c r="G82" s="53">
        <v>0</v>
      </c>
      <c r="H82" s="53"/>
      <c r="I82" s="53">
        <v>0</v>
      </c>
      <c r="J82" s="53">
        <v>0</v>
      </c>
      <c r="K82" s="53">
        <v>0</v>
      </c>
    </row>
    <row r="83" spans="1:11" ht="44.25" customHeight="1">
      <c r="A83" s="89" t="s">
        <v>160</v>
      </c>
      <c r="B83" s="90"/>
      <c r="C83" s="46">
        <v>2582</v>
      </c>
      <c r="D83" s="53">
        <v>0</v>
      </c>
      <c r="E83" s="53"/>
      <c r="F83" s="53">
        <v>0</v>
      </c>
      <c r="G83" s="53">
        <v>0</v>
      </c>
      <c r="H83" s="53"/>
      <c r="I83" s="53">
        <v>0</v>
      </c>
      <c r="J83" s="53">
        <v>0</v>
      </c>
      <c r="K83" s="53">
        <v>0</v>
      </c>
    </row>
    <row r="84" spans="1:11" ht="30.75" customHeight="1">
      <c r="A84" s="89" t="s">
        <v>161</v>
      </c>
      <c r="B84" s="90"/>
      <c r="C84" s="46">
        <v>2583</v>
      </c>
      <c r="D84" s="53">
        <v>0</v>
      </c>
      <c r="E84" s="53"/>
      <c r="F84" s="53">
        <v>0</v>
      </c>
      <c r="G84" s="53">
        <v>0</v>
      </c>
      <c r="H84" s="53"/>
      <c r="I84" s="53">
        <v>0</v>
      </c>
      <c r="J84" s="53">
        <v>0</v>
      </c>
      <c r="K84" s="53">
        <v>0</v>
      </c>
    </row>
    <row r="85" spans="1:11" hidden="1">
      <c r="A85" s="89"/>
      <c r="B85" s="90"/>
      <c r="C85" s="46"/>
      <c r="D85" s="53">
        <v>0</v>
      </c>
      <c r="E85" s="53"/>
      <c r="F85" s="53">
        <v>0</v>
      </c>
      <c r="G85" s="53">
        <v>0</v>
      </c>
      <c r="H85" s="53"/>
      <c r="I85" s="53">
        <v>0</v>
      </c>
      <c r="J85" s="53">
        <v>0</v>
      </c>
      <c r="K85" s="53">
        <v>0</v>
      </c>
    </row>
    <row r="86" spans="1:11">
      <c r="A86" s="89" t="s">
        <v>162</v>
      </c>
      <c r="B86" s="90"/>
      <c r="C86" s="46">
        <v>2590</v>
      </c>
      <c r="D86" s="53">
        <v>0</v>
      </c>
      <c r="E86" s="53"/>
      <c r="F86" s="53">
        <v>0</v>
      </c>
      <c r="G86" s="53">
        <v>0</v>
      </c>
      <c r="H86" s="53"/>
      <c r="I86" s="53">
        <v>0</v>
      </c>
      <c r="J86" s="53">
        <v>0</v>
      </c>
      <c r="K86" s="53">
        <v>0</v>
      </c>
    </row>
    <row r="87" spans="1:11">
      <c r="A87" s="92" t="s">
        <v>163</v>
      </c>
      <c r="B87" s="93"/>
      <c r="C87" s="45">
        <v>2600</v>
      </c>
      <c r="D87" s="53">
        <v>0</v>
      </c>
      <c r="E87" s="53"/>
      <c r="F87" s="53">
        <v>0</v>
      </c>
      <c r="G87" s="53">
        <v>0</v>
      </c>
      <c r="H87" s="53"/>
      <c r="I87" s="53">
        <v>0</v>
      </c>
      <c r="J87" s="53">
        <v>0</v>
      </c>
      <c r="K87" s="53">
        <v>0</v>
      </c>
    </row>
    <row r="88" spans="1:11">
      <c r="A88" s="92" t="s">
        <v>116</v>
      </c>
      <c r="B88" s="93"/>
      <c r="C88" s="45"/>
      <c r="D88" s="54"/>
      <c r="E88" s="54"/>
      <c r="F88" s="54"/>
      <c r="G88" s="54"/>
      <c r="H88" s="54"/>
      <c r="I88" s="54"/>
      <c r="J88" s="54"/>
      <c r="K88" s="54"/>
    </row>
    <row r="89" spans="1:11">
      <c r="A89" s="89" t="s">
        <v>164</v>
      </c>
      <c r="B89" s="90"/>
      <c r="C89" s="46">
        <v>2610</v>
      </c>
      <c r="D89" s="53">
        <v>0</v>
      </c>
      <c r="E89" s="53"/>
      <c r="F89" s="53">
        <v>0</v>
      </c>
      <c r="G89" s="53">
        <v>0</v>
      </c>
      <c r="H89" s="53"/>
      <c r="I89" s="53">
        <v>0</v>
      </c>
      <c r="J89" s="53">
        <v>0</v>
      </c>
      <c r="K89" s="53">
        <v>0</v>
      </c>
    </row>
    <row r="90" spans="1:11">
      <c r="A90" s="89" t="s">
        <v>165</v>
      </c>
      <c r="B90" s="90"/>
      <c r="C90" s="46">
        <v>2620</v>
      </c>
      <c r="D90" s="53">
        <v>0</v>
      </c>
      <c r="E90" s="53"/>
      <c r="F90" s="53">
        <v>0</v>
      </c>
      <c r="G90" s="53">
        <v>0</v>
      </c>
      <c r="H90" s="53"/>
      <c r="I90" s="53">
        <v>0</v>
      </c>
      <c r="J90" s="53">
        <v>0</v>
      </c>
      <c r="K90" s="53">
        <v>0</v>
      </c>
    </row>
    <row r="91" spans="1:11">
      <c r="A91" s="89" t="s">
        <v>166</v>
      </c>
      <c r="B91" s="90"/>
      <c r="C91" s="46">
        <v>2630</v>
      </c>
      <c r="D91" s="53">
        <v>0</v>
      </c>
      <c r="E91" s="53"/>
      <c r="F91" s="53">
        <v>0</v>
      </c>
      <c r="G91" s="53">
        <v>0</v>
      </c>
      <c r="H91" s="53"/>
      <c r="I91" s="53">
        <v>0</v>
      </c>
      <c r="J91" s="53">
        <v>0</v>
      </c>
      <c r="K91" s="53">
        <v>0</v>
      </c>
    </row>
    <row r="92" spans="1:11">
      <c r="A92" s="89" t="s">
        <v>167</v>
      </c>
      <c r="B92" s="90"/>
      <c r="C92" s="46">
        <v>2640</v>
      </c>
      <c r="D92" s="53">
        <v>0</v>
      </c>
      <c r="E92" s="53"/>
      <c r="F92" s="53">
        <v>0</v>
      </c>
      <c r="G92" s="53">
        <v>0</v>
      </c>
      <c r="H92" s="53"/>
      <c r="I92" s="53">
        <v>0</v>
      </c>
      <c r="J92" s="53">
        <v>0</v>
      </c>
      <c r="K92" s="53">
        <v>0</v>
      </c>
    </row>
    <row r="93" spans="1:11">
      <c r="A93" s="98" t="s">
        <v>168</v>
      </c>
      <c r="B93" s="99"/>
      <c r="C93" s="46">
        <v>2641</v>
      </c>
      <c r="D93" s="53">
        <v>0</v>
      </c>
      <c r="E93" s="53"/>
      <c r="F93" s="53">
        <v>0</v>
      </c>
      <c r="G93" s="53">
        <v>0</v>
      </c>
      <c r="H93" s="53"/>
      <c r="I93" s="53">
        <v>0</v>
      </c>
      <c r="J93" s="53">
        <v>0</v>
      </c>
      <c r="K93" s="53">
        <v>0</v>
      </c>
    </row>
    <row r="94" spans="1:11">
      <c r="A94" s="89" t="s">
        <v>169</v>
      </c>
      <c r="B94" s="90"/>
      <c r="C94" s="46">
        <v>2650</v>
      </c>
      <c r="D94" s="53">
        <v>0</v>
      </c>
      <c r="E94" s="53"/>
      <c r="F94" s="53">
        <v>0</v>
      </c>
      <c r="G94" s="53">
        <v>0</v>
      </c>
      <c r="H94" s="53"/>
      <c r="I94" s="53">
        <v>0</v>
      </c>
      <c r="J94" s="53">
        <v>0</v>
      </c>
      <c r="K94" s="53">
        <v>0</v>
      </c>
    </row>
    <row r="95" spans="1:11">
      <c r="A95" s="89" t="s">
        <v>170</v>
      </c>
      <c r="B95" s="90"/>
      <c r="C95" s="46">
        <v>2660</v>
      </c>
      <c r="D95" s="53">
        <v>0</v>
      </c>
      <c r="E95" s="53"/>
      <c r="F95" s="53">
        <v>0</v>
      </c>
      <c r="G95" s="53">
        <v>0</v>
      </c>
      <c r="H95" s="53"/>
      <c r="I95" s="53">
        <v>0</v>
      </c>
      <c r="J95" s="53">
        <v>0</v>
      </c>
      <c r="K95" s="53">
        <v>0</v>
      </c>
    </row>
    <row r="96" spans="1:11">
      <c r="A96" s="89" t="s">
        <v>171</v>
      </c>
      <c r="B96" s="90"/>
      <c r="C96" s="46">
        <v>2670</v>
      </c>
      <c r="D96" s="53">
        <v>0</v>
      </c>
      <c r="E96" s="53"/>
      <c r="F96" s="53">
        <v>0</v>
      </c>
      <c r="G96" s="53">
        <v>0</v>
      </c>
      <c r="H96" s="53"/>
      <c r="I96" s="53">
        <v>0</v>
      </c>
      <c r="J96" s="53">
        <v>0</v>
      </c>
      <c r="K96" s="53">
        <v>0</v>
      </c>
    </row>
    <row r="97" spans="1:11">
      <c r="A97" s="89" t="s">
        <v>172</v>
      </c>
      <c r="B97" s="90"/>
      <c r="C97" s="46">
        <v>2680</v>
      </c>
      <c r="D97" s="53">
        <v>0</v>
      </c>
      <c r="E97" s="53"/>
      <c r="F97" s="53">
        <v>0</v>
      </c>
      <c r="G97" s="53">
        <v>0</v>
      </c>
      <c r="H97" s="53"/>
      <c r="I97" s="53">
        <v>0</v>
      </c>
      <c r="J97" s="53">
        <v>0</v>
      </c>
      <c r="K97" s="53">
        <v>0</v>
      </c>
    </row>
    <row r="98" spans="1:11">
      <c r="A98" s="89" t="s">
        <v>173</v>
      </c>
      <c r="B98" s="90"/>
      <c r="C98" s="46">
        <v>2690</v>
      </c>
      <c r="D98" s="53">
        <v>0</v>
      </c>
      <c r="E98" s="53"/>
      <c r="F98" s="53">
        <v>0</v>
      </c>
      <c r="G98" s="53">
        <v>0</v>
      </c>
      <c r="H98" s="53"/>
      <c r="I98" s="53">
        <v>0</v>
      </c>
      <c r="J98" s="53">
        <v>0</v>
      </c>
      <c r="K98" s="53">
        <v>0</v>
      </c>
    </row>
    <row r="99" spans="1:11">
      <c r="A99" s="98" t="s">
        <v>174</v>
      </c>
      <c r="B99" s="99"/>
      <c r="C99" s="46">
        <v>2691</v>
      </c>
      <c r="D99" s="53">
        <v>0</v>
      </c>
      <c r="E99" s="53"/>
      <c r="F99" s="53">
        <v>0</v>
      </c>
      <c r="G99" s="53">
        <v>0</v>
      </c>
      <c r="H99" s="53"/>
      <c r="I99" s="53">
        <v>0</v>
      </c>
      <c r="J99" s="53">
        <v>0</v>
      </c>
      <c r="K99" s="53">
        <v>0</v>
      </c>
    </row>
    <row r="100" spans="1:11">
      <c r="A100" s="89" t="s">
        <v>175</v>
      </c>
      <c r="B100" s="90"/>
      <c r="C100" s="46">
        <v>2700</v>
      </c>
      <c r="D100" s="53">
        <v>0</v>
      </c>
      <c r="E100" s="53"/>
      <c r="F100" s="53">
        <v>0</v>
      </c>
      <c r="G100" s="53">
        <v>0</v>
      </c>
      <c r="H100" s="53"/>
      <c r="I100" s="53">
        <v>0</v>
      </c>
      <c r="J100" s="53">
        <v>0</v>
      </c>
      <c r="K100" s="53">
        <v>0</v>
      </c>
    </row>
    <row r="101" spans="1:11">
      <c r="A101" s="89" t="s">
        <v>176</v>
      </c>
      <c r="B101" s="90"/>
      <c r="C101" s="46">
        <v>2710</v>
      </c>
      <c r="D101" s="53">
        <v>0</v>
      </c>
      <c r="E101" s="53"/>
      <c r="F101" s="53">
        <v>0</v>
      </c>
      <c r="G101" s="53">
        <v>0</v>
      </c>
      <c r="H101" s="53"/>
      <c r="I101" s="53">
        <v>0</v>
      </c>
      <c r="J101" s="53">
        <v>0</v>
      </c>
      <c r="K101" s="53">
        <v>0</v>
      </c>
    </row>
    <row r="102" spans="1:11">
      <c r="A102" s="92" t="s">
        <v>127</v>
      </c>
      <c r="B102" s="93"/>
      <c r="C102" s="45">
        <v>2780</v>
      </c>
      <c r="D102" s="53">
        <v>0</v>
      </c>
      <c r="E102" s="53"/>
      <c r="F102" s="53">
        <v>0</v>
      </c>
      <c r="G102" s="53">
        <v>0</v>
      </c>
      <c r="H102" s="53"/>
      <c r="I102" s="53">
        <v>0</v>
      </c>
      <c r="J102" s="53">
        <v>0</v>
      </c>
      <c r="K102" s="53">
        <v>0</v>
      </c>
    </row>
    <row r="103" spans="1:11">
      <c r="A103" s="92" t="s">
        <v>128</v>
      </c>
      <c r="B103" s="93"/>
      <c r="C103" s="45">
        <v>2790</v>
      </c>
      <c r="D103" s="53">
        <v>0</v>
      </c>
      <c r="E103" s="53"/>
      <c r="F103" s="53">
        <v>0</v>
      </c>
      <c r="G103" s="53">
        <v>0</v>
      </c>
      <c r="H103" s="53"/>
      <c r="I103" s="53">
        <v>0</v>
      </c>
      <c r="J103" s="53">
        <v>0</v>
      </c>
      <c r="K103" s="53">
        <v>0</v>
      </c>
    </row>
    <row r="105" spans="1:11">
      <c r="A105" s="100" t="s">
        <v>177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7" spans="1:11" ht="42.75">
      <c r="A107" s="95" t="s">
        <v>97</v>
      </c>
      <c r="B107" s="96"/>
      <c r="C107" s="45" t="s">
        <v>35</v>
      </c>
      <c r="D107" s="97" t="s">
        <v>98</v>
      </c>
      <c r="E107" s="97"/>
      <c r="F107" s="97"/>
      <c r="G107" s="97"/>
      <c r="H107" s="97" t="s">
        <v>178</v>
      </c>
      <c r="I107" s="97"/>
      <c r="J107" s="97"/>
      <c r="K107" s="97"/>
    </row>
    <row r="108" spans="1:11">
      <c r="A108" s="95">
        <v>1</v>
      </c>
      <c r="B108" s="96"/>
      <c r="C108" s="45">
        <v>2</v>
      </c>
      <c r="D108" s="97">
        <v>3</v>
      </c>
      <c r="E108" s="97"/>
      <c r="F108" s="97"/>
      <c r="G108" s="97"/>
      <c r="H108" s="97">
        <v>4</v>
      </c>
      <c r="I108" s="97"/>
      <c r="J108" s="97"/>
      <c r="K108" s="97"/>
    </row>
    <row r="109" spans="1:11">
      <c r="A109" s="89" t="s">
        <v>179</v>
      </c>
      <c r="B109" s="90"/>
      <c r="C109" s="46">
        <v>2820</v>
      </c>
      <c r="D109" s="91">
        <v>1747992</v>
      </c>
      <c r="E109" s="91"/>
      <c r="F109" s="91"/>
      <c r="G109" s="91"/>
      <c r="H109" s="91">
        <v>1183484</v>
      </c>
      <c r="I109" s="91"/>
      <c r="J109" s="91"/>
      <c r="K109" s="91"/>
    </row>
    <row r="110" spans="1:11">
      <c r="A110" s="89" t="s">
        <v>180</v>
      </c>
      <c r="B110" s="90"/>
      <c r="C110" s="46">
        <v>2830</v>
      </c>
      <c r="D110" s="91">
        <v>371931</v>
      </c>
      <c r="E110" s="91"/>
      <c r="F110" s="91"/>
      <c r="G110" s="91"/>
      <c r="H110" s="91">
        <v>239196</v>
      </c>
      <c r="I110" s="91"/>
      <c r="J110" s="91"/>
      <c r="K110" s="91"/>
    </row>
    <row r="111" spans="1:11">
      <c r="A111" s="89" t="s">
        <v>181</v>
      </c>
      <c r="B111" s="90"/>
      <c r="C111" s="46">
        <v>2840</v>
      </c>
      <c r="D111" s="91">
        <v>67312</v>
      </c>
      <c r="E111" s="91"/>
      <c r="F111" s="91"/>
      <c r="G111" s="91"/>
      <c r="H111" s="91">
        <v>63933</v>
      </c>
      <c r="I111" s="91"/>
      <c r="J111" s="91"/>
      <c r="K111" s="91"/>
    </row>
    <row r="112" spans="1:11">
      <c r="A112" s="89" t="s">
        <v>182</v>
      </c>
      <c r="B112" s="90"/>
      <c r="C112" s="46">
        <v>2850</v>
      </c>
      <c r="D112" s="91">
        <v>4294</v>
      </c>
      <c r="E112" s="91"/>
      <c r="F112" s="91"/>
      <c r="G112" s="91"/>
      <c r="H112" s="91">
        <v>2656</v>
      </c>
      <c r="I112" s="91"/>
      <c r="J112" s="91"/>
      <c r="K112" s="91"/>
    </row>
    <row r="113" spans="1:11">
      <c r="A113" s="89" t="s">
        <v>183</v>
      </c>
      <c r="B113" s="90"/>
      <c r="C113" s="46">
        <v>2860</v>
      </c>
      <c r="D113" s="91">
        <v>3480</v>
      </c>
      <c r="E113" s="91"/>
      <c r="F113" s="91"/>
      <c r="G113" s="91"/>
      <c r="H113" s="91">
        <v>5005</v>
      </c>
      <c r="I113" s="91"/>
      <c r="J113" s="91"/>
      <c r="K113" s="91"/>
    </row>
    <row r="114" spans="1:11">
      <c r="A114" s="92" t="s">
        <v>184</v>
      </c>
      <c r="B114" s="93"/>
      <c r="C114" s="45">
        <v>2890</v>
      </c>
      <c r="D114" s="94">
        <f>SUM(D109:G113)</f>
        <v>2195009</v>
      </c>
      <c r="E114" s="94"/>
      <c r="F114" s="94"/>
      <c r="G114" s="94"/>
      <c r="H114" s="94">
        <f>SUM(H109:K113)</f>
        <v>1494274</v>
      </c>
      <c r="I114" s="94"/>
      <c r="J114" s="94"/>
      <c r="K114" s="94"/>
    </row>
    <row r="116" spans="1:11" ht="15.75">
      <c r="A116" s="10" t="s">
        <v>5</v>
      </c>
      <c r="C116" s="87"/>
      <c r="D116" s="87"/>
      <c r="F116" s="88" t="s">
        <v>194</v>
      </c>
      <c r="G116" s="88"/>
      <c r="H116" s="88"/>
      <c r="I116" s="88"/>
      <c r="J116" s="88"/>
      <c r="K116" s="88"/>
    </row>
    <row r="117" spans="1:11" ht="15.75">
      <c r="A117" s="10"/>
      <c r="C117" s="85" t="s">
        <v>1</v>
      </c>
      <c r="D117" s="85"/>
      <c r="F117" s="86" t="s">
        <v>0</v>
      </c>
      <c r="G117" s="86"/>
      <c r="H117" s="86"/>
      <c r="I117" s="86"/>
      <c r="J117" s="86"/>
      <c r="K117" s="86"/>
    </row>
    <row r="118" spans="1:11" ht="15.75">
      <c r="A118" s="10" t="s">
        <v>4</v>
      </c>
      <c r="B118" s="10"/>
    </row>
    <row r="119" spans="1:11" ht="15.75">
      <c r="A119" s="10" t="s">
        <v>3</v>
      </c>
      <c r="B119" s="10"/>
    </row>
    <row r="120" spans="1:11" ht="15.75">
      <c r="A120" s="10" t="s">
        <v>2</v>
      </c>
      <c r="C120" s="87"/>
      <c r="D120" s="87"/>
      <c r="F120" s="88" t="s">
        <v>196</v>
      </c>
      <c r="G120" s="88"/>
      <c r="H120" s="88"/>
      <c r="I120" s="88"/>
      <c r="J120" s="88"/>
      <c r="K120" s="88"/>
    </row>
    <row r="121" spans="1:11">
      <c r="C121" s="85" t="s">
        <v>1</v>
      </c>
      <c r="D121" s="85"/>
      <c r="F121" s="86" t="s">
        <v>0</v>
      </c>
      <c r="G121" s="86"/>
      <c r="H121" s="86"/>
      <c r="I121" s="86"/>
      <c r="J121" s="86"/>
      <c r="K121" s="86"/>
    </row>
  </sheetData>
  <mergeCells count="232"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C121:D121"/>
    <mergeCell ref="F121:K121"/>
    <mergeCell ref="C116:D116"/>
    <mergeCell ref="F116:K116"/>
    <mergeCell ref="C117:D117"/>
    <mergeCell ref="F117:K117"/>
    <mergeCell ref="C120:D120"/>
    <mergeCell ref="F120:K120"/>
    <mergeCell ref="A113:B113"/>
    <mergeCell ref="D113:G113"/>
    <mergeCell ref="H113:K113"/>
    <mergeCell ref="A114:B114"/>
    <mergeCell ref="D114:G114"/>
    <mergeCell ref="H114:K114"/>
  </mergeCells>
  <pageMargins left="0.31496062992125984" right="0.15748031496062992" top="0.23622047244094491" bottom="0.15748031496062992" header="0.23622047244094491" footer="0.15748031496062992"/>
  <pageSetup paperSize="9" scale="83" orientation="portrait" verticalDpi="0" r:id="rId1"/>
  <rowBreaks count="2" manualBreakCount="2">
    <brk id="46" max="10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1дс_баланс</vt:lpstr>
      <vt:lpstr>2дс</vt:lpstr>
      <vt:lpstr>'1дс_баланс'!Область_печати</vt:lpstr>
      <vt:lpstr>'2дс'!Область_печати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2019-07-22T08:44:02Z</cp:lastPrinted>
  <dcterms:created xsi:type="dcterms:W3CDTF">2019-07-19T12:14:39Z</dcterms:created>
  <dcterms:modified xsi:type="dcterms:W3CDTF">2019-07-31T12:56:58Z</dcterms:modified>
</cp:coreProperties>
</file>