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1840" windowHeight="11985"/>
  </bookViews>
  <sheets>
    <sheet name="звіт до 01.01.2020" sheetId="2" r:id="rId1"/>
  </sheets>
  <calcPr calcId="125725"/>
</workbook>
</file>

<file path=xl/calcChain.xml><?xml version="1.0" encoding="utf-8"?>
<calcChain xmlns="http://schemas.openxmlformats.org/spreadsheetml/2006/main">
  <c r="L61" i="2"/>
  <c r="K61"/>
  <c r="M61"/>
  <c r="L64"/>
  <c r="K64"/>
  <c r="M64" s="1"/>
  <c r="L67"/>
  <c r="L70"/>
  <c r="L74"/>
  <c r="K74"/>
  <c r="M74" s="1"/>
  <c r="L77"/>
  <c r="K77"/>
  <c r="M77" s="1"/>
  <c r="L80"/>
  <c r="L83"/>
  <c r="L87"/>
  <c r="K87"/>
  <c r="M87" s="1"/>
  <c r="L90"/>
  <c r="K90"/>
  <c r="M90" s="1"/>
  <c r="L93"/>
  <c r="L96"/>
  <c r="L103"/>
  <c r="K103"/>
  <c r="M103" s="1"/>
  <c r="L100"/>
  <c r="K100"/>
  <c r="M100" s="1"/>
  <c r="L109"/>
  <c r="L106"/>
  <c r="L114"/>
  <c r="K114"/>
  <c r="M114" s="1"/>
  <c r="L113"/>
  <c r="K113"/>
  <c r="L119"/>
  <c r="K119"/>
  <c r="M119"/>
  <c r="L118"/>
  <c r="K118"/>
  <c r="M118" s="1"/>
  <c r="L117"/>
  <c r="K117"/>
  <c r="M117" s="1"/>
  <c r="L123"/>
  <c r="L122"/>
  <c r="L126"/>
  <c r="L130"/>
  <c r="K130"/>
  <c r="M130" s="1"/>
  <c r="L133"/>
  <c r="K133"/>
  <c r="L136"/>
  <c r="L139"/>
  <c r="L143"/>
  <c r="K143"/>
  <c r="M143"/>
  <c r="L146"/>
  <c r="K146"/>
  <c r="M146" s="1"/>
  <c r="L149"/>
  <c r="H149"/>
  <c r="E149"/>
  <c r="G149" s="1"/>
  <c r="J146"/>
  <c r="G146"/>
  <c r="J143"/>
  <c r="G143"/>
  <c r="H139"/>
  <c r="J139" s="1"/>
  <c r="E139"/>
  <c r="G139" s="1"/>
  <c r="H136"/>
  <c r="J136" s="1"/>
  <c r="E136"/>
  <c r="G136" s="1"/>
  <c r="J133"/>
  <c r="G133"/>
  <c r="J130"/>
  <c r="G130"/>
  <c r="H126"/>
  <c r="J126"/>
  <c r="E126"/>
  <c r="K126"/>
  <c r="M126" s="1"/>
  <c r="H123"/>
  <c r="H122"/>
  <c r="E123"/>
  <c r="G123" s="1"/>
  <c r="E122"/>
  <c r="G122" s="1"/>
  <c r="J119"/>
  <c r="J118"/>
  <c r="J117"/>
  <c r="G119"/>
  <c r="G118"/>
  <c r="G117"/>
  <c r="J114"/>
  <c r="J113"/>
  <c r="G114"/>
  <c r="G113"/>
  <c r="H109"/>
  <c r="E109"/>
  <c r="G109" s="1"/>
  <c r="H106"/>
  <c r="J106" s="1"/>
  <c r="E106"/>
  <c r="K106" s="1"/>
  <c r="M106" s="1"/>
  <c r="H96"/>
  <c r="E96"/>
  <c r="K96" s="1"/>
  <c r="M96" s="1"/>
  <c r="H93"/>
  <c r="G93"/>
  <c r="E93"/>
  <c r="H83"/>
  <c r="K83" s="1"/>
  <c r="M83" s="1"/>
  <c r="E83"/>
  <c r="G83" s="1"/>
  <c r="H80"/>
  <c r="K80" s="1"/>
  <c r="M80" s="1"/>
  <c r="E80"/>
  <c r="G80" s="1"/>
  <c r="J77"/>
  <c r="G77"/>
  <c r="J74"/>
  <c r="G74"/>
  <c r="H70"/>
  <c r="K70" s="1"/>
  <c r="M70" s="1"/>
  <c r="E70"/>
  <c r="G70" s="1"/>
  <c r="H67"/>
  <c r="K67" s="1"/>
  <c r="M67" s="1"/>
  <c r="E67"/>
  <c r="G67" s="1"/>
  <c r="J64"/>
  <c r="G64"/>
  <c r="J61"/>
  <c r="G61"/>
  <c r="G50"/>
  <c r="F50"/>
  <c r="D50"/>
  <c r="C50"/>
  <c r="J48"/>
  <c r="J50" s="1"/>
  <c r="I48"/>
  <c r="I50" s="1"/>
  <c r="H48"/>
  <c r="H50" s="1"/>
  <c r="E48"/>
  <c r="E50" s="1"/>
  <c r="I31"/>
  <c r="K31" s="1"/>
  <c r="J31"/>
  <c r="I32"/>
  <c r="J32"/>
  <c r="I33"/>
  <c r="J33"/>
  <c r="K33"/>
  <c r="I34"/>
  <c r="J34"/>
  <c r="K34" s="1"/>
  <c r="I35"/>
  <c r="J35"/>
  <c r="I36"/>
  <c r="K36" s="1"/>
  <c r="J36"/>
  <c r="J30"/>
  <c r="J37" s="1"/>
  <c r="I30"/>
  <c r="I37" s="1"/>
  <c r="K37" s="1"/>
  <c r="K30"/>
  <c r="G37"/>
  <c r="F37"/>
  <c r="H36"/>
  <c r="H35"/>
  <c r="H34"/>
  <c r="H33"/>
  <c r="H32"/>
  <c r="H31"/>
  <c r="H30"/>
  <c r="D37"/>
  <c r="C37"/>
  <c r="E36"/>
  <c r="E35"/>
  <c r="E34"/>
  <c r="E33"/>
  <c r="E32"/>
  <c r="E31"/>
  <c r="E30"/>
  <c r="E37" s="1"/>
  <c r="J96"/>
  <c r="J109"/>
  <c r="G126"/>
  <c r="K48"/>
  <c r="K50" s="1"/>
  <c r="K122" l="1"/>
  <c r="M122" s="1"/>
  <c r="H37"/>
  <c r="K35"/>
  <c r="K32"/>
  <c r="K93"/>
  <c r="M93" s="1"/>
  <c r="K109"/>
  <c r="M109" s="1"/>
  <c r="K123"/>
  <c r="M123" s="1"/>
  <c r="K149"/>
  <c r="M149" s="1"/>
  <c r="M133"/>
  <c r="M113"/>
  <c r="J67"/>
  <c r="J70"/>
  <c r="J80"/>
  <c r="J83"/>
  <c r="J93"/>
  <c r="G96"/>
  <c r="G106"/>
  <c r="J122"/>
  <c r="J123"/>
  <c r="K136"/>
  <c r="M136" s="1"/>
  <c r="K139"/>
  <c r="M139" s="1"/>
  <c r="J149"/>
</calcChain>
</file>

<file path=xl/sharedStrings.xml><?xml version="1.0" encoding="utf-8"?>
<sst xmlns="http://schemas.openxmlformats.org/spreadsheetml/2006/main" count="265" uniqueCount="150">
  <si>
    <t>1.</t>
  </si>
  <si>
    <t>2.</t>
  </si>
  <si>
    <t>3.</t>
  </si>
  <si>
    <t>(КФКВК)</t>
  </si>
  <si>
    <t>N з/п</t>
  </si>
  <si>
    <t>Завдання</t>
  </si>
  <si>
    <t>Усього</t>
  </si>
  <si>
    <t>Найменування місцевої / регіональної програми</t>
  </si>
  <si>
    <t>Одиниця виміру</t>
  </si>
  <si>
    <t>Джерело інформації</t>
  </si>
  <si>
    <t>продукту</t>
  </si>
  <si>
    <t>ефективності</t>
  </si>
  <si>
    <t>якості</t>
  </si>
  <si>
    <t>(підпис)</t>
  </si>
  <si>
    <t>(ініціали та прізвище)</t>
  </si>
  <si>
    <t>(найменування відповідального виконавця)</t>
  </si>
  <si>
    <t>(найменування головного розпорядника)</t>
  </si>
  <si>
    <t>(найменування бюджетної програми)</t>
  </si>
  <si>
    <t>Звіт</t>
  </si>
  <si>
    <t>про виконання паспорта бюджетної програми місцевого бюджету за ____ рік</t>
  </si>
  <si>
    <t>Затверджено у паспорті бюджетної програми</t>
  </si>
  <si>
    <t>Відхилення</t>
  </si>
  <si>
    <t>загальний фонд</t>
  </si>
  <si>
    <t>спеціальний фонд</t>
  </si>
  <si>
    <t>усього</t>
  </si>
  <si>
    <t>Пояснення щодо причин відхилення між касовими видатками (наданими кредитами) та затвердженими у паспорті бюджетної програми</t>
  </si>
  <si>
    <t>Видатки (надані кредити) на реалізацію місцевих/регіональних програм, які виконуються в межах бюджетної програми:</t>
  </si>
  <si>
    <t>Результативні показники бюджетної програми та аналіз їх виконання:</t>
  </si>
  <si>
    <t>Показники</t>
  </si>
  <si>
    <t>N
з/п</t>
  </si>
  <si>
    <t>N
 з/п</t>
  </si>
  <si>
    <t>(код)</t>
  </si>
  <si>
    <t>Цілі державної політики, на досягнення яких спрямована реалізація бюджетної програми</t>
  </si>
  <si>
    <t>Ціль державної політики</t>
  </si>
  <si>
    <t>Завдання бюджетної програми</t>
  </si>
  <si>
    <t>гривень</t>
  </si>
  <si>
    <t>Касові видатки (надані кредити з бюджету)</t>
  </si>
  <si>
    <t>10. Узагальнений висновок про виконання бюджетної програми.</t>
  </si>
  <si>
    <t>* Зазначаються всі напрями використання бюджетних коштів, затверджені у паспорті бюджетної програми.</t>
  </si>
  <si>
    <t>ЗАТВЕРДЖЕНО
Наказ Міністерства фінансів України 26 серпня 2014 року № 836
(у редакції наказу Міністерства фінансів Українивід 29 грудня 2018 року № 1209)</t>
  </si>
  <si>
    <t>Виконавчий комітет Металургійної районної у місті ради</t>
  </si>
  <si>
    <t>0200000</t>
  </si>
  <si>
    <t>0210000</t>
  </si>
  <si>
    <t>осіб</t>
  </si>
  <si>
    <t>грн.</t>
  </si>
  <si>
    <t>%</t>
  </si>
  <si>
    <t>0213242</t>
  </si>
  <si>
    <t>Інші заходи у сфері соціального захисту і соціального забезпечення</t>
  </si>
  <si>
    <t>Забезпечення надання материальної допомоги на поховання</t>
  </si>
  <si>
    <t>Щоквартальне заохочення представників органів самоорганізації населення за здійснення ними делегованих і власних повноважень, визначених чинним законодавством</t>
  </si>
  <si>
    <t>Придбання подарунків та призів для дітей-інвалідів до новорічних свят</t>
  </si>
  <si>
    <t>Надання компенсації вартості передплати міської комунальної газети "Червоний гірник" окремим категоріям мешканців району</t>
  </si>
  <si>
    <t>Видатки на поштове обслуговування  програми</t>
  </si>
  <si>
    <t>"Програма соціального захисту окремих категорій мешканців району на 2017-2019 роки" (зі змінами)</t>
  </si>
  <si>
    <t>Завдання1</t>
  </si>
  <si>
    <t>Забезпечення надання одноразової  материальної допомоги мешканцям району</t>
  </si>
  <si>
    <t>витрати пов"язані  з виплатою  одноразової матеріальної допомоги</t>
  </si>
  <si>
    <t>кількість одержувачів одноразової матеріальної  допомоги</t>
  </si>
  <si>
    <t>середньомісячний розмір одноразової матеріальної допомоги</t>
  </si>
  <si>
    <t>динаміка кількості осіб, яким протягом року надано одноразову матеріальну допомогу (порівняно з минулим роком)</t>
  </si>
  <si>
    <t>Завдання 2</t>
  </si>
  <si>
    <t>витрати пов"язані з виплатою  допомоги на поховання</t>
  </si>
  <si>
    <t>кількість одержувачів одноразової матеріальної допомоги на поховання</t>
  </si>
  <si>
    <t>середньомісячний розмір одноразової матеріальної допомоги на поховання</t>
  </si>
  <si>
    <t>динаміка кількості осіб, яким протягом року надано одноразову матеріальну допомогу на поховання (порівняно з минулим роком)</t>
  </si>
  <si>
    <t>Завдання 3</t>
  </si>
  <si>
    <t xml:space="preserve">Забезпечення надання материальної допомоги дітям, хворим на злоякісні новоутворення </t>
  </si>
  <si>
    <t>витрати пов"язані з виплатою материальної допомоги хворим на злоякісні новоутворення</t>
  </si>
  <si>
    <t>кількість дітей,хворих на злоякісні новоутворення, що отримують матеріальну допомогу</t>
  </si>
  <si>
    <t>середній розмір  допомоги  на місяць на одну дитину, хвору на злоякісні новоутворення</t>
  </si>
  <si>
    <t>розрахунок (60000,00/5/12)</t>
  </si>
  <si>
    <t>динаміка кількості громадян, яким протягом року надано матеріальну допомогу на дітей, хворих на злоякісні новоутворення (порівняно з минулим роком)</t>
  </si>
  <si>
    <t>Завдання 4</t>
  </si>
  <si>
    <t>витрати  з проведенням витрат  представникам органів самоорганізації населення, які здійснюють делеговані і власні повноваження, визначені чинним законодавством</t>
  </si>
  <si>
    <t>кількість представників органів самоорганізації населення, які отримують матеріальне заохочення</t>
  </si>
  <si>
    <t>середній розмір щоквартального матеріального заохочення представників органів самоорганізації населення, які здійснюють делеговані і власні повноваження, визначені чинним законодавством</t>
  </si>
  <si>
    <t>динаміка кількості представників органів самоорганізації населення, які протягом року отримують матеріальне заохочення (порівняно з минулим роком)</t>
  </si>
  <si>
    <t>Завдання 5</t>
  </si>
  <si>
    <t>привітання дітей солодкими подарунками з нагоди новорічних та різдвяних свят</t>
  </si>
  <si>
    <t>витрати для придбання новорічних іграшок для приавтання дітей-інвалідів,хворих на фенілкетонурію</t>
  </si>
  <si>
    <t>кількість регіональних заходів</t>
  </si>
  <si>
    <t>кількість дітей, яким  надано  солодкий подарунок</t>
  </si>
  <si>
    <t>кількість дітей-інвалідів,хворих на фенілкетонурію, яким надано новорічні іграшки</t>
  </si>
  <si>
    <t>середня вартість одного солодкого подарунку</t>
  </si>
  <si>
    <t>розрахунок (24552,00/248)</t>
  </si>
  <si>
    <t>середня вартість однієї новорічної іграшки для дітей, хворих на фенілкетонурію</t>
  </si>
  <si>
    <t>розрахунок (198,00/2)</t>
  </si>
  <si>
    <t>динаміка кількості дітей які отримали подарунки (порівняно з минулим роком)</t>
  </si>
  <si>
    <t>розрахунок (250/225*100-100)</t>
  </si>
  <si>
    <t>Завдання 6</t>
  </si>
  <si>
    <t>Надання  компенсації вартості  передплати міської комунальної газети "Червоний гірник" окремим категоріям мешканців району</t>
  </si>
  <si>
    <t>витрати пов"язані з наданням  компенсації вартості  на передплату міської комунальної газети "Червоний гірник"</t>
  </si>
  <si>
    <t>кількість громадян, яким надана   компенсація вартості  передплати  міської комунальної газети "Червоний гірник"</t>
  </si>
  <si>
    <t>середній розмір компенсації вартості на одну особу</t>
  </si>
  <si>
    <t>динаміка кількості громадян, яким надана   компенсація вартості  передплати  міської комунальної газети "Червоний гірник" (порівняно з минулим роком)</t>
  </si>
  <si>
    <t>Завдання 7</t>
  </si>
  <si>
    <t>Видатки на поштове обслуговування   програми</t>
  </si>
  <si>
    <t>заплановані видатки на поштове обслуговування</t>
  </si>
  <si>
    <t>касові видатки на поштове обслуговування</t>
  </si>
  <si>
    <t>відсоток виконання касових видатків від планових на поштове обслуговування</t>
  </si>
  <si>
    <t>Г.А. Шаповалов</t>
  </si>
  <si>
    <t>Забезпечення надання додаткової соціальної допомоги, соціальних гарантій та належного рівня життя незахищеним верствам населення, підтримка найбільш соціально-вразливих верств населення та інших пільгових категорій громадян</t>
  </si>
  <si>
    <t>Надання щоквартального заохочення представникам органів самоорганізації населення за здійснення ними делегованих і власних повноважень, визначених чинним законодавством</t>
  </si>
  <si>
    <t>Інші видатки на обслуговування  програми</t>
  </si>
  <si>
    <t>Компенсація вартості передплати міської комунальної газети "Червоний гірник" окремим категоріям мешканців району</t>
  </si>
  <si>
    <t>Забезпечення подарунками та призами дітей-інвалідів до новорічних свят</t>
  </si>
  <si>
    <t>розрахунок (29500,00/42)</t>
  </si>
  <si>
    <t>розрахунок (42/59*100)</t>
  </si>
  <si>
    <t>розрахунок (4670,78/14)</t>
  </si>
  <si>
    <t>розрахунок (14/7*100-100)</t>
  </si>
  <si>
    <t>розрахунок (61600,00/29/4)</t>
  </si>
  <si>
    <t>розрахунок (29/29*100)</t>
  </si>
  <si>
    <t>розрахунок (5/5*100)</t>
  </si>
  <si>
    <t>розрахунок 19729,36/98)</t>
  </si>
  <si>
    <t>розрахунок 98/201*100-100)</t>
  </si>
  <si>
    <t>розрахунок (245,51/245,51*100)</t>
  </si>
  <si>
    <t>Забезпечення надання одноразової матеріальної допомоги на поховання</t>
  </si>
  <si>
    <t>Забезпечення надання одноразової матеріальної допомоги мешканцям району</t>
  </si>
  <si>
    <t>Забезпечення надання матеріальної допомоги дітям,хворим на злоякісні новоутворення</t>
  </si>
  <si>
    <t>Надання одноразової матеріальної допомоги мешканцям району</t>
  </si>
  <si>
    <t>Надання матеріальної допомоги дітям,хворим на злоякісні новоутворення</t>
  </si>
  <si>
    <t>Голова районної у місті ради</t>
  </si>
  <si>
    <t>Надання матеріальної допомоги на поховання</t>
  </si>
  <si>
    <t>уточнений розрахунок до кошторису на 2019 рік</t>
  </si>
  <si>
    <t>одиниць</t>
  </si>
  <si>
    <t>Видатки (надані кредити) та напрями використання бюджетних коштів за бюджетною програмою</t>
  </si>
  <si>
    <t>Мета бюджетної програми   Соціальна допомога та підтримка окремих категорій населення</t>
  </si>
  <si>
    <t>Напрями використання  бюджетних коштів*</t>
  </si>
  <si>
    <t>Фактичні результативні показники, досягнуті за рахунок касових видатків (надані кредити з бюджету)</t>
  </si>
  <si>
    <t>Для реалізації заходів державної політики із соціальної допомоги та підтримки окремих категорій населення протягом 2019 року забезпечено  проведення заходів передбачених програмою "Інші заходи у сфері соціального захисту і соціального забезпечення", зокрема забезпечено надання одноразової  материальної допомоги мешканцям району,надання материальної допомоги на поховання, надання материальної допомоги дітям, хворим на злоякісні новоутворення. Здійснено щоквартальне  заохочення представників органів самоорганізації населення за здійснення ними делегованих і власних повноважень, визначених чинним законодавством. Придбано подарунки та призи для дітей-інвалідів до новорічних свят. В рамках програми надано  компенсацію вартості  передплати міської комунальної газети "Червоний гірник" окремим категоріям мешканців району та здійснено відповідні видатки..   На реалізацію програми заплановано кошти в сумі 200495.65 грн. План на 2019 рік виконано в повному обсязі.</t>
  </si>
  <si>
    <t>(КТПКВК )</t>
  </si>
  <si>
    <t xml:space="preserve">Заступник завідувача відділу бухгалтерського обліку, бухгалтер </t>
  </si>
  <si>
    <t>Л.А. Осташко</t>
  </si>
  <si>
    <t>Пояснення щодо причин розбіжностей між затвердженими та досягнутими результативними показниками                                                                                                                                                                             Розбіжностей не виявлено</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</si>
  <si>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а саме надання одноразової  матеріальної допомоги мешканцям району  на 2019 рік передбачено кошти в сумі 29500,00 грн. Протягом 2019 року допомогу отримали 42 особи та освоєно кошти в сумі 29500,00 грн.  План на 2019 рік виконано в повному обсязі.</t>
  </si>
  <si>
    <t>Пояснення щодо причин розбіжностей між затвердженими та досягнутими результативними показниками                                                                                                                                           Розбіжностей не виявлено</t>
  </si>
  <si>
    <t>Пояснення щодо причин розбіжностей між затвердженими та досягнутими результативними показниками                                                                                                                                          Розбіжностей не виявлено</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</si>
  <si>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а саме надання  матеріальної допомоги на поховання  на 2019 рік передбачено кошти в сумі 4670,78 грн. Протягом 2019 року допомогу на поховання  отримали 14 осіб та освоєно кошти в сумі 4670,78 грн.  План на 2019 рік виконано в повному обсязі.</t>
  </si>
  <si>
    <t>Пояснення щодо причин розбіжностей між затвердженими та досягнутими результативними показниками                                                                                                                                        Розбіжностей не виявлено</t>
  </si>
  <si>
    <t>Пояснення щодо причин розбіжностей між затвердженими та досягнутими результативними показниками                                                                                                                                       Розбіжностей не виявлено</t>
  </si>
  <si>
    <t>Пояснення щодо причин розбіжностей між затвердженими та досягнутими результативними показниками                                                                                                                                      Розбіжностей не виявлено</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</si>
  <si>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а саме надання  материальної допомоги дітям, хворим на злоякісні новоутворення  на 2019 рік передбачено кошти в сумі 60000,00 грн. Протягом 2019 року щомісячну допомогу   отримували 5 дітей  та освоєно кошти в сумі 60000,00 грн.  План на 2019 рік виконано в повному обсязі.</t>
  </si>
  <si>
    <t>Пояснення щодо причин розбіжностей між затвердженими та досягнутими результативними показниками                                                                                                                                     Розбіжностей не виявлено</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</si>
  <si>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а саме надання  щоквартального заохочення представникам органів самоорганізації населення за здійснення ними делегованих і власних повноважень, визначених чинним законодавством  на 2019 рік передбачено кошти в сумі 61600,00 грн. Протягом 2019 року щоквартальне заохочення  отримували 29 осіб та освоєно кошти в сумі 61600,00 грн.  План на 2019 рік виконано в повному обсязі.</t>
  </si>
  <si>
    <t>Пояснення щодо причин розбіжностей між затвердженими та досягнутими результативними показниками                                                                                                                                Розбіжностей не виявлено</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</si>
  <si>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а саме придбання подарунків та призів для дітей-інвалідів до новорічних свят па 2019 рік передбачено кошти в сумі 24750,00 грн. У грудні  2019 року для привітання дітей-інвалідів з новорічними святами було придбано  248 солодких подарунків та 2 м"які іграшки дітям, хворим на фенілкетонурію на загальну суму 24750,00 грн.  План на 2019 рік виконано в повному обсязі.</t>
  </si>
  <si>
    <t>Пояснення щодо причин розбіжностей між затвердженими та досягнутими результативними показниками                                                                                                                                    Розбіжностей не виявлено</t>
  </si>
  <si>
    <t>Пояснення щодо причин розбіжностей між затвердженими та досягнутими результативними показниками                                                                                                                                 Розбіжностей не виявлено</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</si>
  <si>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а саме надання  компенсації вартості  передплати міської комунальної газети "Червоний гірник" окремим категоріям мешканців районуна 2019 рік передбачено кошти в сумі 19729,36 грн. Протягом 2019 року передплачено газету 98 особам  та освоєно кошти в сумі 19729,36 грн.  План на 2019 рік виконано в повному обсязі.</t>
  </si>
  <si>
    <t>Аналіз стану виконання результативних показників                                                                                                                                                                                                                                                                            Для забезпечення проведення заходів передбачених програмою "Інші заходи у сфері соціального захисту і соціального забезпечення" , для оплати за  поштове обслуговування   програми ,  на 2019 рік передбачено кошти в сумі 245,51грн.  та освоєно кошти в сумі 245,51грн.  План на 2019 рік виконано в повному обсязі.</t>
  </si>
</sst>
</file>

<file path=xl/styles.xml><?xml version="1.0" encoding="utf-8"?>
<styleSheet xmlns="http://schemas.openxmlformats.org/spreadsheetml/2006/main">
  <numFmts count="1">
    <numFmt numFmtId="164" formatCode="0.0"/>
  </numFmts>
  <fonts count="11">
    <font>
      <sz val="11"/>
      <color theme="1"/>
      <name val="Calibri"/>
      <family val="2"/>
      <charset val="204"/>
      <scheme val="minor"/>
    </font>
    <font>
      <sz val="12"/>
      <color rgb="FF000000"/>
      <name val="Times New Roman"/>
      <family val="1"/>
      <charset val="204"/>
    </font>
    <font>
      <sz val="11"/>
      <color theme="1"/>
      <name val="Times New Roman"/>
      <family val="1"/>
      <charset val="204"/>
    </font>
    <font>
      <sz val="8"/>
      <color rgb="FF000000"/>
      <name val="Times New Roman"/>
      <family val="1"/>
      <charset val="204"/>
    </font>
    <font>
      <i/>
      <sz val="12"/>
      <color rgb="FF000000"/>
      <name val="Times New Roman"/>
      <family val="1"/>
      <charset val="204"/>
    </font>
    <font>
      <sz val="10"/>
      <color rgb="FF000000"/>
      <name val="Times New Roman"/>
      <family val="1"/>
      <charset val="204"/>
    </font>
    <font>
      <sz val="12"/>
      <color theme="1"/>
      <name val="Calibri"/>
      <family val="2"/>
      <charset val="204"/>
      <scheme val="minor"/>
    </font>
    <font>
      <b/>
      <sz val="12"/>
      <color rgb="FF000000"/>
      <name val="Times New Roman"/>
      <family val="1"/>
      <charset val="204"/>
    </font>
    <font>
      <sz val="8"/>
      <color theme="1"/>
      <name val="Times New Roman"/>
      <family val="1"/>
      <charset val="204"/>
    </font>
    <font>
      <sz val="12"/>
      <color theme="1"/>
      <name val="Times New Roman"/>
      <family val="1"/>
      <charset val="204"/>
    </font>
    <font>
      <u/>
      <sz val="11"/>
      <color theme="1"/>
      <name val="Calibri"/>
      <family val="2"/>
      <charset val="204"/>
      <scheme val="minor"/>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vertical="center" wrapText="1"/>
    </xf>
    <xf numFmtId="0" fontId="0" fillId="0" borderId="0" xfId="0" applyAlignment="1">
      <alignment vertical="center" wrapText="1"/>
    </xf>
    <xf numFmtId="0" fontId="1" fillId="0" borderId="0" xfId="0" applyFont="1" applyAlignment="1">
      <alignment horizontal="center" vertical="center" wrapText="1"/>
    </xf>
    <xf numFmtId="0" fontId="1" fillId="0" borderId="0" xfId="0" applyFont="1"/>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horizontal="center" vertical="top" wrapText="1"/>
    </xf>
    <xf numFmtId="0" fontId="6" fillId="0" borderId="0" xfId="0" applyFont="1"/>
    <xf numFmtId="0" fontId="1" fillId="0" borderId="0" xfId="0" applyFont="1" applyAlignment="1">
      <alignment vertical="center"/>
    </xf>
    <xf numFmtId="0" fontId="3" fillId="0" borderId="0" xfId="0" applyFont="1" applyAlignment="1">
      <alignment vertical="top"/>
    </xf>
    <xf numFmtId="49"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2"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1" fontId="1" fillId="0" borderId="2"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0" xfId="0" applyFont="1" applyAlignment="1">
      <alignment vertical="center" wrapText="1"/>
    </xf>
    <xf numFmtId="0" fontId="0" fillId="0" borderId="1" xfId="0" applyBorder="1"/>
    <xf numFmtId="0" fontId="9" fillId="0" borderId="1" xfId="0" applyFont="1" applyBorder="1"/>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3" fillId="0" borderId="0" xfId="0" applyFont="1" applyAlignment="1">
      <alignment horizontal="center" vertical="top" wrapText="1"/>
    </xf>
    <xf numFmtId="0" fontId="1" fillId="0" borderId="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top"/>
    </xf>
    <xf numFmtId="0" fontId="10" fillId="0" borderId="0" xfId="0" applyFont="1" applyBorder="1"/>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3" fillId="0" borderId="3" xfId="0" applyFont="1" applyBorder="1" applyAlignment="1">
      <alignment horizontal="center" vertical="top" wrapText="1"/>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3" fillId="0" borderId="0" xfId="0" applyFont="1" applyAlignment="1">
      <alignment horizontal="center" vertical="top" wrapText="1"/>
    </xf>
    <xf numFmtId="0" fontId="1" fillId="0" borderId="1" xfId="0" applyFont="1" applyBorder="1" applyAlignment="1">
      <alignment horizontal="left" vertical="center" wrapText="1"/>
    </xf>
    <xf numFmtId="0" fontId="7" fillId="0" borderId="0" xfId="0" applyFont="1" applyAlignment="1">
      <alignment horizontal="center" vertical="center"/>
    </xf>
    <xf numFmtId="0" fontId="2" fillId="0" borderId="1" xfId="0" applyFont="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Border="1" applyAlignment="1">
      <alignment horizontal="righ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Border="1" applyAlignment="1">
      <alignment horizontal="center" vertical="center" wrapText="1"/>
    </xf>
    <xf numFmtId="0" fontId="1" fillId="0" borderId="0" xfId="0" applyFont="1" applyAlignment="1">
      <alignment vertical="top" wrapText="1"/>
    </xf>
    <xf numFmtId="2" fontId="1" fillId="0" borderId="2" xfId="0" applyNumberFormat="1" applyFont="1" applyBorder="1" applyAlignment="1">
      <alignment horizontal="center" vertical="center" wrapText="1"/>
    </xf>
    <xf numFmtId="0" fontId="3" fillId="0" borderId="0" xfId="0" applyFont="1" applyBorder="1" applyAlignment="1">
      <alignment horizontal="center" vertical="top" wrapText="1"/>
    </xf>
    <xf numFmtId="0" fontId="9" fillId="0" borderId="1" xfId="0" applyFont="1" applyBorder="1"/>
    <xf numFmtId="0" fontId="1" fillId="0" borderId="5" xfId="0" applyFont="1" applyBorder="1" applyAlignment="1">
      <alignment horizontal="center" vertical="center" wrapText="1"/>
    </xf>
    <xf numFmtId="0" fontId="2"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161"/>
  <sheetViews>
    <sheetView tabSelected="1" view="pageBreakPreview" zoomScale="73" zoomScaleNormal="82" zoomScaleSheetLayoutView="73" workbookViewId="0">
      <selection activeCell="P14" sqref="P14"/>
    </sheetView>
  </sheetViews>
  <sheetFormatPr defaultColWidth="13.7109375" defaultRowHeight="15"/>
  <cols>
    <col min="1" max="1" width="5.85546875" customWidth="1"/>
  </cols>
  <sheetData>
    <row r="1" spans="1:14">
      <c r="K1" s="56" t="s">
        <v>39</v>
      </c>
      <c r="L1" s="57"/>
      <c r="M1" s="57"/>
    </row>
    <row r="2" spans="1:14" ht="46.5" customHeight="1">
      <c r="K2" s="57"/>
      <c r="L2" s="57"/>
      <c r="M2" s="57"/>
    </row>
    <row r="3" spans="1:14" ht="15.75">
      <c r="A3" s="41" t="s">
        <v>18</v>
      </c>
      <c r="B3" s="41"/>
      <c r="C3" s="41"/>
      <c r="D3" s="41"/>
      <c r="E3" s="41"/>
      <c r="F3" s="41"/>
      <c r="G3" s="41"/>
      <c r="H3" s="41"/>
      <c r="I3" s="41"/>
      <c r="J3" s="41"/>
      <c r="K3" s="41"/>
      <c r="L3" s="41"/>
      <c r="M3" s="41"/>
    </row>
    <row r="4" spans="1:14" ht="15.75">
      <c r="A4" s="41" t="s">
        <v>19</v>
      </c>
      <c r="B4" s="41"/>
      <c r="C4" s="41"/>
      <c r="D4" s="41"/>
      <c r="E4" s="41"/>
      <c r="F4" s="41"/>
      <c r="G4" s="41"/>
      <c r="H4" s="41"/>
      <c r="I4" s="41"/>
      <c r="J4" s="41"/>
      <c r="K4" s="41"/>
      <c r="L4" s="41"/>
      <c r="M4" s="41"/>
    </row>
    <row r="5" spans="1:14" ht="15.75">
      <c r="A5" s="37" t="s">
        <v>0</v>
      </c>
      <c r="B5" s="14" t="s">
        <v>41</v>
      </c>
      <c r="C5" s="23"/>
      <c r="E5" s="25" t="s">
        <v>40</v>
      </c>
      <c r="F5" s="25"/>
      <c r="G5" s="25"/>
      <c r="H5" s="25"/>
      <c r="I5" s="24"/>
      <c r="J5" s="24"/>
      <c r="K5" s="24"/>
      <c r="L5" s="24"/>
      <c r="M5" s="24"/>
    </row>
    <row r="6" spans="1:14" ht="15" customHeight="1">
      <c r="A6" s="37"/>
      <c r="B6" s="28" t="s">
        <v>31</v>
      </c>
      <c r="C6" s="23"/>
      <c r="E6" s="36" t="s">
        <v>16</v>
      </c>
      <c r="F6" s="36"/>
      <c r="G6" s="36"/>
      <c r="H6" s="36"/>
      <c r="I6" s="36"/>
      <c r="J6" s="36"/>
      <c r="K6" s="36"/>
      <c r="L6" s="36"/>
      <c r="M6" s="36"/>
    </row>
    <row r="7" spans="1:14" ht="15.75">
      <c r="A7" s="37" t="s">
        <v>1</v>
      </c>
      <c r="B7" s="14" t="s">
        <v>42</v>
      </c>
      <c r="C7" s="23"/>
      <c r="E7" s="25" t="s">
        <v>40</v>
      </c>
      <c r="F7" s="25"/>
      <c r="G7" s="25"/>
      <c r="H7" s="25"/>
      <c r="I7" s="24"/>
      <c r="J7" s="24"/>
      <c r="K7" s="24"/>
      <c r="L7" s="24"/>
      <c r="M7" s="24"/>
    </row>
    <row r="8" spans="1:14" ht="15" customHeight="1">
      <c r="A8" s="37"/>
      <c r="B8" s="28" t="s">
        <v>31</v>
      </c>
      <c r="C8" s="1"/>
      <c r="E8" s="52" t="s">
        <v>15</v>
      </c>
      <c r="F8" s="52"/>
      <c r="G8" s="52"/>
      <c r="H8" s="52"/>
      <c r="I8" s="52"/>
      <c r="J8" s="52"/>
      <c r="K8" s="52"/>
      <c r="L8" s="52"/>
      <c r="M8" s="52"/>
    </row>
    <row r="9" spans="1:14" ht="15.75">
      <c r="A9" s="37" t="s">
        <v>2</v>
      </c>
      <c r="B9" s="14" t="s">
        <v>46</v>
      </c>
      <c r="C9" s="5">
        <v>1090</v>
      </c>
      <c r="E9" s="53" t="s">
        <v>47</v>
      </c>
      <c r="F9" s="53"/>
      <c r="G9" s="53"/>
      <c r="H9" s="53"/>
      <c r="I9" s="53"/>
      <c r="J9" s="53"/>
      <c r="K9" s="53"/>
      <c r="L9" s="53"/>
      <c r="M9" s="53"/>
    </row>
    <row r="10" spans="1:14" ht="15" customHeight="1">
      <c r="A10" s="37"/>
      <c r="B10" s="6" t="s">
        <v>130</v>
      </c>
      <c r="C10" s="6" t="s">
        <v>3</v>
      </c>
      <c r="E10" s="39" t="s">
        <v>17</v>
      </c>
      <c r="F10" s="39"/>
      <c r="G10" s="39"/>
      <c r="H10" s="39"/>
      <c r="I10" s="39"/>
      <c r="J10" s="39"/>
      <c r="K10" s="39"/>
      <c r="L10" s="39"/>
      <c r="M10" s="39"/>
    </row>
    <row r="11" spans="1:14" ht="15" customHeight="1">
      <c r="A11" s="26">
        <v>4</v>
      </c>
      <c r="B11" s="40" t="s">
        <v>32</v>
      </c>
      <c r="C11" s="40"/>
      <c r="D11" s="40"/>
      <c r="E11" s="40"/>
      <c r="F11" s="40"/>
      <c r="G11" s="40"/>
      <c r="H11" s="40"/>
      <c r="I11" s="40"/>
      <c r="J11" s="40"/>
      <c r="K11" s="28"/>
      <c r="L11" s="28"/>
      <c r="M11" s="28"/>
    </row>
    <row r="12" spans="1:14" ht="15" customHeight="1">
      <c r="A12" s="26"/>
      <c r="B12" s="27" t="s">
        <v>4</v>
      </c>
      <c r="C12" s="54" t="s">
        <v>33</v>
      </c>
      <c r="D12" s="54"/>
      <c r="E12" s="54"/>
      <c r="F12" s="54"/>
      <c r="G12" s="54"/>
      <c r="H12" s="54"/>
      <c r="I12" s="54"/>
      <c r="J12" s="54"/>
      <c r="K12" s="54"/>
      <c r="L12" s="28"/>
      <c r="M12" s="28"/>
    </row>
    <row r="13" spans="1:14" ht="35.25" customHeight="1">
      <c r="A13" s="26"/>
      <c r="B13" s="29">
        <v>1</v>
      </c>
      <c r="C13" s="38" t="s">
        <v>101</v>
      </c>
      <c r="D13" s="38"/>
      <c r="E13" s="38"/>
      <c r="F13" s="38"/>
      <c r="G13" s="38"/>
      <c r="H13" s="38"/>
      <c r="I13" s="38"/>
      <c r="J13" s="38"/>
      <c r="K13" s="38"/>
      <c r="L13" s="28"/>
      <c r="M13" s="28"/>
    </row>
    <row r="14" spans="1:14" ht="33" customHeight="1">
      <c r="A14" s="31">
        <v>5</v>
      </c>
      <c r="B14" s="55" t="s">
        <v>126</v>
      </c>
      <c r="C14" s="55"/>
      <c r="D14" s="55"/>
      <c r="E14" s="55"/>
      <c r="F14" s="55"/>
      <c r="G14" s="55"/>
      <c r="H14" s="55"/>
      <c r="I14" s="55"/>
      <c r="J14" s="55"/>
      <c r="K14" s="55"/>
      <c r="L14" s="55"/>
      <c r="M14" s="55"/>
      <c r="N14" s="32"/>
    </row>
    <row r="15" spans="1:14" ht="15" customHeight="1">
      <c r="A15" s="26">
        <v>6</v>
      </c>
      <c r="B15" s="35" t="s">
        <v>34</v>
      </c>
      <c r="C15" s="35"/>
      <c r="D15" s="35"/>
      <c r="E15" s="35"/>
      <c r="F15" s="35"/>
      <c r="G15" s="35"/>
      <c r="H15" s="30"/>
      <c r="I15" s="30"/>
      <c r="J15" s="30"/>
      <c r="K15" s="30"/>
      <c r="L15" s="28"/>
      <c r="M15" s="28"/>
    </row>
    <row r="16" spans="1:14" ht="15" customHeight="1">
      <c r="A16" s="26"/>
      <c r="B16" s="27" t="s">
        <v>4</v>
      </c>
      <c r="C16" s="38" t="s">
        <v>5</v>
      </c>
      <c r="D16" s="38"/>
      <c r="E16" s="38"/>
      <c r="F16" s="38"/>
      <c r="G16" s="38"/>
      <c r="H16" s="38"/>
      <c r="I16" s="38"/>
      <c r="J16" s="38"/>
      <c r="K16" s="38"/>
      <c r="L16" s="28"/>
      <c r="M16" s="28"/>
    </row>
    <row r="17" spans="1:13" ht="15" customHeight="1">
      <c r="A17" s="26"/>
      <c r="B17" s="27">
        <v>1</v>
      </c>
      <c r="C17" s="46" t="s">
        <v>117</v>
      </c>
      <c r="D17" s="47"/>
      <c r="E17" s="47"/>
      <c r="F17" s="47"/>
      <c r="G17" s="47"/>
      <c r="H17" s="47"/>
      <c r="I17" s="47"/>
      <c r="J17" s="47"/>
      <c r="K17" s="48"/>
      <c r="L17" s="28"/>
      <c r="M17" s="28"/>
    </row>
    <row r="18" spans="1:13" ht="15" customHeight="1">
      <c r="A18" s="26"/>
      <c r="B18" s="27">
        <v>2</v>
      </c>
      <c r="C18" s="46" t="s">
        <v>116</v>
      </c>
      <c r="D18" s="47"/>
      <c r="E18" s="47"/>
      <c r="F18" s="47"/>
      <c r="G18" s="47"/>
      <c r="H18" s="47"/>
      <c r="I18" s="47"/>
      <c r="J18" s="47"/>
      <c r="K18" s="48"/>
      <c r="L18" s="28"/>
      <c r="M18" s="28"/>
    </row>
    <row r="19" spans="1:13" ht="15" customHeight="1">
      <c r="A19" s="26"/>
      <c r="B19" s="27">
        <v>3</v>
      </c>
      <c r="C19" s="46" t="s">
        <v>118</v>
      </c>
      <c r="D19" s="47"/>
      <c r="E19" s="47"/>
      <c r="F19" s="47"/>
      <c r="G19" s="47"/>
      <c r="H19" s="47"/>
      <c r="I19" s="47"/>
      <c r="J19" s="47"/>
      <c r="K19" s="48"/>
      <c r="L19" s="28"/>
      <c r="M19" s="28"/>
    </row>
    <row r="20" spans="1:13" ht="32.25" customHeight="1">
      <c r="A20" s="26"/>
      <c r="B20" s="27">
        <v>4</v>
      </c>
      <c r="C20" s="46" t="s">
        <v>49</v>
      </c>
      <c r="D20" s="47"/>
      <c r="E20" s="47"/>
      <c r="F20" s="47"/>
      <c r="G20" s="47"/>
      <c r="H20" s="47"/>
      <c r="I20" s="47"/>
      <c r="J20" s="47"/>
      <c r="K20" s="48"/>
      <c r="L20" s="28"/>
      <c r="M20" s="28"/>
    </row>
    <row r="21" spans="1:13" ht="15" customHeight="1">
      <c r="A21" s="26"/>
      <c r="B21" s="27">
        <v>5</v>
      </c>
      <c r="C21" s="46" t="s">
        <v>50</v>
      </c>
      <c r="D21" s="47"/>
      <c r="E21" s="47"/>
      <c r="F21" s="47"/>
      <c r="G21" s="47"/>
      <c r="H21" s="47"/>
      <c r="I21" s="47"/>
      <c r="J21" s="47"/>
      <c r="K21" s="48"/>
      <c r="L21" s="28"/>
      <c r="M21" s="28"/>
    </row>
    <row r="22" spans="1:13" ht="27.75" customHeight="1">
      <c r="A22" s="26"/>
      <c r="B22" s="27">
        <v>6</v>
      </c>
      <c r="C22" s="49" t="s">
        <v>51</v>
      </c>
      <c r="D22" s="43"/>
      <c r="E22" s="43"/>
      <c r="F22" s="43"/>
      <c r="G22" s="43"/>
      <c r="H22" s="43"/>
      <c r="I22" s="43"/>
      <c r="J22" s="43"/>
      <c r="K22" s="44"/>
      <c r="L22" s="28"/>
      <c r="M22" s="28"/>
    </row>
    <row r="23" spans="1:13" ht="16.5" customHeight="1">
      <c r="A23" s="26"/>
      <c r="B23" s="27">
        <v>7</v>
      </c>
      <c r="C23" s="46" t="s">
        <v>52</v>
      </c>
      <c r="D23" s="47"/>
      <c r="E23" s="47"/>
      <c r="F23" s="47"/>
      <c r="G23" s="47"/>
      <c r="H23" s="47"/>
      <c r="I23" s="47"/>
      <c r="J23" s="47"/>
      <c r="K23" s="48"/>
      <c r="L23" s="28"/>
      <c r="M23" s="28"/>
    </row>
    <row r="24" spans="1:13" ht="15" customHeight="1">
      <c r="A24" s="26"/>
      <c r="B24" s="6"/>
      <c r="C24" s="6"/>
      <c r="E24" s="28"/>
      <c r="F24" s="28"/>
      <c r="G24" s="28"/>
      <c r="H24" s="28"/>
      <c r="I24" s="28"/>
      <c r="J24" s="28"/>
      <c r="K24" s="28"/>
      <c r="L24" s="28"/>
      <c r="M24" s="28"/>
    </row>
    <row r="25" spans="1:13" ht="15.75" customHeight="1">
      <c r="A25" s="37">
        <v>7</v>
      </c>
      <c r="B25" s="35" t="s">
        <v>125</v>
      </c>
      <c r="C25" s="35"/>
      <c r="D25" s="35"/>
      <c r="E25" s="35"/>
      <c r="F25" s="35"/>
      <c r="G25" s="35"/>
      <c r="H25" s="35"/>
      <c r="I25" s="35"/>
      <c r="J25" s="35"/>
    </row>
    <row r="26" spans="1:13" ht="15.75">
      <c r="A26" s="37"/>
      <c r="I26" s="45" t="s">
        <v>35</v>
      </c>
      <c r="J26" s="45"/>
      <c r="K26" s="45"/>
    </row>
    <row r="27" spans="1:13" ht="79.5" customHeight="1">
      <c r="A27" s="38" t="s">
        <v>29</v>
      </c>
      <c r="B27" s="38" t="s">
        <v>127</v>
      </c>
      <c r="C27" s="38" t="s">
        <v>20</v>
      </c>
      <c r="D27" s="38"/>
      <c r="E27" s="38"/>
      <c r="F27" s="38" t="s">
        <v>36</v>
      </c>
      <c r="G27" s="38"/>
      <c r="H27" s="38"/>
      <c r="I27" s="38" t="s">
        <v>21</v>
      </c>
      <c r="J27" s="38"/>
      <c r="K27" s="38"/>
    </row>
    <row r="28" spans="1:13" ht="31.5">
      <c r="A28" s="38"/>
      <c r="B28" s="38"/>
      <c r="C28" s="7" t="s">
        <v>22</v>
      </c>
      <c r="D28" s="7" t="s">
        <v>23</v>
      </c>
      <c r="E28" s="7" t="s">
        <v>24</v>
      </c>
      <c r="F28" s="7" t="s">
        <v>22</v>
      </c>
      <c r="G28" s="7" t="s">
        <v>23</v>
      </c>
      <c r="H28" s="7" t="s">
        <v>24</v>
      </c>
      <c r="I28" s="7" t="s">
        <v>22</v>
      </c>
      <c r="J28" s="7" t="s">
        <v>23</v>
      </c>
      <c r="K28" s="7" t="s">
        <v>24</v>
      </c>
    </row>
    <row r="29" spans="1:13" ht="15.75">
      <c r="A29" s="7">
        <v>1</v>
      </c>
      <c r="B29" s="7">
        <v>2</v>
      </c>
      <c r="C29" s="7">
        <v>3</v>
      </c>
      <c r="D29" s="7">
        <v>4</v>
      </c>
      <c r="E29" s="7">
        <v>5</v>
      </c>
      <c r="F29" s="7">
        <v>6</v>
      </c>
      <c r="G29" s="7">
        <v>7</v>
      </c>
      <c r="H29" s="7">
        <v>8</v>
      </c>
      <c r="I29" s="7">
        <v>9</v>
      </c>
      <c r="J29" s="7">
        <v>10</v>
      </c>
      <c r="K29" s="7">
        <v>11</v>
      </c>
    </row>
    <row r="30" spans="1:13" ht="94.5">
      <c r="A30" s="21">
        <v>1</v>
      </c>
      <c r="B30" s="21" t="s">
        <v>119</v>
      </c>
      <c r="C30" s="16">
        <v>29500</v>
      </c>
      <c r="D30" s="16">
        <v>0</v>
      </c>
      <c r="E30" s="15">
        <f>C30+D30</f>
        <v>29500</v>
      </c>
      <c r="F30" s="16">
        <v>29500</v>
      </c>
      <c r="G30" s="16">
        <v>0</v>
      </c>
      <c r="H30" s="15">
        <f>F30+G30</f>
        <v>29500</v>
      </c>
      <c r="I30" s="15">
        <f>F30-C30</f>
        <v>0</v>
      </c>
      <c r="J30" s="15">
        <f>G30-D30</f>
        <v>0</v>
      </c>
      <c r="K30" s="15">
        <f>I30+J30</f>
        <v>0</v>
      </c>
    </row>
    <row r="31" spans="1:13" ht="63">
      <c r="A31" s="21">
        <v>2</v>
      </c>
      <c r="B31" s="21" t="s">
        <v>122</v>
      </c>
      <c r="C31" s="16">
        <v>4670.78</v>
      </c>
      <c r="D31" s="16">
        <v>0</v>
      </c>
      <c r="E31" s="15">
        <f t="shared" ref="E31:E36" si="0">C31+D31</f>
        <v>4670.78</v>
      </c>
      <c r="F31" s="16">
        <v>4670.78</v>
      </c>
      <c r="G31" s="16">
        <v>0</v>
      </c>
      <c r="H31" s="15">
        <f t="shared" ref="H31:H36" si="1">F31+G31</f>
        <v>4670.78</v>
      </c>
      <c r="I31" s="15">
        <f t="shared" ref="I31:I36" si="2">F31-C31</f>
        <v>0</v>
      </c>
      <c r="J31" s="15">
        <f t="shared" ref="J31:J36" si="3">G31-D31</f>
        <v>0</v>
      </c>
      <c r="K31" s="15">
        <f t="shared" ref="K31:K37" si="4">I31+J31</f>
        <v>0</v>
      </c>
    </row>
    <row r="32" spans="1:13" ht="126">
      <c r="A32" s="21">
        <v>3</v>
      </c>
      <c r="B32" s="21" t="s">
        <v>120</v>
      </c>
      <c r="C32" s="16">
        <v>60000</v>
      </c>
      <c r="D32" s="16">
        <v>0</v>
      </c>
      <c r="E32" s="15">
        <f t="shared" si="0"/>
        <v>60000</v>
      </c>
      <c r="F32" s="16">
        <v>60000</v>
      </c>
      <c r="G32" s="16">
        <v>0</v>
      </c>
      <c r="H32" s="15">
        <f t="shared" si="1"/>
        <v>60000</v>
      </c>
      <c r="I32" s="15">
        <f t="shared" si="2"/>
        <v>0</v>
      </c>
      <c r="J32" s="15">
        <f t="shared" si="3"/>
        <v>0</v>
      </c>
      <c r="K32" s="15">
        <f t="shared" si="4"/>
        <v>0</v>
      </c>
    </row>
    <row r="33" spans="1:13" ht="299.25">
      <c r="A33" s="21">
        <v>4</v>
      </c>
      <c r="B33" s="21" t="s">
        <v>102</v>
      </c>
      <c r="C33" s="16">
        <v>61600</v>
      </c>
      <c r="D33" s="16">
        <v>0</v>
      </c>
      <c r="E33" s="15">
        <f t="shared" si="0"/>
        <v>61600</v>
      </c>
      <c r="F33" s="16">
        <v>61600</v>
      </c>
      <c r="G33" s="16">
        <v>0</v>
      </c>
      <c r="H33" s="15">
        <f t="shared" si="1"/>
        <v>61600</v>
      </c>
      <c r="I33" s="15">
        <f t="shared" si="2"/>
        <v>0</v>
      </c>
      <c r="J33" s="15">
        <f t="shared" si="3"/>
        <v>0</v>
      </c>
      <c r="K33" s="15">
        <f t="shared" si="4"/>
        <v>0</v>
      </c>
    </row>
    <row r="34" spans="1:13" ht="141.75">
      <c r="A34" s="21">
        <v>5</v>
      </c>
      <c r="B34" s="21" t="s">
        <v>105</v>
      </c>
      <c r="C34" s="16">
        <v>24750</v>
      </c>
      <c r="D34" s="16">
        <v>0</v>
      </c>
      <c r="E34" s="15">
        <f t="shared" si="0"/>
        <v>24750</v>
      </c>
      <c r="F34" s="16">
        <v>24750</v>
      </c>
      <c r="G34" s="16">
        <v>0</v>
      </c>
      <c r="H34" s="15">
        <f t="shared" si="1"/>
        <v>24750</v>
      </c>
      <c r="I34" s="15">
        <f t="shared" si="2"/>
        <v>0</v>
      </c>
      <c r="J34" s="15">
        <f t="shared" si="3"/>
        <v>0</v>
      </c>
      <c r="K34" s="15">
        <f t="shared" si="4"/>
        <v>0</v>
      </c>
    </row>
    <row r="35" spans="1:13" ht="189">
      <c r="A35" s="21">
        <v>6</v>
      </c>
      <c r="B35" s="21" t="s">
        <v>104</v>
      </c>
      <c r="C35" s="16">
        <v>19729.36</v>
      </c>
      <c r="D35" s="16">
        <v>0</v>
      </c>
      <c r="E35" s="15">
        <f t="shared" si="0"/>
        <v>19729.36</v>
      </c>
      <c r="F35" s="16">
        <v>19729.36</v>
      </c>
      <c r="G35" s="16">
        <v>0</v>
      </c>
      <c r="H35" s="15">
        <f t="shared" si="1"/>
        <v>19729.36</v>
      </c>
      <c r="I35" s="15">
        <f t="shared" si="2"/>
        <v>0</v>
      </c>
      <c r="J35" s="15">
        <f t="shared" si="3"/>
        <v>0</v>
      </c>
      <c r="K35" s="15">
        <f t="shared" si="4"/>
        <v>0</v>
      </c>
    </row>
    <row r="36" spans="1:13" ht="78.75">
      <c r="A36" s="21">
        <v>7</v>
      </c>
      <c r="B36" s="21" t="s">
        <v>103</v>
      </c>
      <c r="C36" s="16">
        <v>245.51</v>
      </c>
      <c r="D36" s="16">
        <v>0</v>
      </c>
      <c r="E36" s="15">
        <f t="shared" si="0"/>
        <v>245.51</v>
      </c>
      <c r="F36" s="16">
        <v>245.51</v>
      </c>
      <c r="G36" s="16">
        <v>0</v>
      </c>
      <c r="H36" s="15">
        <f t="shared" si="1"/>
        <v>245.51</v>
      </c>
      <c r="I36" s="15">
        <f t="shared" si="2"/>
        <v>0</v>
      </c>
      <c r="J36" s="15">
        <f t="shared" si="3"/>
        <v>0</v>
      </c>
      <c r="K36" s="15">
        <f t="shared" si="4"/>
        <v>0</v>
      </c>
    </row>
    <row r="37" spans="1:13" ht="15.75">
      <c r="A37" s="7"/>
      <c r="B37" s="8" t="s">
        <v>6</v>
      </c>
      <c r="C37" s="15">
        <f t="shared" ref="C37:H37" si="5">C30+C31+C32+C33+C34+C35+C36</f>
        <v>200495.65000000002</v>
      </c>
      <c r="D37" s="15">
        <f t="shared" si="5"/>
        <v>0</v>
      </c>
      <c r="E37" s="15">
        <f t="shared" si="5"/>
        <v>200495.65000000002</v>
      </c>
      <c r="F37" s="15">
        <f t="shared" si="5"/>
        <v>200495.65000000002</v>
      </c>
      <c r="G37" s="15">
        <f t="shared" si="5"/>
        <v>0</v>
      </c>
      <c r="H37" s="15">
        <f t="shared" si="5"/>
        <v>200495.65000000002</v>
      </c>
      <c r="I37" s="15">
        <f>SUM(I30:I36)</f>
        <v>0</v>
      </c>
      <c r="J37" s="15">
        <f>SUM(J30:J36)</f>
        <v>0</v>
      </c>
      <c r="K37" s="15">
        <f t="shared" si="4"/>
        <v>0</v>
      </c>
    </row>
    <row r="38" spans="1:13" ht="15.75">
      <c r="A38" s="38" t="s">
        <v>25</v>
      </c>
      <c r="B38" s="38"/>
      <c r="C38" s="38"/>
      <c r="D38" s="38"/>
      <c r="E38" s="38"/>
      <c r="F38" s="38"/>
      <c r="G38" s="38"/>
      <c r="H38" s="38"/>
      <c r="I38" s="38"/>
      <c r="J38" s="38"/>
      <c r="K38" s="51"/>
    </row>
    <row r="39" spans="1:13" ht="15.75">
      <c r="A39" s="4"/>
    </row>
    <row r="40" spans="1:13" ht="15.75">
      <c r="A40" s="4"/>
    </row>
    <row r="41" spans="1:13" ht="15.75">
      <c r="A41" s="37">
        <v>8</v>
      </c>
      <c r="B41" s="35" t="s">
        <v>26</v>
      </c>
      <c r="C41" s="35"/>
      <c r="D41" s="35"/>
      <c r="E41" s="35"/>
      <c r="F41" s="35"/>
      <c r="G41" s="35"/>
      <c r="H41" s="35"/>
      <c r="I41" s="35"/>
      <c r="J41" s="35"/>
      <c r="K41" s="35"/>
      <c r="L41" s="35"/>
      <c r="M41" s="35"/>
    </row>
    <row r="42" spans="1:13" ht="15.75">
      <c r="A42" s="37"/>
      <c r="B42" s="1"/>
    </row>
    <row r="43" spans="1:13" ht="15.75">
      <c r="A43" s="4"/>
    </row>
    <row r="44" spans="1:13" ht="15.75">
      <c r="A44" s="4"/>
      <c r="I44" s="45" t="s">
        <v>35</v>
      </c>
      <c r="J44" s="45"/>
      <c r="K44" s="45"/>
    </row>
    <row r="45" spans="1:13" ht="31.5" customHeight="1">
      <c r="B45" s="38" t="s">
        <v>7</v>
      </c>
      <c r="C45" s="38" t="s">
        <v>20</v>
      </c>
      <c r="D45" s="38"/>
      <c r="E45" s="38"/>
      <c r="F45" s="38" t="s">
        <v>36</v>
      </c>
      <c r="G45" s="38"/>
      <c r="H45" s="38"/>
      <c r="I45" s="38" t="s">
        <v>21</v>
      </c>
      <c r="J45" s="38"/>
      <c r="K45" s="38"/>
    </row>
    <row r="46" spans="1:13" ht="41.25" customHeight="1">
      <c r="B46" s="38"/>
      <c r="C46" s="7" t="s">
        <v>22</v>
      </c>
      <c r="D46" s="7" t="s">
        <v>23</v>
      </c>
      <c r="E46" s="7" t="s">
        <v>24</v>
      </c>
      <c r="F46" s="7" t="s">
        <v>22</v>
      </c>
      <c r="G46" s="7" t="s">
        <v>23</v>
      </c>
      <c r="H46" s="7" t="s">
        <v>24</v>
      </c>
      <c r="I46" s="7" t="s">
        <v>22</v>
      </c>
      <c r="J46" s="7" t="s">
        <v>23</v>
      </c>
      <c r="K46" s="7" t="s">
        <v>24</v>
      </c>
    </row>
    <row r="47" spans="1:13" ht="15.75">
      <c r="B47" s="7">
        <v>1</v>
      </c>
      <c r="C47" s="7">
        <v>2</v>
      </c>
      <c r="D47" s="7">
        <v>3</v>
      </c>
      <c r="E47" s="7">
        <v>4</v>
      </c>
      <c r="F47" s="7">
        <v>5</v>
      </c>
      <c r="G47" s="7">
        <v>6</v>
      </c>
      <c r="H47" s="7">
        <v>7</v>
      </c>
      <c r="I47" s="7">
        <v>8</v>
      </c>
      <c r="J47" s="7">
        <v>9</v>
      </c>
      <c r="K47" s="7">
        <v>10</v>
      </c>
    </row>
    <row r="48" spans="1:13" ht="157.5">
      <c r="B48" s="8" t="s">
        <v>53</v>
      </c>
      <c r="C48" s="21">
        <v>200495.65</v>
      </c>
      <c r="D48" s="15">
        <v>0</v>
      </c>
      <c r="E48" s="21">
        <f>C48+D48</f>
        <v>200495.65</v>
      </c>
      <c r="F48" s="21">
        <v>200495.65</v>
      </c>
      <c r="G48" s="15">
        <v>0</v>
      </c>
      <c r="H48" s="21">
        <f>F48+G48</f>
        <v>200495.65</v>
      </c>
      <c r="I48" s="15">
        <f>F48-C48</f>
        <v>0</v>
      </c>
      <c r="J48" s="15">
        <f>G48-D48</f>
        <v>0</v>
      </c>
      <c r="K48" s="15">
        <f>I48+J48</f>
        <v>0</v>
      </c>
    </row>
    <row r="49" spans="1:13" ht="15.75">
      <c r="B49" s="8"/>
      <c r="C49" s="7"/>
      <c r="D49" s="7"/>
      <c r="E49" s="7"/>
      <c r="F49" s="7"/>
      <c r="G49" s="7"/>
      <c r="H49" s="7"/>
      <c r="I49" s="7"/>
      <c r="J49" s="7"/>
      <c r="K49" s="7"/>
    </row>
    <row r="50" spans="1:13" ht="15.75">
      <c r="B50" s="8" t="s">
        <v>6</v>
      </c>
      <c r="C50" s="7">
        <f t="shared" ref="C50:K50" si="6">SUM(C48:C49)</f>
        <v>200495.65</v>
      </c>
      <c r="D50" s="15">
        <f t="shared" si="6"/>
        <v>0</v>
      </c>
      <c r="E50" s="7">
        <f t="shared" si="6"/>
        <v>200495.65</v>
      </c>
      <c r="F50" s="7">
        <f t="shared" si="6"/>
        <v>200495.65</v>
      </c>
      <c r="G50" s="15">
        <f t="shared" si="6"/>
        <v>0</v>
      </c>
      <c r="H50" s="7">
        <f t="shared" si="6"/>
        <v>200495.65</v>
      </c>
      <c r="I50" s="15">
        <f t="shared" si="6"/>
        <v>0</v>
      </c>
      <c r="J50" s="15">
        <f t="shared" si="6"/>
        <v>0</v>
      </c>
      <c r="K50" s="15">
        <f t="shared" si="6"/>
        <v>0</v>
      </c>
    </row>
    <row r="51" spans="1:13" ht="15.75">
      <c r="A51" s="4"/>
    </row>
    <row r="52" spans="1:13" ht="15.75">
      <c r="A52" s="4"/>
    </row>
    <row r="53" spans="1:13" ht="15.75">
      <c r="A53" s="3">
        <v>9</v>
      </c>
      <c r="B53" s="35" t="s">
        <v>27</v>
      </c>
      <c r="C53" s="35"/>
      <c r="D53" s="35"/>
      <c r="E53" s="35"/>
      <c r="F53" s="35"/>
      <c r="G53" s="35"/>
      <c r="H53" s="35"/>
      <c r="I53" s="35"/>
      <c r="J53" s="35"/>
      <c r="K53" s="35"/>
      <c r="L53" s="35"/>
      <c r="M53" s="35"/>
    </row>
    <row r="54" spans="1:13" ht="15.75">
      <c r="A54" s="4"/>
    </row>
    <row r="55" spans="1:13" ht="15.75">
      <c r="A55" s="4"/>
    </row>
    <row r="56" spans="1:13" ht="31.5" customHeight="1">
      <c r="A56" s="38" t="s">
        <v>30</v>
      </c>
      <c r="B56" s="38" t="s">
        <v>28</v>
      </c>
      <c r="C56" s="38" t="s">
        <v>8</v>
      </c>
      <c r="D56" s="38" t="s">
        <v>9</v>
      </c>
      <c r="E56" s="38" t="s">
        <v>20</v>
      </c>
      <c r="F56" s="38"/>
      <c r="G56" s="38"/>
      <c r="H56" s="38" t="s">
        <v>128</v>
      </c>
      <c r="I56" s="38"/>
      <c r="J56" s="38"/>
      <c r="K56" s="38" t="s">
        <v>21</v>
      </c>
      <c r="L56" s="38"/>
      <c r="M56" s="38"/>
    </row>
    <row r="57" spans="1:13" ht="15.75" customHeight="1">
      <c r="A57" s="38"/>
      <c r="B57" s="38"/>
      <c r="C57" s="38"/>
      <c r="D57" s="38"/>
      <c r="E57" s="38"/>
      <c r="F57" s="38"/>
      <c r="G57" s="38"/>
      <c r="H57" s="38"/>
      <c r="I57" s="38"/>
      <c r="J57" s="38"/>
      <c r="K57" s="38"/>
      <c r="L57" s="38"/>
      <c r="M57" s="38"/>
    </row>
    <row r="58" spans="1:13" ht="31.5">
      <c r="A58" s="38"/>
      <c r="B58" s="38"/>
      <c r="C58" s="38"/>
      <c r="D58" s="38"/>
      <c r="E58" s="7" t="s">
        <v>22</v>
      </c>
      <c r="F58" s="7" t="s">
        <v>23</v>
      </c>
      <c r="G58" s="7" t="s">
        <v>24</v>
      </c>
      <c r="H58" s="7" t="s">
        <v>22</v>
      </c>
      <c r="I58" s="7" t="s">
        <v>23</v>
      </c>
      <c r="J58" s="7" t="s">
        <v>24</v>
      </c>
      <c r="K58" s="7" t="s">
        <v>22</v>
      </c>
      <c r="L58" s="7" t="s">
        <v>23</v>
      </c>
      <c r="M58" s="7" t="s">
        <v>24</v>
      </c>
    </row>
    <row r="59" spans="1:13" ht="15.75">
      <c r="A59" s="7">
        <v>1</v>
      </c>
      <c r="B59" s="7">
        <v>2</v>
      </c>
      <c r="C59" s="7">
        <v>3</v>
      </c>
      <c r="D59" s="7">
        <v>4</v>
      </c>
      <c r="E59" s="7">
        <v>5</v>
      </c>
      <c r="F59" s="7">
        <v>6</v>
      </c>
      <c r="G59" s="7">
        <v>7</v>
      </c>
      <c r="H59" s="7">
        <v>8</v>
      </c>
      <c r="I59" s="7">
        <v>9</v>
      </c>
      <c r="J59" s="7">
        <v>10</v>
      </c>
      <c r="K59" s="7">
        <v>11</v>
      </c>
      <c r="L59" s="7">
        <v>12</v>
      </c>
      <c r="M59" s="7">
        <v>13</v>
      </c>
    </row>
    <row r="60" spans="1:13" ht="15.75">
      <c r="A60" s="7">
        <v>1</v>
      </c>
      <c r="B60" s="8" t="s">
        <v>54</v>
      </c>
      <c r="C60" s="49" t="s">
        <v>55</v>
      </c>
      <c r="D60" s="43"/>
      <c r="E60" s="43"/>
      <c r="F60" s="43"/>
      <c r="G60" s="43"/>
      <c r="H60" s="43"/>
      <c r="I60" s="43"/>
      <c r="J60" s="43"/>
      <c r="K60" s="43"/>
      <c r="L60" s="43"/>
      <c r="M60" s="44"/>
    </row>
    <row r="61" spans="1:13" ht="94.5">
      <c r="A61" s="7"/>
      <c r="B61" s="9" t="s">
        <v>56</v>
      </c>
      <c r="C61" s="21" t="s">
        <v>44</v>
      </c>
      <c r="D61" s="21" t="s">
        <v>123</v>
      </c>
      <c r="E61" s="15">
        <v>29500</v>
      </c>
      <c r="F61" s="15">
        <v>0</v>
      </c>
      <c r="G61" s="15">
        <f>E61+F61</f>
        <v>29500</v>
      </c>
      <c r="H61" s="15">
        <v>29500</v>
      </c>
      <c r="I61" s="15">
        <v>0</v>
      </c>
      <c r="J61" s="15">
        <f>H61+I61</f>
        <v>29500</v>
      </c>
      <c r="K61" s="15">
        <f>H61-E61</f>
        <v>0</v>
      </c>
      <c r="L61" s="15">
        <f>I61-F61</f>
        <v>0</v>
      </c>
      <c r="M61" s="15">
        <f>K61+L61</f>
        <v>0</v>
      </c>
    </row>
    <row r="62" spans="1:13" ht="30.6" customHeight="1">
      <c r="A62" s="38" t="s">
        <v>139</v>
      </c>
      <c r="B62" s="38"/>
      <c r="C62" s="38"/>
      <c r="D62" s="38"/>
      <c r="E62" s="38"/>
      <c r="F62" s="38"/>
      <c r="G62" s="38"/>
      <c r="H62" s="38"/>
      <c r="I62" s="38"/>
      <c r="J62" s="38"/>
      <c r="K62" s="38"/>
      <c r="L62" s="38"/>
      <c r="M62" s="38"/>
    </row>
    <row r="63" spans="1:13" ht="15.75">
      <c r="A63" s="7">
        <v>2</v>
      </c>
      <c r="B63" s="8" t="s">
        <v>10</v>
      </c>
      <c r="C63" s="8"/>
      <c r="D63" s="8"/>
      <c r="E63" s="8"/>
      <c r="F63" s="8"/>
      <c r="G63" s="8"/>
      <c r="H63" s="8"/>
      <c r="I63" s="8"/>
      <c r="J63" s="8"/>
      <c r="K63" s="8"/>
      <c r="L63" s="8"/>
      <c r="M63" s="8"/>
    </row>
    <row r="64" spans="1:13" ht="94.5">
      <c r="A64" s="7"/>
      <c r="B64" s="9" t="s">
        <v>57</v>
      </c>
      <c r="C64" s="21" t="s">
        <v>43</v>
      </c>
      <c r="D64" s="21" t="s">
        <v>123</v>
      </c>
      <c r="E64" s="21">
        <v>42</v>
      </c>
      <c r="F64" s="21">
        <v>0</v>
      </c>
      <c r="G64" s="21">
        <f>E64+F64</f>
        <v>42</v>
      </c>
      <c r="H64" s="21">
        <v>42</v>
      </c>
      <c r="I64" s="21">
        <v>0</v>
      </c>
      <c r="J64" s="21">
        <f>H64+I64</f>
        <v>42</v>
      </c>
      <c r="K64" s="19">
        <f>H64-E64</f>
        <v>0</v>
      </c>
      <c r="L64" s="19">
        <f>I64-F64</f>
        <v>0</v>
      </c>
      <c r="M64" s="19">
        <f>K64+L64</f>
        <v>0</v>
      </c>
    </row>
    <row r="65" spans="1:13" ht="36.6" customHeight="1">
      <c r="A65" s="38" t="s">
        <v>142</v>
      </c>
      <c r="B65" s="38"/>
      <c r="C65" s="38"/>
      <c r="D65" s="38"/>
      <c r="E65" s="38"/>
      <c r="F65" s="38"/>
      <c r="G65" s="38"/>
      <c r="H65" s="38"/>
      <c r="I65" s="38"/>
      <c r="J65" s="38"/>
      <c r="K65" s="38"/>
      <c r="L65" s="38"/>
      <c r="M65" s="38"/>
    </row>
    <row r="66" spans="1:13" ht="19.899999999999999" customHeight="1">
      <c r="A66" s="7">
        <v>3</v>
      </c>
      <c r="B66" s="8" t="s">
        <v>11</v>
      </c>
      <c r="C66" s="8"/>
      <c r="D66" s="8"/>
      <c r="E66" s="8"/>
      <c r="F66" s="8"/>
      <c r="G66" s="8"/>
      <c r="H66" s="8"/>
      <c r="I66" s="8"/>
      <c r="J66" s="8"/>
      <c r="K66" s="8"/>
      <c r="L66" s="8"/>
      <c r="M66" s="8"/>
    </row>
    <row r="67" spans="1:13" ht="94.5">
      <c r="A67" s="7"/>
      <c r="B67" s="9" t="s">
        <v>58</v>
      </c>
      <c r="C67" s="21" t="s">
        <v>44</v>
      </c>
      <c r="D67" s="21" t="s">
        <v>106</v>
      </c>
      <c r="E67" s="15">
        <f>E61/E64</f>
        <v>702.38095238095241</v>
      </c>
      <c r="F67" s="15">
        <v>0</v>
      </c>
      <c r="G67" s="15">
        <f>E67+F67</f>
        <v>702.38095238095241</v>
      </c>
      <c r="H67" s="15">
        <f>H61/H64</f>
        <v>702.38095238095241</v>
      </c>
      <c r="I67" s="15">
        <v>0</v>
      </c>
      <c r="J67" s="15">
        <f>H67+I67</f>
        <v>702.38095238095241</v>
      </c>
      <c r="K67" s="15">
        <f>H67-E67</f>
        <v>0</v>
      </c>
      <c r="L67" s="15">
        <f>I67-F67</f>
        <v>0</v>
      </c>
      <c r="M67" s="15">
        <f>K67+L67</f>
        <v>0</v>
      </c>
    </row>
    <row r="68" spans="1:13" ht="33" customHeight="1">
      <c r="A68" s="38" t="s">
        <v>142</v>
      </c>
      <c r="B68" s="38"/>
      <c r="C68" s="38"/>
      <c r="D68" s="38"/>
      <c r="E68" s="38"/>
      <c r="F68" s="38"/>
      <c r="G68" s="38"/>
      <c r="H68" s="38"/>
      <c r="I68" s="38"/>
      <c r="J68" s="38"/>
      <c r="K68" s="38"/>
      <c r="L68" s="38"/>
      <c r="M68" s="38"/>
    </row>
    <row r="69" spans="1:13" ht="15.75">
      <c r="A69" s="7">
        <v>4</v>
      </c>
      <c r="B69" s="8" t="s">
        <v>12</v>
      </c>
      <c r="C69" s="8"/>
      <c r="D69" s="8"/>
      <c r="E69" s="8"/>
      <c r="F69" s="8"/>
      <c r="G69" s="8"/>
      <c r="H69" s="8"/>
      <c r="I69" s="8"/>
      <c r="J69" s="8"/>
      <c r="K69" s="8"/>
      <c r="L69" s="8"/>
      <c r="M69" s="8"/>
    </row>
    <row r="70" spans="1:13" ht="173.25">
      <c r="B70" s="21" t="s">
        <v>59</v>
      </c>
      <c r="C70" s="21" t="s">
        <v>45</v>
      </c>
      <c r="D70" s="21" t="s">
        <v>107</v>
      </c>
      <c r="E70" s="19">
        <f>42/59*100-100</f>
        <v>-28.813559322033896</v>
      </c>
      <c r="F70" s="19">
        <v>0</v>
      </c>
      <c r="G70" s="19">
        <f>E70+F70</f>
        <v>-28.813559322033896</v>
      </c>
      <c r="H70" s="19">
        <f>42/59*100-100</f>
        <v>-28.813559322033896</v>
      </c>
      <c r="I70" s="19">
        <v>0</v>
      </c>
      <c r="J70" s="19">
        <f>H70+I70</f>
        <v>-28.813559322033896</v>
      </c>
      <c r="K70" s="19">
        <f>H70-E70</f>
        <v>0</v>
      </c>
      <c r="L70" s="19">
        <f>I70-F70</f>
        <v>0</v>
      </c>
      <c r="M70" s="19">
        <f>K70+L70</f>
        <v>0</v>
      </c>
    </row>
    <row r="71" spans="1:13" ht="34.15" customHeight="1">
      <c r="A71" s="49" t="s">
        <v>133</v>
      </c>
      <c r="B71" s="43"/>
      <c r="C71" s="43"/>
      <c r="D71" s="43"/>
      <c r="E71" s="43"/>
      <c r="F71" s="43"/>
      <c r="G71" s="43"/>
      <c r="H71" s="43"/>
      <c r="I71" s="43"/>
      <c r="J71" s="43"/>
      <c r="K71" s="43"/>
      <c r="L71" s="43"/>
      <c r="M71" s="44"/>
    </row>
    <row r="72" spans="1:13" ht="66.75" customHeight="1">
      <c r="A72" s="49" t="s">
        <v>134</v>
      </c>
      <c r="B72" s="43"/>
      <c r="C72" s="43"/>
      <c r="D72" s="43"/>
      <c r="E72" s="43"/>
      <c r="F72" s="43"/>
      <c r="G72" s="43"/>
      <c r="H72" s="43"/>
      <c r="I72" s="43"/>
      <c r="J72" s="43"/>
      <c r="K72" s="43"/>
      <c r="L72" s="43"/>
      <c r="M72" s="44"/>
    </row>
    <row r="73" spans="1:13" ht="15.75">
      <c r="A73" s="21"/>
      <c r="B73" s="17" t="s">
        <v>60</v>
      </c>
      <c r="C73" s="49" t="s">
        <v>48</v>
      </c>
      <c r="D73" s="43"/>
      <c r="E73" s="43"/>
      <c r="F73" s="43"/>
      <c r="G73" s="43"/>
      <c r="H73" s="43"/>
      <c r="I73" s="43"/>
      <c r="J73" s="43"/>
      <c r="K73" s="43"/>
      <c r="L73" s="43"/>
      <c r="M73" s="44"/>
    </row>
    <row r="74" spans="1:13" ht="78.75">
      <c r="A74" s="21"/>
      <c r="B74" s="22" t="s">
        <v>61</v>
      </c>
      <c r="C74" s="21" t="s">
        <v>44</v>
      </c>
      <c r="D74" s="21" t="s">
        <v>123</v>
      </c>
      <c r="E74" s="15">
        <v>4670.78</v>
      </c>
      <c r="F74" s="15">
        <v>0</v>
      </c>
      <c r="G74" s="15">
        <f>E74+F74</f>
        <v>4670.78</v>
      </c>
      <c r="H74" s="15">
        <v>4670.78</v>
      </c>
      <c r="I74" s="15">
        <v>0</v>
      </c>
      <c r="J74" s="15">
        <f>H74+I74</f>
        <v>4670.78</v>
      </c>
      <c r="K74" s="15">
        <f>H74-E74</f>
        <v>0</v>
      </c>
      <c r="L74" s="15">
        <f>I74-F74</f>
        <v>0</v>
      </c>
      <c r="M74" s="15">
        <f>K74+L74</f>
        <v>0</v>
      </c>
    </row>
    <row r="75" spans="1:13" ht="35.450000000000003" customHeight="1">
      <c r="A75" s="38" t="s">
        <v>135</v>
      </c>
      <c r="B75" s="38"/>
      <c r="C75" s="38"/>
      <c r="D75" s="38"/>
      <c r="E75" s="38"/>
      <c r="F75" s="38"/>
      <c r="G75" s="38"/>
      <c r="H75" s="38"/>
      <c r="I75" s="38"/>
      <c r="J75" s="38"/>
      <c r="K75" s="38"/>
      <c r="L75" s="38"/>
      <c r="M75" s="38"/>
    </row>
    <row r="76" spans="1:13" ht="15.75">
      <c r="A76" s="21">
        <v>1</v>
      </c>
      <c r="B76" s="18" t="s">
        <v>10</v>
      </c>
      <c r="C76" s="21"/>
      <c r="D76" s="21"/>
      <c r="E76" s="21"/>
      <c r="F76" s="21"/>
      <c r="G76" s="21"/>
      <c r="H76" s="21"/>
      <c r="I76" s="21"/>
      <c r="J76" s="21"/>
      <c r="K76" s="21"/>
      <c r="L76" s="21"/>
      <c r="M76" s="21"/>
    </row>
    <row r="77" spans="1:13" ht="94.5">
      <c r="A77" s="21"/>
      <c r="B77" s="22" t="s">
        <v>62</v>
      </c>
      <c r="C77" s="21" t="s">
        <v>43</v>
      </c>
      <c r="D77" s="21" t="s">
        <v>123</v>
      </c>
      <c r="E77" s="19">
        <v>14</v>
      </c>
      <c r="F77" s="19">
        <v>0</v>
      </c>
      <c r="G77" s="19">
        <f>E77+F77</f>
        <v>14</v>
      </c>
      <c r="H77" s="19">
        <v>14</v>
      </c>
      <c r="I77" s="19">
        <v>0</v>
      </c>
      <c r="J77" s="19">
        <f>H77+I77</f>
        <v>14</v>
      </c>
      <c r="K77" s="19">
        <f>H77-E77</f>
        <v>0</v>
      </c>
      <c r="L77" s="19">
        <f>I77-F77</f>
        <v>0</v>
      </c>
      <c r="M77" s="19">
        <f>K77+L77</f>
        <v>0</v>
      </c>
    </row>
    <row r="78" spans="1:13" ht="40.15" customHeight="1">
      <c r="A78" s="38" t="s">
        <v>147</v>
      </c>
      <c r="B78" s="38"/>
      <c r="C78" s="38"/>
      <c r="D78" s="38"/>
      <c r="E78" s="38"/>
      <c r="F78" s="38"/>
      <c r="G78" s="38"/>
      <c r="H78" s="38"/>
      <c r="I78" s="38"/>
      <c r="J78" s="38"/>
      <c r="K78" s="38"/>
      <c r="L78" s="38"/>
      <c r="M78" s="38"/>
    </row>
    <row r="79" spans="1:13" ht="31.5">
      <c r="A79" s="21">
        <v>2</v>
      </c>
      <c r="B79" s="18" t="s">
        <v>11</v>
      </c>
      <c r="C79" s="21"/>
      <c r="D79" s="21"/>
      <c r="E79" s="21"/>
      <c r="F79" s="21"/>
      <c r="G79" s="21"/>
      <c r="H79" s="21"/>
      <c r="I79" s="21"/>
      <c r="J79" s="21"/>
      <c r="K79" s="21"/>
      <c r="L79" s="21"/>
      <c r="M79" s="21"/>
    </row>
    <row r="80" spans="1:13" ht="94.5">
      <c r="A80" s="21"/>
      <c r="B80" s="22" t="s">
        <v>63</v>
      </c>
      <c r="C80" s="21" t="s">
        <v>44</v>
      </c>
      <c r="D80" s="21" t="s">
        <v>108</v>
      </c>
      <c r="E80" s="15">
        <f>E74/E77</f>
        <v>333.62714285714281</v>
      </c>
      <c r="F80" s="15">
        <v>0</v>
      </c>
      <c r="G80" s="15">
        <f>E80+F80</f>
        <v>333.62714285714281</v>
      </c>
      <c r="H80" s="15">
        <f>H74/H77</f>
        <v>333.62714285714281</v>
      </c>
      <c r="I80" s="15">
        <v>0</v>
      </c>
      <c r="J80" s="15">
        <f>H80+I80</f>
        <v>333.62714285714281</v>
      </c>
      <c r="K80" s="15">
        <f>H80-E80</f>
        <v>0</v>
      </c>
      <c r="L80" s="15">
        <f>I80-F80</f>
        <v>0</v>
      </c>
      <c r="M80" s="15">
        <f>K80+L80</f>
        <v>0</v>
      </c>
    </row>
    <row r="81" spans="1:13" ht="32.450000000000003" customHeight="1">
      <c r="A81" s="38" t="s">
        <v>147</v>
      </c>
      <c r="B81" s="38"/>
      <c r="C81" s="38"/>
      <c r="D81" s="38"/>
      <c r="E81" s="38"/>
      <c r="F81" s="38"/>
      <c r="G81" s="38"/>
      <c r="H81" s="38"/>
      <c r="I81" s="38"/>
      <c r="J81" s="38"/>
      <c r="K81" s="38"/>
      <c r="L81" s="38"/>
      <c r="M81" s="38"/>
    </row>
    <row r="82" spans="1:13" ht="15.75">
      <c r="A82" s="21">
        <v>3</v>
      </c>
      <c r="B82" s="18" t="s">
        <v>12</v>
      </c>
      <c r="C82" s="21"/>
      <c r="D82" s="21"/>
      <c r="E82" s="21"/>
      <c r="F82" s="21"/>
      <c r="G82" s="21"/>
      <c r="H82" s="21"/>
      <c r="I82" s="21"/>
      <c r="J82" s="21"/>
      <c r="K82" s="21"/>
      <c r="L82" s="21"/>
      <c r="M82" s="21"/>
    </row>
    <row r="83" spans="1:13" ht="189">
      <c r="A83" s="21"/>
      <c r="B83" s="22" t="s">
        <v>64</v>
      </c>
      <c r="C83" s="21" t="s">
        <v>45</v>
      </c>
      <c r="D83" s="21" t="s">
        <v>109</v>
      </c>
      <c r="E83" s="19">
        <f>14/7*100-100</f>
        <v>100</v>
      </c>
      <c r="F83" s="19">
        <v>0</v>
      </c>
      <c r="G83" s="19">
        <f>E83+F83</f>
        <v>100</v>
      </c>
      <c r="H83" s="19">
        <f>14/7*100-100</f>
        <v>100</v>
      </c>
      <c r="I83" s="19">
        <v>0</v>
      </c>
      <c r="J83" s="19">
        <f>H83+I83</f>
        <v>100</v>
      </c>
      <c r="K83" s="19">
        <f>H83-E83</f>
        <v>0</v>
      </c>
      <c r="L83" s="19">
        <f>I83-F83</f>
        <v>0</v>
      </c>
      <c r="M83" s="19">
        <f>K83+L83</f>
        <v>0</v>
      </c>
    </row>
    <row r="84" spans="1:13" ht="32.450000000000003" customHeight="1">
      <c r="A84" s="38" t="s">
        <v>136</v>
      </c>
      <c r="B84" s="38"/>
      <c r="C84" s="38"/>
      <c r="D84" s="38"/>
      <c r="E84" s="38"/>
      <c r="F84" s="38"/>
      <c r="G84" s="38"/>
      <c r="H84" s="38"/>
      <c r="I84" s="38"/>
      <c r="J84" s="38"/>
      <c r="K84" s="38"/>
      <c r="L84" s="38"/>
      <c r="M84" s="38"/>
    </row>
    <row r="85" spans="1:13" ht="69" customHeight="1">
      <c r="A85" s="49" t="s">
        <v>137</v>
      </c>
      <c r="B85" s="43"/>
      <c r="C85" s="43"/>
      <c r="D85" s="43"/>
      <c r="E85" s="43"/>
      <c r="F85" s="43"/>
      <c r="G85" s="43"/>
      <c r="H85" s="43"/>
      <c r="I85" s="43"/>
      <c r="J85" s="43"/>
      <c r="K85" s="43"/>
      <c r="L85" s="43"/>
      <c r="M85" s="44"/>
    </row>
    <row r="86" spans="1:13" ht="15.75">
      <c r="A86" s="21"/>
      <c r="B86" s="18" t="s">
        <v>65</v>
      </c>
      <c r="C86" s="49" t="s">
        <v>66</v>
      </c>
      <c r="D86" s="43"/>
      <c r="E86" s="43"/>
      <c r="F86" s="43"/>
      <c r="G86" s="43"/>
      <c r="H86" s="43"/>
      <c r="I86" s="43"/>
      <c r="J86" s="43"/>
      <c r="K86" s="43"/>
      <c r="L86" s="43"/>
      <c r="M86" s="44"/>
    </row>
    <row r="87" spans="1:13" ht="141.75">
      <c r="A87" s="21"/>
      <c r="B87" s="22" t="s">
        <v>67</v>
      </c>
      <c r="C87" s="21" t="s">
        <v>44</v>
      </c>
      <c r="D87" s="21" t="s">
        <v>123</v>
      </c>
      <c r="E87" s="15">
        <v>60000</v>
      </c>
      <c r="F87" s="15">
        <v>0</v>
      </c>
      <c r="G87" s="15">
        <v>60000</v>
      </c>
      <c r="H87" s="15">
        <v>60000</v>
      </c>
      <c r="I87" s="15">
        <v>0</v>
      </c>
      <c r="J87" s="15">
        <v>60000</v>
      </c>
      <c r="K87" s="15">
        <f>H87-E87</f>
        <v>0</v>
      </c>
      <c r="L87" s="15">
        <f>I87-F87</f>
        <v>0</v>
      </c>
      <c r="M87" s="15">
        <f>K87+L87</f>
        <v>0</v>
      </c>
    </row>
    <row r="88" spans="1:13" ht="31.9" customHeight="1">
      <c r="A88" s="38" t="s">
        <v>138</v>
      </c>
      <c r="B88" s="38"/>
      <c r="C88" s="38"/>
      <c r="D88" s="38"/>
      <c r="E88" s="38"/>
      <c r="F88" s="38"/>
      <c r="G88" s="38"/>
      <c r="H88" s="38"/>
      <c r="I88" s="38"/>
      <c r="J88" s="38"/>
      <c r="K88" s="38"/>
      <c r="L88" s="38"/>
      <c r="M88" s="38"/>
    </row>
    <row r="89" spans="1:13" ht="15.75">
      <c r="A89" s="21">
        <v>1</v>
      </c>
      <c r="B89" s="18" t="s">
        <v>10</v>
      </c>
      <c r="C89" s="21"/>
      <c r="D89" s="21"/>
      <c r="E89" s="21"/>
      <c r="F89" s="21"/>
      <c r="G89" s="21"/>
      <c r="H89" s="21"/>
      <c r="I89" s="21"/>
      <c r="J89" s="21"/>
      <c r="K89" s="21"/>
      <c r="L89" s="21"/>
      <c r="M89" s="21"/>
    </row>
    <row r="90" spans="1:13" ht="126">
      <c r="A90" s="21"/>
      <c r="B90" s="22" t="s">
        <v>68</v>
      </c>
      <c r="C90" s="21" t="s">
        <v>43</v>
      </c>
      <c r="D90" s="21" t="s">
        <v>123</v>
      </c>
      <c r="E90" s="19">
        <v>5</v>
      </c>
      <c r="F90" s="19">
        <v>0</v>
      </c>
      <c r="G90" s="19">
        <v>5</v>
      </c>
      <c r="H90" s="19">
        <v>5</v>
      </c>
      <c r="I90" s="19">
        <v>0</v>
      </c>
      <c r="J90" s="19">
        <v>5</v>
      </c>
      <c r="K90" s="19">
        <f>H90-E90</f>
        <v>0</v>
      </c>
      <c r="L90" s="19">
        <f>I90-F90</f>
        <v>0</v>
      </c>
      <c r="M90" s="19">
        <f>K90+L90</f>
        <v>0</v>
      </c>
    </row>
    <row r="91" spans="1:13" ht="37.15" customHeight="1">
      <c r="A91" s="38" t="s">
        <v>139</v>
      </c>
      <c r="B91" s="38"/>
      <c r="C91" s="38"/>
      <c r="D91" s="38"/>
      <c r="E91" s="38"/>
      <c r="F91" s="38"/>
      <c r="G91" s="38"/>
      <c r="H91" s="38"/>
      <c r="I91" s="38"/>
      <c r="J91" s="38"/>
      <c r="K91" s="38"/>
      <c r="L91" s="38"/>
      <c r="M91" s="38"/>
    </row>
    <row r="92" spans="1:13" ht="31.5">
      <c r="A92" s="21">
        <v>2</v>
      </c>
      <c r="B92" s="18" t="s">
        <v>11</v>
      </c>
      <c r="C92" s="21"/>
      <c r="D92" s="21"/>
      <c r="E92" s="21"/>
      <c r="F92" s="21"/>
      <c r="G92" s="21"/>
      <c r="H92" s="21"/>
      <c r="I92" s="21"/>
      <c r="J92" s="21"/>
      <c r="K92" s="21"/>
      <c r="L92" s="21"/>
      <c r="M92" s="21"/>
    </row>
    <row r="93" spans="1:13" ht="157.5">
      <c r="A93" s="21"/>
      <c r="B93" s="22" t="s">
        <v>69</v>
      </c>
      <c r="C93" s="21" t="s">
        <v>44</v>
      </c>
      <c r="D93" s="21" t="s">
        <v>70</v>
      </c>
      <c r="E93" s="15">
        <f>E87/E90/12</f>
        <v>1000</v>
      </c>
      <c r="F93" s="15">
        <v>0</v>
      </c>
      <c r="G93" s="15">
        <f>E93+F93</f>
        <v>1000</v>
      </c>
      <c r="H93" s="15">
        <f>H87/H90/12</f>
        <v>1000</v>
      </c>
      <c r="I93" s="15">
        <v>0</v>
      </c>
      <c r="J93" s="15">
        <f>H93+I93</f>
        <v>1000</v>
      </c>
      <c r="K93" s="15">
        <f>H93-E93</f>
        <v>0</v>
      </c>
      <c r="L93" s="15">
        <f>I93-F93</f>
        <v>0</v>
      </c>
      <c r="M93" s="15">
        <f>K93+L93</f>
        <v>0</v>
      </c>
    </row>
    <row r="94" spans="1:13" ht="36" customHeight="1">
      <c r="A94" s="38" t="s">
        <v>138</v>
      </c>
      <c r="B94" s="38"/>
      <c r="C94" s="38"/>
      <c r="D94" s="38"/>
      <c r="E94" s="38"/>
      <c r="F94" s="38"/>
      <c r="G94" s="38"/>
      <c r="H94" s="38"/>
      <c r="I94" s="38"/>
      <c r="J94" s="38"/>
      <c r="K94" s="38"/>
      <c r="L94" s="38"/>
      <c r="M94" s="38"/>
    </row>
    <row r="95" spans="1:13" ht="15.75">
      <c r="A95" s="21">
        <v>3</v>
      </c>
      <c r="B95" s="18" t="s">
        <v>12</v>
      </c>
      <c r="C95" s="21"/>
      <c r="D95" s="21"/>
      <c r="E95" s="21"/>
      <c r="F95" s="21"/>
      <c r="G95" s="21"/>
      <c r="H95" s="21"/>
      <c r="I95" s="21"/>
      <c r="J95" s="21"/>
      <c r="K95" s="21"/>
      <c r="L95" s="21"/>
      <c r="M95" s="21"/>
    </row>
    <row r="96" spans="1:13" ht="261.75" customHeight="1">
      <c r="A96" s="21"/>
      <c r="B96" s="22" t="s">
        <v>71</v>
      </c>
      <c r="C96" s="21" t="s">
        <v>45</v>
      </c>
      <c r="D96" s="21" t="s">
        <v>112</v>
      </c>
      <c r="E96" s="19">
        <f>5/5*100</f>
        <v>100</v>
      </c>
      <c r="F96" s="19">
        <v>0</v>
      </c>
      <c r="G96" s="19">
        <f>E96+F96</f>
        <v>100</v>
      </c>
      <c r="H96" s="19">
        <f>5/5*100</f>
        <v>100</v>
      </c>
      <c r="I96" s="19">
        <v>0</v>
      </c>
      <c r="J96" s="19">
        <f>H96+I96</f>
        <v>100</v>
      </c>
      <c r="K96" s="19">
        <f>H96-E96</f>
        <v>0</v>
      </c>
      <c r="L96" s="19">
        <f>I96-F96</f>
        <v>0</v>
      </c>
      <c r="M96" s="19">
        <f>K96+L96</f>
        <v>0</v>
      </c>
    </row>
    <row r="97" spans="1:13" ht="39" customHeight="1">
      <c r="A97" s="38" t="s">
        <v>140</v>
      </c>
      <c r="B97" s="38"/>
      <c r="C97" s="38"/>
      <c r="D97" s="38"/>
      <c r="E97" s="38"/>
      <c r="F97" s="38"/>
      <c r="G97" s="38"/>
      <c r="H97" s="38"/>
      <c r="I97" s="38"/>
      <c r="J97" s="38"/>
      <c r="K97" s="38"/>
      <c r="L97" s="38"/>
      <c r="M97" s="38"/>
    </row>
    <row r="98" spans="1:13" ht="69.75" customHeight="1">
      <c r="A98" s="49" t="s">
        <v>141</v>
      </c>
      <c r="B98" s="43"/>
      <c r="C98" s="43"/>
      <c r="D98" s="43"/>
      <c r="E98" s="43"/>
      <c r="F98" s="43"/>
      <c r="G98" s="43"/>
      <c r="H98" s="43"/>
      <c r="I98" s="43"/>
      <c r="J98" s="43"/>
      <c r="K98" s="43"/>
      <c r="L98" s="43"/>
      <c r="M98" s="44"/>
    </row>
    <row r="99" spans="1:13" ht="49.15" customHeight="1">
      <c r="A99" s="21"/>
      <c r="B99" s="18" t="s">
        <v>72</v>
      </c>
      <c r="C99" s="49" t="s">
        <v>49</v>
      </c>
      <c r="D99" s="43"/>
      <c r="E99" s="43"/>
      <c r="F99" s="43"/>
      <c r="G99" s="43"/>
      <c r="H99" s="43"/>
      <c r="I99" s="43"/>
      <c r="J99" s="43"/>
      <c r="K99" s="43"/>
      <c r="L99" s="43"/>
      <c r="M99" s="44"/>
    </row>
    <row r="100" spans="1:13" ht="283.5">
      <c r="A100" s="21"/>
      <c r="B100" s="22" t="s">
        <v>73</v>
      </c>
      <c r="C100" s="21" t="s">
        <v>44</v>
      </c>
      <c r="D100" s="21" t="s">
        <v>123</v>
      </c>
      <c r="E100" s="15">
        <v>61600</v>
      </c>
      <c r="F100" s="15">
        <v>0</v>
      </c>
      <c r="G100" s="15">
        <v>61600</v>
      </c>
      <c r="H100" s="15">
        <v>61600</v>
      </c>
      <c r="I100" s="15">
        <v>0</v>
      </c>
      <c r="J100" s="15">
        <v>61600</v>
      </c>
      <c r="K100" s="15">
        <f>H100-E100</f>
        <v>0</v>
      </c>
      <c r="L100" s="15">
        <f>I100-F100</f>
        <v>0</v>
      </c>
      <c r="M100" s="15">
        <f>K100+L100</f>
        <v>0</v>
      </c>
    </row>
    <row r="101" spans="1:13" ht="33" customHeight="1">
      <c r="A101" s="38" t="s">
        <v>142</v>
      </c>
      <c r="B101" s="38"/>
      <c r="C101" s="38"/>
      <c r="D101" s="38"/>
      <c r="E101" s="38"/>
      <c r="F101" s="38"/>
      <c r="G101" s="38"/>
      <c r="H101" s="38"/>
      <c r="I101" s="38"/>
      <c r="J101" s="38"/>
      <c r="K101" s="38"/>
      <c r="L101" s="38"/>
      <c r="M101" s="38"/>
    </row>
    <row r="102" spans="1:13" ht="15.75">
      <c r="A102" s="21">
        <v>1</v>
      </c>
      <c r="B102" s="18" t="s">
        <v>10</v>
      </c>
      <c r="C102" s="21"/>
      <c r="D102" s="21"/>
      <c r="E102" s="21"/>
      <c r="F102" s="21"/>
      <c r="G102" s="21"/>
      <c r="H102" s="21"/>
      <c r="I102" s="21"/>
      <c r="J102" s="21"/>
      <c r="K102" s="21"/>
      <c r="L102" s="21"/>
      <c r="M102" s="21"/>
    </row>
    <row r="103" spans="1:13" ht="157.5">
      <c r="A103" s="21"/>
      <c r="B103" s="22" t="s">
        <v>74</v>
      </c>
      <c r="C103" s="21" t="s">
        <v>43</v>
      </c>
      <c r="D103" s="21" t="s">
        <v>123</v>
      </c>
      <c r="E103" s="19">
        <v>29</v>
      </c>
      <c r="F103" s="19">
        <v>0</v>
      </c>
      <c r="G103" s="19">
        <v>29</v>
      </c>
      <c r="H103" s="19">
        <v>29</v>
      </c>
      <c r="I103" s="19">
        <v>0</v>
      </c>
      <c r="J103" s="19">
        <v>29</v>
      </c>
      <c r="K103" s="19">
        <f>H103-E103</f>
        <v>0</v>
      </c>
      <c r="L103" s="19">
        <f>I103-F103</f>
        <v>0</v>
      </c>
      <c r="M103" s="19">
        <f>K103+L103</f>
        <v>0</v>
      </c>
    </row>
    <row r="104" spans="1:13" ht="39" customHeight="1">
      <c r="A104" s="38" t="s">
        <v>140</v>
      </c>
      <c r="B104" s="38"/>
      <c r="C104" s="38"/>
      <c r="D104" s="38"/>
      <c r="E104" s="38"/>
      <c r="F104" s="38"/>
      <c r="G104" s="38"/>
      <c r="H104" s="38"/>
      <c r="I104" s="38"/>
      <c r="J104" s="38"/>
      <c r="K104" s="38"/>
      <c r="L104" s="38"/>
      <c r="M104" s="38"/>
    </row>
    <row r="105" spans="1:13" ht="31.5">
      <c r="A105" s="21">
        <v>2</v>
      </c>
      <c r="B105" s="18" t="s">
        <v>11</v>
      </c>
      <c r="C105" s="21"/>
      <c r="D105" s="21"/>
      <c r="E105" s="21"/>
      <c r="F105" s="21"/>
      <c r="G105" s="21"/>
      <c r="H105" s="21"/>
      <c r="I105" s="21"/>
      <c r="J105" s="21"/>
      <c r="K105" s="21"/>
      <c r="L105" s="21"/>
      <c r="M105" s="21"/>
    </row>
    <row r="106" spans="1:13" ht="330.75">
      <c r="A106" s="21"/>
      <c r="B106" s="22" t="s">
        <v>75</v>
      </c>
      <c r="C106" s="21" t="s">
        <v>44</v>
      </c>
      <c r="D106" s="21" t="s">
        <v>110</v>
      </c>
      <c r="E106" s="15">
        <f>E100/E103/4</f>
        <v>531.0344827586207</v>
      </c>
      <c r="F106" s="15">
        <v>0</v>
      </c>
      <c r="G106" s="15">
        <f>E106+F106</f>
        <v>531.0344827586207</v>
      </c>
      <c r="H106" s="15">
        <f>H100/H103/4</f>
        <v>531.0344827586207</v>
      </c>
      <c r="I106" s="15">
        <v>0</v>
      </c>
      <c r="J106" s="15">
        <f>H106+I106</f>
        <v>531.0344827586207</v>
      </c>
      <c r="K106" s="15">
        <f>H106-E106</f>
        <v>0</v>
      </c>
      <c r="L106" s="15">
        <f>I106-F106</f>
        <v>0</v>
      </c>
      <c r="M106" s="15">
        <f>K106+L106</f>
        <v>0</v>
      </c>
    </row>
    <row r="107" spans="1:13" ht="30.6" customHeight="1">
      <c r="A107" s="38" t="s">
        <v>142</v>
      </c>
      <c r="B107" s="38"/>
      <c r="C107" s="38"/>
      <c r="D107" s="38"/>
      <c r="E107" s="38"/>
      <c r="F107" s="38"/>
      <c r="G107" s="38"/>
      <c r="H107" s="38"/>
      <c r="I107" s="38"/>
      <c r="J107" s="38"/>
      <c r="K107" s="38"/>
      <c r="L107" s="38"/>
      <c r="M107" s="38"/>
    </row>
    <row r="108" spans="1:13" ht="15.75">
      <c r="A108" s="21">
        <v>3</v>
      </c>
      <c r="B108" s="18" t="s">
        <v>12</v>
      </c>
      <c r="C108" s="21"/>
      <c r="D108" s="21"/>
      <c r="E108" s="21"/>
      <c r="F108" s="21"/>
      <c r="G108" s="21"/>
      <c r="H108" s="21"/>
      <c r="I108" s="21"/>
      <c r="J108" s="21"/>
      <c r="K108" s="21"/>
      <c r="L108" s="21"/>
      <c r="M108" s="21"/>
    </row>
    <row r="109" spans="1:13" ht="236.25">
      <c r="A109" s="21"/>
      <c r="B109" s="22" t="s">
        <v>76</v>
      </c>
      <c r="C109" s="21" t="s">
        <v>45</v>
      </c>
      <c r="D109" s="21" t="s">
        <v>111</v>
      </c>
      <c r="E109" s="19">
        <f>29/29*100</f>
        <v>100</v>
      </c>
      <c r="F109" s="19">
        <v>0</v>
      </c>
      <c r="G109" s="19">
        <f>E109+F109</f>
        <v>100</v>
      </c>
      <c r="H109" s="19">
        <f>29/29*100</f>
        <v>100</v>
      </c>
      <c r="I109" s="19">
        <v>0</v>
      </c>
      <c r="J109" s="19">
        <f>H109+I109</f>
        <v>100</v>
      </c>
      <c r="K109" s="19">
        <f>H109-E109</f>
        <v>0</v>
      </c>
      <c r="L109" s="19">
        <f>I109-F109</f>
        <v>0</v>
      </c>
      <c r="M109" s="19">
        <f>K109+L109</f>
        <v>0</v>
      </c>
    </row>
    <row r="110" spans="1:13" ht="33" customHeight="1">
      <c r="A110" s="38" t="s">
        <v>144</v>
      </c>
      <c r="B110" s="38"/>
      <c r="C110" s="38"/>
      <c r="D110" s="38"/>
      <c r="E110" s="38"/>
      <c r="F110" s="38"/>
      <c r="G110" s="38"/>
      <c r="H110" s="38"/>
      <c r="I110" s="38"/>
      <c r="J110" s="38"/>
      <c r="K110" s="38"/>
      <c r="L110" s="38"/>
      <c r="M110" s="38"/>
    </row>
    <row r="111" spans="1:13" ht="77.45" customHeight="1">
      <c r="A111" s="49" t="s">
        <v>143</v>
      </c>
      <c r="B111" s="43"/>
      <c r="C111" s="43"/>
      <c r="D111" s="43"/>
      <c r="E111" s="43"/>
      <c r="F111" s="43"/>
      <c r="G111" s="43"/>
      <c r="H111" s="43"/>
      <c r="I111" s="43"/>
      <c r="J111" s="43"/>
      <c r="K111" s="43"/>
      <c r="L111" s="43"/>
      <c r="M111" s="44"/>
    </row>
    <row r="112" spans="1:13" ht="15.75">
      <c r="A112" s="21"/>
      <c r="B112" s="18" t="s">
        <v>77</v>
      </c>
      <c r="C112" s="49" t="s">
        <v>50</v>
      </c>
      <c r="D112" s="43"/>
      <c r="E112" s="43"/>
      <c r="F112" s="43"/>
      <c r="G112" s="43"/>
      <c r="H112" s="43"/>
      <c r="I112" s="43"/>
      <c r="J112" s="43"/>
      <c r="K112" s="43"/>
      <c r="L112" s="43"/>
      <c r="M112" s="44"/>
    </row>
    <row r="113" spans="1:13" ht="126">
      <c r="A113" s="21"/>
      <c r="B113" s="22" t="s">
        <v>78</v>
      </c>
      <c r="C113" s="21" t="s">
        <v>44</v>
      </c>
      <c r="D113" s="21" t="s">
        <v>123</v>
      </c>
      <c r="E113" s="15">
        <v>24552</v>
      </c>
      <c r="F113" s="15">
        <v>0</v>
      </c>
      <c r="G113" s="15">
        <f>E113+F113</f>
        <v>24552</v>
      </c>
      <c r="H113" s="15">
        <v>24552</v>
      </c>
      <c r="I113" s="15">
        <v>0</v>
      </c>
      <c r="J113" s="15">
        <f>H113+I113</f>
        <v>24552</v>
      </c>
      <c r="K113" s="15">
        <f>H113-E113</f>
        <v>0</v>
      </c>
      <c r="L113" s="15">
        <f>I113-F113</f>
        <v>0</v>
      </c>
      <c r="M113" s="15">
        <f>K113+L113</f>
        <v>0</v>
      </c>
    </row>
    <row r="114" spans="1:13" ht="157.5">
      <c r="A114" s="21"/>
      <c r="B114" s="22" t="s">
        <v>79</v>
      </c>
      <c r="C114" s="21" t="s">
        <v>44</v>
      </c>
      <c r="D114" s="21" t="s">
        <v>123</v>
      </c>
      <c r="E114" s="15">
        <v>198</v>
      </c>
      <c r="F114" s="15">
        <v>0</v>
      </c>
      <c r="G114" s="15">
        <f>E114+F114</f>
        <v>198</v>
      </c>
      <c r="H114" s="15">
        <v>198</v>
      </c>
      <c r="I114" s="15">
        <v>0</v>
      </c>
      <c r="J114" s="15">
        <f>H114+I114</f>
        <v>198</v>
      </c>
      <c r="K114" s="15">
        <f>H114-E114</f>
        <v>0</v>
      </c>
      <c r="L114" s="15">
        <f>I114-F114</f>
        <v>0</v>
      </c>
      <c r="M114" s="15">
        <f>K114+L114</f>
        <v>0</v>
      </c>
    </row>
    <row r="115" spans="1:13" ht="31.15" customHeight="1">
      <c r="A115" s="38" t="s">
        <v>140</v>
      </c>
      <c r="B115" s="38"/>
      <c r="C115" s="38"/>
      <c r="D115" s="38"/>
      <c r="E115" s="38"/>
      <c r="F115" s="38"/>
      <c r="G115" s="38"/>
      <c r="H115" s="38"/>
      <c r="I115" s="38"/>
      <c r="J115" s="38"/>
      <c r="K115" s="38"/>
      <c r="L115" s="38"/>
      <c r="M115" s="38"/>
    </row>
    <row r="116" spans="1:13" ht="15.75">
      <c r="A116" s="21">
        <v>1</v>
      </c>
      <c r="B116" s="18" t="s">
        <v>10</v>
      </c>
      <c r="C116" s="21"/>
      <c r="D116" s="21"/>
      <c r="E116" s="21"/>
      <c r="F116" s="21"/>
      <c r="G116" s="21"/>
      <c r="H116" s="21"/>
      <c r="I116" s="21"/>
      <c r="J116" s="21"/>
      <c r="K116" s="21"/>
      <c r="L116" s="21"/>
      <c r="M116" s="21"/>
    </row>
    <row r="117" spans="1:13" ht="78.75">
      <c r="A117" s="21"/>
      <c r="B117" s="22" t="s">
        <v>80</v>
      </c>
      <c r="C117" s="21" t="s">
        <v>124</v>
      </c>
      <c r="D117" s="21" t="s">
        <v>123</v>
      </c>
      <c r="E117" s="19">
        <v>1</v>
      </c>
      <c r="F117" s="19">
        <v>0</v>
      </c>
      <c r="G117" s="19">
        <f>E117+F117</f>
        <v>1</v>
      </c>
      <c r="H117" s="19">
        <v>1</v>
      </c>
      <c r="I117" s="19">
        <v>0</v>
      </c>
      <c r="J117" s="19">
        <f>H117+I117</f>
        <v>1</v>
      </c>
      <c r="K117" s="19">
        <f t="shared" ref="K117:L119" si="7">H117-E117</f>
        <v>0</v>
      </c>
      <c r="L117" s="19">
        <f t="shared" si="7"/>
        <v>0</v>
      </c>
      <c r="M117" s="19">
        <f>K117+L117</f>
        <v>0</v>
      </c>
    </row>
    <row r="118" spans="1:13" ht="78.75">
      <c r="A118" s="21"/>
      <c r="B118" s="22" t="s">
        <v>81</v>
      </c>
      <c r="C118" s="21" t="s">
        <v>43</v>
      </c>
      <c r="D118" s="21" t="s">
        <v>123</v>
      </c>
      <c r="E118" s="19">
        <v>248</v>
      </c>
      <c r="F118" s="19">
        <v>0</v>
      </c>
      <c r="G118" s="19">
        <f>E118+F118</f>
        <v>248</v>
      </c>
      <c r="H118" s="19">
        <v>248</v>
      </c>
      <c r="I118" s="19">
        <v>0</v>
      </c>
      <c r="J118" s="19">
        <f>H118+I118</f>
        <v>248</v>
      </c>
      <c r="K118" s="19">
        <f t="shared" si="7"/>
        <v>0</v>
      </c>
      <c r="L118" s="19">
        <f t="shared" si="7"/>
        <v>0</v>
      </c>
      <c r="M118" s="19">
        <f>K118+L118</f>
        <v>0</v>
      </c>
    </row>
    <row r="119" spans="1:13" ht="141.75">
      <c r="A119" s="21"/>
      <c r="B119" s="22" t="s">
        <v>82</v>
      </c>
      <c r="C119" s="21" t="s">
        <v>43</v>
      </c>
      <c r="D119" s="21" t="s">
        <v>123</v>
      </c>
      <c r="E119" s="19">
        <v>2</v>
      </c>
      <c r="F119" s="19">
        <v>0</v>
      </c>
      <c r="G119" s="19">
        <f>E119+F119</f>
        <v>2</v>
      </c>
      <c r="H119" s="19">
        <v>2</v>
      </c>
      <c r="I119" s="19">
        <v>0</v>
      </c>
      <c r="J119" s="19">
        <f>H119+I119</f>
        <v>2</v>
      </c>
      <c r="K119" s="19">
        <f t="shared" si="7"/>
        <v>0</v>
      </c>
      <c r="L119" s="19">
        <f t="shared" si="7"/>
        <v>0</v>
      </c>
      <c r="M119" s="19">
        <f>K119+L119</f>
        <v>0</v>
      </c>
    </row>
    <row r="120" spans="1:13" ht="34.9" customHeight="1">
      <c r="A120" s="38" t="s">
        <v>139</v>
      </c>
      <c r="B120" s="38"/>
      <c r="C120" s="38"/>
      <c r="D120" s="38"/>
      <c r="E120" s="38"/>
      <c r="F120" s="38"/>
      <c r="G120" s="38"/>
      <c r="H120" s="38"/>
      <c r="I120" s="38"/>
      <c r="J120" s="38"/>
      <c r="K120" s="38"/>
      <c r="L120" s="38"/>
      <c r="M120" s="38"/>
    </row>
    <row r="121" spans="1:13" ht="31.5">
      <c r="A121" s="21">
        <v>2</v>
      </c>
      <c r="B121" s="18" t="s">
        <v>11</v>
      </c>
      <c r="C121" s="21"/>
      <c r="D121" s="21"/>
      <c r="E121" s="21"/>
      <c r="F121" s="21"/>
      <c r="G121" s="21"/>
      <c r="H121" s="21"/>
      <c r="I121" s="21"/>
      <c r="J121" s="21"/>
      <c r="K121" s="21"/>
      <c r="L121" s="21"/>
      <c r="M121" s="21"/>
    </row>
    <row r="122" spans="1:13" ht="78.75">
      <c r="A122" s="21"/>
      <c r="B122" s="22" t="s">
        <v>83</v>
      </c>
      <c r="C122" s="21" t="s">
        <v>44</v>
      </c>
      <c r="D122" s="21" t="s">
        <v>84</v>
      </c>
      <c r="E122" s="15">
        <f>E113/E118</f>
        <v>99</v>
      </c>
      <c r="F122" s="15">
        <v>0</v>
      </c>
      <c r="G122" s="15">
        <f>E122+F122</f>
        <v>99</v>
      </c>
      <c r="H122" s="15">
        <f>H113/H118</f>
        <v>99</v>
      </c>
      <c r="I122" s="15">
        <v>0</v>
      </c>
      <c r="J122" s="15">
        <f>H122+I122</f>
        <v>99</v>
      </c>
      <c r="K122" s="15">
        <f>H122-E122</f>
        <v>0</v>
      </c>
      <c r="L122" s="15">
        <f>I122-F122</f>
        <v>0</v>
      </c>
      <c r="M122" s="15">
        <f>K122+L122</f>
        <v>0</v>
      </c>
    </row>
    <row r="123" spans="1:13" ht="141.75">
      <c r="A123" s="21"/>
      <c r="B123" s="22" t="s">
        <v>85</v>
      </c>
      <c r="C123" s="21" t="s">
        <v>44</v>
      </c>
      <c r="D123" s="21" t="s">
        <v>86</v>
      </c>
      <c r="E123" s="15">
        <f>E114/E119</f>
        <v>99</v>
      </c>
      <c r="F123" s="15">
        <v>0</v>
      </c>
      <c r="G123" s="15">
        <f>E123+F123</f>
        <v>99</v>
      </c>
      <c r="H123" s="15">
        <f>H114/H119</f>
        <v>99</v>
      </c>
      <c r="I123" s="15">
        <v>0</v>
      </c>
      <c r="J123" s="15">
        <f>H123+I123</f>
        <v>99</v>
      </c>
      <c r="K123" s="15">
        <f>H123-E123</f>
        <v>0</v>
      </c>
      <c r="L123" s="15">
        <f>I123-F123</f>
        <v>0</v>
      </c>
      <c r="M123" s="15">
        <f>K123+L123</f>
        <v>0</v>
      </c>
    </row>
    <row r="124" spans="1:13" ht="33.6" customHeight="1">
      <c r="A124" s="38" t="s">
        <v>144</v>
      </c>
      <c r="B124" s="38"/>
      <c r="C124" s="38"/>
      <c r="D124" s="38"/>
      <c r="E124" s="38"/>
      <c r="F124" s="38"/>
      <c r="G124" s="38"/>
      <c r="H124" s="38"/>
      <c r="I124" s="38"/>
      <c r="J124" s="38"/>
      <c r="K124" s="38"/>
      <c r="L124" s="38"/>
      <c r="M124" s="38"/>
    </row>
    <row r="125" spans="1:13" ht="15.75">
      <c r="A125" s="21">
        <v>3</v>
      </c>
      <c r="B125" s="18" t="s">
        <v>12</v>
      </c>
      <c r="C125" s="21"/>
      <c r="D125" s="21"/>
      <c r="E125" s="21"/>
      <c r="F125" s="21"/>
      <c r="G125" s="21"/>
      <c r="H125" s="21"/>
      <c r="I125" s="21"/>
      <c r="J125" s="21"/>
      <c r="K125" s="21"/>
      <c r="L125" s="21"/>
      <c r="M125" s="21"/>
    </row>
    <row r="126" spans="1:13" ht="126">
      <c r="A126" s="21"/>
      <c r="B126" s="22" t="s">
        <v>87</v>
      </c>
      <c r="C126" s="21" t="s">
        <v>45</v>
      </c>
      <c r="D126" s="21" t="s">
        <v>88</v>
      </c>
      <c r="E126" s="20">
        <f>250/225*100-100</f>
        <v>11.111111111111114</v>
      </c>
      <c r="F126" s="19">
        <v>0</v>
      </c>
      <c r="G126" s="20">
        <f>E126+F126</f>
        <v>11.111111111111114</v>
      </c>
      <c r="H126" s="20">
        <f>250/225*100-100</f>
        <v>11.111111111111114</v>
      </c>
      <c r="I126" s="19">
        <v>0</v>
      </c>
      <c r="J126" s="20">
        <f>H126+I126</f>
        <v>11.111111111111114</v>
      </c>
      <c r="K126" s="19">
        <f>H126-E126</f>
        <v>0</v>
      </c>
      <c r="L126" s="19">
        <f>I126-F126</f>
        <v>0</v>
      </c>
      <c r="M126" s="19">
        <f>K126+L126</f>
        <v>0</v>
      </c>
    </row>
    <row r="127" spans="1:13" ht="34.9" customHeight="1">
      <c r="A127" s="38" t="s">
        <v>142</v>
      </c>
      <c r="B127" s="38"/>
      <c r="C127" s="38"/>
      <c r="D127" s="38"/>
      <c r="E127" s="38"/>
      <c r="F127" s="38"/>
      <c r="G127" s="38"/>
      <c r="H127" s="38"/>
      <c r="I127" s="38"/>
      <c r="J127" s="38"/>
      <c r="K127" s="38"/>
      <c r="L127" s="38"/>
      <c r="M127" s="38"/>
    </row>
    <row r="128" spans="1:13" ht="87.6" customHeight="1">
      <c r="A128" s="49" t="s">
        <v>145</v>
      </c>
      <c r="B128" s="43"/>
      <c r="C128" s="43"/>
      <c r="D128" s="43"/>
      <c r="E128" s="43"/>
      <c r="F128" s="43"/>
      <c r="G128" s="43"/>
      <c r="H128" s="43"/>
      <c r="I128" s="43"/>
      <c r="J128" s="43"/>
      <c r="K128" s="43"/>
      <c r="L128" s="43"/>
      <c r="M128" s="44"/>
    </row>
    <row r="129" spans="1:13" ht="27" customHeight="1">
      <c r="A129" s="21"/>
      <c r="B129" s="18" t="s">
        <v>89</v>
      </c>
      <c r="C129" s="49" t="s">
        <v>90</v>
      </c>
      <c r="D129" s="43"/>
      <c r="E129" s="43"/>
      <c r="F129" s="43"/>
      <c r="G129" s="43"/>
      <c r="H129" s="43"/>
      <c r="I129" s="43"/>
      <c r="J129" s="43"/>
      <c r="K129" s="43"/>
      <c r="L129" s="43"/>
      <c r="M129" s="44"/>
    </row>
    <row r="130" spans="1:13" ht="173.25">
      <c r="A130" s="21"/>
      <c r="B130" s="22" t="s">
        <v>91</v>
      </c>
      <c r="C130" s="21" t="s">
        <v>44</v>
      </c>
      <c r="D130" s="21" t="s">
        <v>123</v>
      </c>
      <c r="E130" s="15">
        <v>19729.36</v>
      </c>
      <c r="F130" s="15">
        <v>0</v>
      </c>
      <c r="G130" s="15">
        <f>E130+F130</f>
        <v>19729.36</v>
      </c>
      <c r="H130" s="15">
        <v>19729.36</v>
      </c>
      <c r="I130" s="15">
        <v>0</v>
      </c>
      <c r="J130" s="15">
        <f>H130+I130</f>
        <v>19729.36</v>
      </c>
      <c r="K130" s="15">
        <f>H130-E130</f>
        <v>0</v>
      </c>
      <c r="L130" s="15">
        <f>I130-F130</f>
        <v>0</v>
      </c>
      <c r="M130" s="15">
        <f>K130+L130</f>
        <v>0</v>
      </c>
    </row>
    <row r="131" spans="1:13" ht="33.6" customHeight="1">
      <c r="A131" s="38" t="s">
        <v>139</v>
      </c>
      <c r="B131" s="38"/>
      <c r="C131" s="38"/>
      <c r="D131" s="38"/>
      <c r="E131" s="38"/>
      <c r="F131" s="38"/>
      <c r="G131" s="38"/>
      <c r="H131" s="38"/>
      <c r="I131" s="38"/>
      <c r="J131" s="38"/>
      <c r="K131" s="38"/>
      <c r="L131" s="38"/>
      <c r="M131" s="38"/>
    </row>
    <row r="132" spans="1:13" ht="15.75">
      <c r="A132" s="21">
        <v>1</v>
      </c>
      <c r="B132" s="18" t="s">
        <v>10</v>
      </c>
      <c r="C132" s="21"/>
      <c r="D132" s="21"/>
      <c r="E132" s="21"/>
      <c r="F132" s="21"/>
      <c r="G132" s="21"/>
      <c r="H132" s="21"/>
      <c r="I132" s="21"/>
      <c r="J132" s="21"/>
      <c r="K132" s="21"/>
      <c r="L132" s="21"/>
      <c r="M132" s="21"/>
    </row>
    <row r="133" spans="1:13" ht="173.25">
      <c r="A133" s="21"/>
      <c r="B133" s="22" t="s">
        <v>92</v>
      </c>
      <c r="C133" s="21" t="s">
        <v>43</v>
      </c>
      <c r="D133" s="21" t="s">
        <v>123</v>
      </c>
      <c r="E133" s="19">
        <v>98</v>
      </c>
      <c r="F133" s="19">
        <v>0</v>
      </c>
      <c r="G133" s="19">
        <f>E133+F133</f>
        <v>98</v>
      </c>
      <c r="H133" s="19">
        <v>98</v>
      </c>
      <c r="I133" s="19">
        <v>0</v>
      </c>
      <c r="J133" s="19">
        <f>H133+I133</f>
        <v>98</v>
      </c>
      <c r="K133" s="19">
        <f>H133-E133</f>
        <v>0</v>
      </c>
      <c r="L133" s="19">
        <f>I133-F133</f>
        <v>0</v>
      </c>
      <c r="M133" s="19">
        <f>K133+L133</f>
        <v>0</v>
      </c>
    </row>
    <row r="134" spans="1:13" ht="32.450000000000003" customHeight="1">
      <c r="A134" s="38" t="s">
        <v>140</v>
      </c>
      <c r="B134" s="38"/>
      <c r="C134" s="38"/>
      <c r="D134" s="38"/>
      <c r="E134" s="38"/>
      <c r="F134" s="38"/>
      <c r="G134" s="38"/>
      <c r="H134" s="38"/>
      <c r="I134" s="38"/>
      <c r="J134" s="38"/>
      <c r="K134" s="38"/>
      <c r="L134" s="38"/>
      <c r="M134" s="38"/>
    </row>
    <row r="135" spans="1:13" ht="31.5">
      <c r="A135" s="21">
        <v>2</v>
      </c>
      <c r="B135" s="18" t="s">
        <v>11</v>
      </c>
      <c r="C135" s="21"/>
      <c r="D135" s="21"/>
      <c r="E135" s="21"/>
      <c r="F135" s="21"/>
      <c r="G135" s="21"/>
      <c r="H135" s="21"/>
      <c r="I135" s="21"/>
      <c r="J135" s="21"/>
      <c r="K135" s="21"/>
      <c r="L135" s="21"/>
      <c r="M135" s="21"/>
    </row>
    <row r="136" spans="1:13" ht="78.75">
      <c r="A136" s="21"/>
      <c r="B136" s="22" t="s">
        <v>93</v>
      </c>
      <c r="C136" s="21" t="s">
        <v>44</v>
      </c>
      <c r="D136" s="21" t="s">
        <v>113</v>
      </c>
      <c r="E136" s="15">
        <f>E130/E133</f>
        <v>201.32</v>
      </c>
      <c r="F136" s="15">
        <v>0</v>
      </c>
      <c r="G136" s="15">
        <f>E136+F136</f>
        <v>201.32</v>
      </c>
      <c r="H136" s="15">
        <f>H130/H133</f>
        <v>201.32</v>
      </c>
      <c r="I136" s="15">
        <v>0</v>
      </c>
      <c r="J136" s="15">
        <f>H136+I136</f>
        <v>201.32</v>
      </c>
      <c r="K136" s="15">
        <f>H136-E136</f>
        <v>0</v>
      </c>
      <c r="L136" s="15">
        <f>I136-F136</f>
        <v>0</v>
      </c>
      <c r="M136" s="15">
        <f>K136+L136</f>
        <v>0</v>
      </c>
    </row>
    <row r="137" spans="1:13" ht="31.15" customHeight="1">
      <c r="A137" s="38" t="s">
        <v>146</v>
      </c>
      <c r="B137" s="38"/>
      <c r="C137" s="38"/>
      <c r="D137" s="38"/>
      <c r="E137" s="38"/>
      <c r="F137" s="38"/>
      <c r="G137" s="38"/>
      <c r="H137" s="38"/>
      <c r="I137" s="38"/>
      <c r="J137" s="38"/>
      <c r="K137" s="38"/>
      <c r="L137" s="38"/>
      <c r="M137" s="38"/>
    </row>
    <row r="138" spans="1:13" ht="15.75">
      <c r="A138" s="21">
        <v>3</v>
      </c>
      <c r="B138" s="18" t="s">
        <v>12</v>
      </c>
      <c r="C138" s="21"/>
      <c r="D138" s="21"/>
      <c r="E138" s="21"/>
      <c r="F138" s="21"/>
      <c r="G138" s="21"/>
      <c r="H138" s="21"/>
      <c r="I138" s="21"/>
      <c r="J138" s="21"/>
      <c r="K138" s="21"/>
      <c r="L138" s="21"/>
      <c r="M138" s="21"/>
    </row>
    <row r="139" spans="1:13" ht="236.25">
      <c r="A139" s="21"/>
      <c r="B139" s="22" t="s">
        <v>94</v>
      </c>
      <c r="C139" s="21" t="s">
        <v>45</v>
      </c>
      <c r="D139" s="21" t="s">
        <v>114</v>
      </c>
      <c r="E139" s="19">
        <f>98/201*100-100</f>
        <v>-51.243781094527364</v>
      </c>
      <c r="F139" s="19">
        <v>0</v>
      </c>
      <c r="G139" s="19">
        <f>E139+F139</f>
        <v>-51.243781094527364</v>
      </c>
      <c r="H139" s="19">
        <f>98/201*100-100</f>
        <v>-51.243781094527364</v>
      </c>
      <c r="I139" s="19">
        <v>0</v>
      </c>
      <c r="J139" s="19">
        <f>H139+I139</f>
        <v>-51.243781094527364</v>
      </c>
      <c r="K139" s="19">
        <f>H139-E139</f>
        <v>0</v>
      </c>
      <c r="L139" s="19">
        <f>I139-F139</f>
        <v>0</v>
      </c>
      <c r="M139" s="19">
        <f>K139+L139</f>
        <v>0</v>
      </c>
    </row>
    <row r="140" spans="1:13" ht="31.15" customHeight="1">
      <c r="A140" s="38" t="s">
        <v>147</v>
      </c>
      <c r="B140" s="38"/>
      <c r="C140" s="38"/>
      <c r="D140" s="38"/>
      <c r="E140" s="38"/>
      <c r="F140" s="38"/>
      <c r="G140" s="38"/>
      <c r="H140" s="38"/>
      <c r="I140" s="38"/>
      <c r="J140" s="38"/>
      <c r="K140" s="38"/>
      <c r="L140" s="38"/>
      <c r="M140" s="38"/>
    </row>
    <row r="141" spans="1:13" ht="82.9" customHeight="1">
      <c r="A141" s="49" t="s">
        <v>148</v>
      </c>
      <c r="B141" s="43"/>
      <c r="C141" s="43"/>
      <c r="D141" s="43"/>
      <c r="E141" s="43"/>
      <c r="F141" s="43"/>
      <c r="G141" s="43"/>
      <c r="H141" s="43"/>
      <c r="I141" s="43"/>
      <c r="J141" s="43"/>
      <c r="K141" s="43"/>
      <c r="L141" s="43"/>
      <c r="M141" s="44"/>
    </row>
    <row r="142" spans="1:13" ht="15.75">
      <c r="A142" s="21"/>
      <c r="B142" s="18" t="s">
        <v>95</v>
      </c>
      <c r="C142" s="49" t="s">
        <v>96</v>
      </c>
      <c r="D142" s="43"/>
      <c r="E142" s="43"/>
      <c r="F142" s="43"/>
      <c r="G142" s="43"/>
      <c r="H142" s="43"/>
      <c r="I142" s="43"/>
      <c r="J142" s="43"/>
      <c r="K142" s="43"/>
      <c r="L142" s="43"/>
      <c r="M142" s="44"/>
    </row>
    <row r="143" spans="1:13" ht="78.75">
      <c r="A143" s="21"/>
      <c r="B143" s="22" t="s">
        <v>97</v>
      </c>
      <c r="C143" s="21" t="s">
        <v>44</v>
      </c>
      <c r="D143" s="21" t="s">
        <v>123</v>
      </c>
      <c r="E143" s="15">
        <v>245.51</v>
      </c>
      <c r="F143" s="15">
        <v>0</v>
      </c>
      <c r="G143" s="15">
        <f>E143+F143</f>
        <v>245.51</v>
      </c>
      <c r="H143" s="15">
        <v>245.51</v>
      </c>
      <c r="I143" s="15">
        <v>0</v>
      </c>
      <c r="J143" s="15">
        <f>H143+I143</f>
        <v>245.51</v>
      </c>
      <c r="K143" s="15">
        <f>H143-E143</f>
        <v>0</v>
      </c>
      <c r="L143" s="15">
        <f>I143-F143</f>
        <v>0</v>
      </c>
      <c r="M143" s="15">
        <f>K143+L143</f>
        <v>0</v>
      </c>
    </row>
    <row r="144" spans="1:13" ht="28.9" customHeight="1">
      <c r="A144" s="38" t="s">
        <v>140</v>
      </c>
      <c r="B144" s="38"/>
      <c r="C144" s="38"/>
      <c r="D144" s="38"/>
      <c r="E144" s="38"/>
      <c r="F144" s="38"/>
      <c r="G144" s="38"/>
      <c r="H144" s="38"/>
      <c r="I144" s="38"/>
      <c r="J144" s="38"/>
      <c r="K144" s="38"/>
      <c r="L144" s="38"/>
      <c r="M144" s="38"/>
    </row>
    <row r="145" spans="1:13" ht="15.75">
      <c r="A145" s="21">
        <v>1</v>
      </c>
      <c r="B145" s="18" t="s">
        <v>10</v>
      </c>
      <c r="C145" s="21"/>
      <c r="D145" s="21"/>
      <c r="E145" s="21"/>
      <c r="F145" s="21"/>
      <c r="G145" s="21"/>
      <c r="H145" s="21"/>
      <c r="I145" s="21"/>
      <c r="J145" s="21"/>
      <c r="K145" s="21"/>
      <c r="L145" s="21"/>
      <c r="M145" s="21"/>
    </row>
    <row r="146" spans="1:13" ht="78.75">
      <c r="A146" s="21"/>
      <c r="B146" s="22" t="s">
        <v>98</v>
      </c>
      <c r="C146" s="21" t="s">
        <v>44</v>
      </c>
      <c r="D146" s="21" t="s">
        <v>123</v>
      </c>
      <c r="E146" s="15">
        <v>245.51</v>
      </c>
      <c r="F146" s="15">
        <v>0</v>
      </c>
      <c r="G146" s="15">
        <f>E146+F146</f>
        <v>245.51</v>
      </c>
      <c r="H146" s="15">
        <v>245.51</v>
      </c>
      <c r="I146" s="15">
        <v>0</v>
      </c>
      <c r="J146" s="15">
        <f>H146+I146</f>
        <v>245.51</v>
      </c>
      <c r="K146" s="15">
        <f>H146-E146</f>
        <v>0</v>
      </c>
      <c r="L146" s="15">
        <f>I146-F146</f>
        <v>0</v>
      </c>
      <c r="M146" s="15">
        <f>K146+L146</f>
        <v>0</v>
      </c>
    </row>
    <row r="147" spans="1:13" ht="31.15" customHeight="1">
      <c r="A147" s="38" t="s">
        <v>140</v>
      </c>
      <c r="B147" s="38"/>
      <c r="C147" s="38"/>
      <c r="D147" s="38"/>
      <c r="E147" s="38"/>
      <c r="F147" s="38"/>
      <c r="G147" s="38"/>
      <c r="H147" s="38"/>
      <c r="I147" s="38"/>
      <c r="J147" s="38"/>
      <c r="K147" s="38"/>
      <c r="L147" s="38"/>
      <c r="M147" s="38"/>
    </row>
    <row r="148" spans="1:13" ht="15.75">
      <c r="A148" s="21">
        <v>2</v>
      </c>
      <c r="B148" s="18" t="s">
        <v>12</v>
      </c>
      <c r="C148" s="21"/>
      <c r="D148" s="21"/>
      <c r="E148" s="21"/>
      <c r="F148" s="21"/>
      <c r="G148" s="21"/>
      <c r="H148" s="21"/>
      <c r="I148" s="21"/>
      <c r="J148" s="21"/>
      <c r="K148" s="21"/>
      <c r="L148" s="21"/>
      <c r="M148" s="21"/>
    </row>
    <row r="149" spans="1:13" ht="126">
      <c r="A149" s="21"/>
      <c r="B149" s="22" t="s">
        <v>99</v>
      </c>
      <c r="C149" s="21" t="s">
        <v>45</v>
      </c>
      <c r="D149" s="21" t="s">
        <v>115</v>
      </c>
      <c r="E149" s="19">
        <f>E146/E146*100</f>
        <v>100</v>
      </c>
      <c r="F149" s="19">
        <v>0</v>
      </c>
      <c r="G149" s="19">
        <f>E149+F149</f>
        <v>100</v>
      </c>
      <c r="H149" s="19">
        <f>H146/H146*100</f>
        <v>100</v>
      </c>
      <c r="I149" s="19">
        <v>0</v>
      </c>
      <c r="J149" s="19">
        <f>H149+I149</f>
        <v>100</v>
      </c>
      <c r="K149" s="19">
        <f>H149-E149</f>
        <v>0</v>
      </c>
      <c r="L149" s="19">
        <f>I149-F149</f>
        <v>0</v>
      </c>
      <c r="M149" s="19">
        <f>K149+L149</f>
        <v>0</v>
      </c>
    </row>
    <row r="150" spans="1:13" ht="31.9" customHeight="1">
      <c r="A150" s="49" t="s">
        <v>142</v>
      </c>
      <c r="B150" s="43"/>
      <c r="C150" s="43"/>
      <c r="D150" s="43"/>
      <c r="E150" s="43"/>
      <c r="F150" s="43"/>
      <c r="G150" s="43"/>
      <c r="H150" s="43"/>
      <c r="I150" s="43"/>
      <c r="J150" s="43"/>
      <c r="K150" s="43"/>
      <c r="L150" s="43"/>
      <c r="M150" s="44"/>
    </row>
    <row r="151" spans="1:13" ht="61.15" customHeight="1">
      <c r="A151" s="49" t="s">
        <v>149</v>
      </c>
      <c r="B151" s="43"/>
      <c r="C151" s="43"/>
      <c r="D151" s="43"/>
      <c r="E151" s="43"/>
      <c r="F151" s="43"/>
      <c r="G151" s="43"/>
      <c r="H151" s="43"/>
      <c r="I151" s="43"/>
      <c r="J151" s="43"/>
      <c r="K151" s="43"/>
      <c r="L151" s="43"/>
      <c r="M151" s="44"/>
    </row>
    <row r="152" spans="1:13" ht="15.75">
      <c r="A152" s="4"/>
    </row>
    <row r="153" spans="1:13" s="11" customFormat="1" ht="19.5" customHeight="1">
      <c r="A153" s="12" t="s">
        <v>37</v>
      </c>
      <c r="B153" s="12"/>
      <c r="C153" s="12"/>
      <c r="D153" s="12"/>
    </row>
    <row r="154" spans="1:13" s="11" customFormat="1" ht="116.25" customHeight="1">
      <c r="A154" s="50" t="s">
        <v>129</v>
      </c>
      <c r="B154" s="50"/>
      <c r="C154" s="50"/>
      <c r="D154" s="50"/>
      <c r="E154" s="50"/>
      <c r="F154" s="50"/>
      <c r="G154" s="50"/>
      <c r="H154" s="50"/>
      <c r="I154" s="50"/>
      <c r="J154" s="50"/>
      <c r="K154" s="50"/>
      <c r="L154" s="50"/>
      <c r="M154" s="50"/>
    </row>
    <row r="155" spans="1:13" s="11" customFormat="1" ht="19.5" customHeight="1">
      <c r="A155" s="13" t="s">
        <v>38</v>
      </c>
      <c r="B155" s="13"/>
      <c r="C155" s="13"/>
      <c r="D155" s="13"/>
    </row>
    <row r="156" spans="1:13" ht="15.75">
      <c r="A156" s="4"/>
    </row>
    <row r="157" spans="1:13" ht="15.75" customHeight="1">
      <c r="A157" s="35" t="s">
        <v>121</v>
      </c>
      <c r="B157" s="35"/>
      <c r="C157" s="35"/>
      <c r="D157" s="35"/>
      <c r="E157" s="35"/>
      <c r="F157" s="35"/>
      <c r="G157" s="35"/>
      <c r="H157" s="24"/>
      <c r="J157" s="42" t="s">
        <v>100</v>
      </c>
      <c r="K157" s="42"/>
      <c r="L157" s="42"/>
      <c r="M157" s="42"/>
    </row>
    <row r="158" spans="1:13" ht="15.75">
      <c r="A158" s="34"/>
      <c r="B158" s="33"/>
      <c r="C158" s="33"/>
      <c r="D158" s="34"/>
      <c r="H158" s="10" t="s">
        <v>13</v>
      </c>
      <c r="J158" s="36" t="s">
        <v>14</v>
      </c>
      <c r="K158" s="36"/>
      <c r="L158" s="36"/>
      <c r="M158" s="36"/>
    </row>
    <row r="159" spans="1:13" ht="15" customHeight="1">
      <c r="A159" s="2"/>
      <c r="D159" s="34"/>
    </row>
    <row r="160" spans="1:13" ht="15.75">
      <c r="A160" s="35" t="s">
        <v>131</v>
      </c>
      <c r="B160" s="35"/>
      <c r="C160" s="35"/>
      <c r="D160" s="35"/>
      <c r="E160" s="35"/>
      <c r="F160" s="35"/>
      <c r="G160" s="35"/>
      <c r="H160" s="24"/>
      <c r="J160" s="42" t="s">
        <v>132</v>
      </c>
      <c r="K160" s="42"/>
      <c r="L160" s="42"/>
      <c r="M160" s="42"/>
    </row>
    <row r="161" spans="1:13" ht="15.75" customHeight="1">
      <c r="A161" s="34"/>
      <c r="B161" s="34"/>
      <c r="C161" s="34"/>
      <c r="D161" s="34"/>
      <c r="E161" s="34"/>
      <c r="F161" s="34"/>
      <c r="G161" s="34"/>
      <c r="H161" s="10" t="s">
        <v>13</v>
      </c>
      <c r="J161" s="36" t="s">
        <v>14</v>
      </c>
      <c r="K161" s="36"/>
      <c r="L161" s="36"/>
      <c r="M161" s="36"/>
    </row>
  </sheetData>
  <mergeCells count="95">
    <mergeCell ref="K1:M2"/>
    <mergeCell ref="A5:A6"/>
    <mergeCell ref="A7:A8"/>
    <mergeCell ref="A9:A10"/>
    <mergeCell ref="A62:M62"/>
    <mergeCell ref="B56:B58"/>
    <mergeCell ref="B41:M41"/>
    <mergeCell ref="A3:M3"/>
    <mergeCell ref="B53:M53"/>
    <mergeCell ref="A27:A28"/>
    <mergeCell ref="B27:B28"/>
    <mergeCell ref="B45:B46"/>
    <mergeCell ref="C45:E45"/>
    <mergeCell ref="F45:H45"/>
    <mergeCell ref="A4:M4"/>
    <mergeCell ref="C27:E27"/>
    <mergeCell ref="E6:M6"/>
    <mergeCell ref="E8:M8"/>
    <mergeCell ref="E9:M9"/>
    <mergeCell ref="E10:M10"/>
    <mergeCell ref="I27:K27"/>
    <mergeCell ref="C16:K16"/>
    <mergeCell ref="B11:J11"/>
    <mergeCell ref="C12:K12"/>
    <mergeCell ref="C13:K13"/>
    <mergeCell ref="B14:M14"/>
    <mergeCell ref="B15:G15"/>
    <mergeCell ref="C23:K23"/>
    <mergeCell ref="K56:M57"/>
    <mergeCell ref="I45:K45"/>
    <mergeCell ref="F27:H27"/>
    <mergeCell ref="D56:D58"/>
    <mergeCell ref="A38:K38"/>
    <mergeCell ref="A41:A42"/>
    <mergeCell ref="I44:K44"/>
    <mergeCell ref="J161:M161"/>
    <mergeCell ref="A160:G160"/>
    <mergeCell ref="J158:M158"/>
    <mergeCell ref="A157:G157"/>
    <mergeCell ref="H56:J57"/>
    <mergeCell ref="J157:M157"/>
    <mergeCell ref="A65:M65"/>
    <mergeCell ref="A68:M68"/>
    <mergeCell ref="A71:M71"/>
    <mergeCell ref="C129:M129"/>
    <mergeCell ref="C56:C58"/>
    <mergeCell ref="A56:A58"/>
    <mergeCell ref="E56:G57"/>
    <mergeCell ref="A154:M154"/>
    <mergeCell ref="A115:M115"/>
    <mergeCell ref="A120:M120"/>
    <mergeCell ref="J160:M160"/>
    <mergeCell ref="A151:M151"/>
    <mergeCell ref="A141:M141"/>
    <mergeCell ref="A128:M128"/>
    <mergeCell ref="A140:M140"/>
    <mergeCell ref="A144:M144"/>
    <mergeCell ref="A147:M147"/>
    <mergeCell ref="A150:M150"/>
    <mergeCell ref="A137:M137"/>
    <mergeCell ref="C142:M142"/>
    <mergeCell ref="C60:M60"/>
    <mergeCell ref="C73:M73"/>
    <mergeCell ref="C86:M86"/>
    <mergeCell ref="C99:M99"/>
    <mergeCell ref="C112:M112"/>
    <mergeCell ref="A98:M98"/>
    <mergeCell ref="A85:M85"/>
    <mergeCell ref="A107:M107"/>
    <mergeCell ref="A110:M110"/>
    <mergeCell ref="A111:M111"/>
    <mergeCell ref="A88:M88"/>
    <mergeCell ref="A91:M91"/>
    <mergeCell ref="A94:M94"/>
    <mergeCell ref="A97:M97"/>
    <mergeCell ref="A104:M104"/>
    <mergeCell ref="A101:M101"/>
    <mergeCell ref="A72:M72"/>
    <mergeCell ref="A124:M124"/>
    <mergeCell ref="A127:M127"/>
    <mergeCell ref="A131:M131"/>
    <mergeCell ref="A134:M134"/>
    <mergeCell ref="A75:M75"/>
    <mergeCell ref="A78:M78"/>
    <mergeCell ref="A81:M81"/>
    <mergeCell ref="A84:M84"/>
    <mergeCell ref="A25:A26"/>
    <mergeCell ref="B25:J25"/>
    <mergeCell ref="I26:K26"/>
    <mergeCell ref="C17:K17"/>
    <mergeCell ref="C22:K22"/>
    <mergeCell ref="C21:K21"/>
    <mergeCell ref="C20:K20"/>
    <mergeCell ref="C19:K19"/>
    <mergeCell ref="C18:K18"/>
  </mergeCells>
  <pageMargins left="0.19685039370078741" right="0.19685039370078741" top="0.51181102362204722" bottom="0.31496062992125984" header="0.31496062992125984" footer="0.31496062992125984"/>
  <pageSetup paperSize="9" scale="56" fitToWidth="10" fitToHeight="10" orientation="landscape" verticalDpi="0" r:id="rId1"/>
  <rowBreaks count="3" manualBreakCount="3">
    <brk id="40" max="16383" man="1"/>
    <brk id="95" max="12" man="1"/>
    <brk id="10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звіт до 01.01.2020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Светлана</cp:lastModifiedBy>
  <cp:lastPrinted>2020-02-04T08:35:38Z</cp:lastPrinted>
  <dcterms:created xsi:type="dcterms:W3CDTF">2018-12-28T08:43:53Z</dcterms:created>
  <dcterms:modified xsi:type="dcterms:W3CDTF">2020-02-05T08:42:14Z</dcterms:modified>
</cp:coreProperties>
</file>