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ВОД" sheetId="1" r:id="rId1"/>
    <sheet name="1010160" sheetId="4" r:id="rId2"/>
    <sheet name="1014030" sheetId="5" r:id="rId3"/>
    <sheet name="1014060" sheetId="6" r:id="rId4"/>
    <sheet name="1011100" sheetId="7" r:id="rId5"/>
    <sheet name="1014081" sheetId="8" r:id="rId6"/>
    <sheet name="1017324" sheetId="9" r:id="rId7"/>
    <sheet name="Лист2" sheetId="2" state="hidden" r:id="rId8"/>
    <sheet name="Лист3" sheetId="3" state="hidden" r:id="rId9"/>
  </sheets>
  <definedNames>
    <definedName name="_xlnm.Print_Area" localSheetId="1">'1010160'!$A$1:$I$50</definedName>
    <definedName name="_xlnm.Print_Area" localSheetId="2">'1014030'!$A$1:$I$50</definedName>
    <definedName name="_xlnm.Print_Area" localSheetId="0">СВОД!$A$1:$I$50</definedName>
  </definedNames>
  <calcPr calcId="124519"/>
</workbook>
</file>

<file path=xl/calcChain.xml><?xml version="1.0" encoding="utf-8"?>
<calcChain xmlns="http://schemas.openxmlformats.org/spreadsheetml/2006/main">
  <c r="G44" i="6"/>
  <c r="F44"/>
  <c r="G44" i="5"/>
  <c r="F44"/>
  <c r="G21" l="1"/>
  <c r="G33"/>
  <c r="F33"/>
  <c r="G32"/>
  <c r="F32"/>
  <c r="F27" i="1"/>
  <c r="G21" i="9"/>
  <c r="F21"/>
  <c r="H21" s="1"/>
  <c r="E21"/>
  <c r="D21"/>
  <c r="G21" i="8"/>
  <c r="F21"/>
  <c r="E21"/>
  <c r="D21"/>
  <c r="E21" i="5"/>
  <c r="D21"/>
  <c r="G21" i="4"/>
  <c r="F21"/>
  <c r="E21"/>
  <c r="D21"/>
  <c r="D23" i="1"/>
  <c r="E23"/>
  <c r="F23"/>
  <c r="G23"/>
  <c r="D25"/>
  <c r="E25"/>
  <c r="F25"/>
  <c r="H25" s="1"/>
  <c r="G25"/>
  <c r="I25" s="1"/>
  <c r="D26"/>
  <c r="E26"/>
  <c r="F26"/>
  <c r="G26"/>
  <c r="D27"/>
  <c r="E27"/>
  <c r="G27"/>
  <c r="D28"/>
  <c r="E28"/>
  <c r="F28"/>
  <c r="H28" s="1"/>
  <c r="G28"/>
  <c r="D29"/>
  <c r="E29"/>
  <c r="F29"/>
  <c r="H29" s="1"/>
  <c r="G29"/>
  <c r="D31"/>
  <c r="E31"/>
  <c r="F31"/>
  <c r="H31" s="1"/>
  <c r="G31"/>
  <c r="D32"/>
  <c r="E32"/>
  <c r="F32"/>
  <c r="H32" s="1"/>
  <c r="G32"/>
  <c r="I32" s="1"/>
  <c r="D33"/>
  <c r="E33"/>
  <c r="F33"/>
  <c r="H33" s="1"/>
  <c r="G33"/>
  <c r="I33" s="1"/>
  <c r="D34"/>
  <c r="E34"/>
  <c r="F34"/>
  <c r="G34"/>
  <c r="D35"/>
  <c r="E35"/>
  <c r="F35"/>
  <c r="G35"/>
  <c r="D36"/>
  <c r="E36"/>
  <c r="F36"/>
  <c r="G36"/>
  <c r="D37"/>
  <c r="E37"/>
  <c r="F37"/>
  <c r="H37" s="1"/>
  <c r="G37"/>
  <c r="D38"/>
  <c r="E38"/>
  <c r="F38"/>
  <c r="G38"/>
  <c r="D40"/>
  <c r="E40"/>
  <c r="F40"/>
  <c r="G40"/>
  <c r="D41"/>
  <c r="E41"/>
  <c r="F41"/>
  <c r="G41"/>
  <c r="D42"/>
  <c r="E42"/>
  <c r="F42"/>
  <c r="G42"/>
  <c r="D43"/>
  <c r="E43"/>
  <c r="F43"/>
  <c r="G43"/>
  <c r="D44"/>
  <c r="E44"/>
  <c r="F44"/>
  <c r="H44" s="1"/>
  <c r="G44"/>
  <c r="I44" s="1"/>
  <c r="D45"/>
  <c r="E45"/>
  <c r="F45"/>
  <c r="H45" s="1"/>
  <c r="G45"/>
  <c r="I45" s="1"/>
  <c r="D46"/>
  <c r="E46"/>
  <c r="F46"/>
  <c r="H46" s="1"/>
  <c r="G46"/>
  <c r="E22"/>
  <c r="F22"/>
  <c r="G22"/>
  <c r="D22"/>
  <c r="I46" i="9"/>
  <c r="H46"/>
  <c r="I45"/>
  <c r="H45"/>
  <c r="I44"/>
  <c r="H44"/>
  <c r="I43"/>
  <c r="H43"/>
  <c r="I42"/>
  <c r="H42"/>
  <c r="I41"/>
  <c r="H41"/>
  <c r="I40"/>
  <c r="H40"/>
  <c r="G39"/>
  <c r="F39"/>
  <c r="E39"/>
  <c r="I39" s="1"/>
  <c r="D39"/>
  <c r="H39" s="1"/>
  <c r="I38"/>
  <c r="H38"/>
  <c r="I37"/>
  <c r="H37"/>
  <c r="I36"/>
  <c r="H36"/>
  <c r="I35"/>
  <c r="H35"/>
  <c r="I34"/>
  <c r="H34"/>
  <c r="I33"/>
  <c r="H33"/>
  <c r="I32"/>
  <c r="H32"/>
  <c r="I31"/>
  <c r="H31"/>
  <c r="G30"/>
  <c r="F30"/>
  <c r="E30"/>
  <c r="I30" s="1"/>
  <c r="D30"/>
  <c r="H30" s="1"/>
  <c r="I29"/>
  <c r="H29"/>
  <c r="I28"/>
  <c r="H28"/>
  <c r="I27"/>
  <c r="H27"/>
  <c r="I26"/>
  <c r="H26"/>
  <c r="I25"/>
  <c r="H25"/>
  <c r="G24"/>
  <c r="F24"/>
  <c r="E24"/>
  <c r="I24" s="1"/>
  <c r="D24"/>
  <c r="H24" s="1"/>
  <c r="I23"/>
  <c r="H23"/>
  <c r="I22"/>
  <c r="H22"/>
  <c r="I21"/>
  <c r="E30" i="8"/>
  <c r="D30"/>
  <c r="E24"/>
  <c r="D24"/>
  <c r="I46"/>
  <c r="H46"/>
  <c r="I45"/>
  <c r="H45"/>
  <c r="I44"/>
  <c r="H44"/>
  <c r="I43"/>
  <c r="H43"/>
  <c r="I42"/>
  <c r="H42"/>
  <c r="I41"/>
  <c r="H41"/>
  <c r="I40"/>
  <c r="H40"/>
  <c r="G39"/>
  <c r="F39"/>
  <c r="E39"/>
  <c r="I39" s="1"/>
  <c r="D39"/>
  <c r="H39" s="1"/>
  <c r="I38"/>
  <c r="H38"/>
  <c r="I37"/>
  <c r="H37"/>
  <c r="I36"/>
  <c r="H36"/>
  <c r="I35"/>
  <c r="H35"/>
  <c r="I34"/>
  <c r="H34"/>
  <c r="I33"/>
  <c r="H33"/>
  <c r="I32"/>
  <c r="H32"/>
  <c r="I31"/>
  <c r="H31"/>
  <c r="G30"/>
  <c r="F30"/>
  <c r="I30"/>
  <c r="H30"/>
  <c r="I29"/>
  <c r="H29"/>
  <c r="I28"/>
  <c r="H28"/>
  <c r="I27"/>
  <c r="H27"/>
  <c r="I26"/>
  <c r="H26"/>
  <c r="I25"/>
  <c r="H25"/>
  <c r="G24"/>
  <c r="F24"/>
  <c r="I24"/>
  <c r="H24"/>
  <c r="I23"/>
  <c r="H23"/>
  <c r="I22"/>
  <c r="H22"/>
  <c r="I21"/>
  <c r="H21"/>
  <c r="E30" i="7"/>
  <c r="D30"/>
  <c r="E24"/>
  <c r="D24"/>
  <c r="D21" s="1"/>
  <c r="I46"/>
  <c r="H46"/>
  <c r="I45"/>
  <c r="H45"/>
  <c r="I44"/>
  <c r="H44"/>
  <c r="I43"/>
  <c r="H43"/>
  <c r="I42"/>
  <c r="H42"/>
  <c r="I41"/>
  <c r="H41"/>
  <c r="I40"/>
  <c r="H40"/>
  <c r="G39"/>
  <c r="F39"/>
  <c r="E39"/>
  <c r="I39" s="1"/>
  <c r="D39"/>
  <c r="H39" s="1"/>
  <c r="I38"/>
  <c r="H38"/>
  <c r="I37"/>
  <c r="H37"/>
  <c r="I36"/>
  <c r="H36"/>
  <c r="I35"/>
  <c r="H35"/>
  <c r="I34"/>
  <c r="H34"/>
  <c r="I33"/>
  <c r="H33"/>
  <c r="I32"/>
  <c r="H32"/>
  <c r="I31"/>
  <c r="H31"/>
  <c r="G30"/>
  <c r="F30"/>
  <c r="I30"/>
  <c r="H30"/>
  <c r="I29"/>
  <c r="H29"/>
  <c r="I28"/>
  <c r="H28"/>
  <c r="I27"/>
  <c r="H27"/>
  <c r="I26"/>
  <c r="H26"/>
  <c r="I25"/>
  <c r="H25"/>
  <c r="G24"/>
  <c r="G21" s="1"/>
  <c r="F24"/>
  <c r="F21" s="1"/>
  <c r="I24"/>
  <c r="I23"/>
  <c r="H23"/>
  <c r="I22"/>
  <c r="H22"/>
  <c r="E30" i="6"/>
  <c r="D30"/>
  <c r="E24"/>
  <c r="E21" s="1"/>
  <c r="D24"/>
  <c r="D21" s="1"/>
  <c r="I46"/>
  <c r="H46"/>
  <c r="I45"/>
  <c r="H45"/>
  <c r="I44"/>
  <c r="H44"/>
  <c r="I43"/>
  <c r="H43"/>
  <c r="I42"/>
  <c r="H42"/>
  <c r="I41"/>
  <c r="H41"/>
  <c r="I40"/>
  <c r="H40"/>
  <c r="G39"/>
  <c r="F39"/>
  <c r="E39"/>
  <c r="I39" s="1"/>
  <c r="D39"/>
  <c r="H39" s="1"/>
  <c r="I38"/>
  <c r="H38"/>
  <c r="I37"/>
  <c r="H37"/>
  <c r="I36"/>
  <c r="H36"/>
  <c r="I35"/>
  <c r="H35"/>
  <c r="I34"/>
  <c r="H34"/>
  <c r="I33"/>
  <c r="H33"/>
  <c r="I32"/>
  <c r="H32"/>
  <c r="I31"/>
  <c r="H31"/>
  <c r="G30"/>
  <c r="F30"/>
  <c r="I30"/>
  <c r="H30"/>
  <c r="I29"/>
  <c r="H29"/>
  <c r="I28"/>
  <c r="H28"/>
  <c r="I27"/>
  <c r="H27"/>
  <c r="I26"/>
  <c r="H26"/>
  <c r="I25"/>
  <c r="H25"/>
  <c r="G24"/>
  <c r="G21" s="1"/>
  <c r="F24"/>
  <c r="F21" s="1"/>
  <c r="I24"/>
  <c r="H24"/>
  <c r="I23"/>
  <c r="H23"/>
  <c r="I22"/>
  <c r="H22"/>
  <c r="E30" i="5"/>
  <c r="D30"/>
  <c r="E24"/>
  <c r="D24"/>
  <c r="I46"/>
  <c r="H46"/>
  <c r="I45"/>
  <c r="H45"/>
  <c r="I44"/>
  <c r="H44"/>
  <c r="I43"/>
  <c r="H43"/>
  <c r="I42"/>
  <c r="H42"/>
  <c r="I41"/>
  <c r="H41"/>
  <c r="I40"/>
  <c r="H40"/>
  <c r="G39"/>
  <c r="F39"/>
  <c r="E39"/>
  <c r="I39" s="1"/>
  <c r="D39"/>
  <c r="H39" s="1"/>
  <c r="I38"/>
  <c r="H38"/>
  <c r="I37"/>
  <c r="H37"/>
  <c r="I36"/>
  <c r="H36"/>
  <c r="I35"/>
  <c r="H35"/>
  <c r="I34"/>
  <c r="H34"/>
  <c r="I33"/>
  <c r="H33"/>
  <c r="I32"/>
  <c r="H32"/>
  <c r="I31"/>
  <c r="H31"/>
  <c r="G30"/>
  <c r="G30" i="1" s="1"/>
  <c r="F30" i="5"/>
  <c r="F30" i="1" s="1"/>
  <c r="I30" i="5"/>
  <c r="H30"/>
  <c r="I29"/>
  <c r="H29"/>
  <c r="I28"/>
  <c r="H28"/>
  <c r="I27"/>
  <c r="H27"/>
  <c r="I26"/>
  <c r="H26"/>
  <c r="I25"/>
  <c r="H25"/>
  <c r="G24"/>
  <c r="I21" s="1"/>
  <c r="F24"/>
  <c r="F24" i="1" s="1"/>
  <c r="I23" i="5"/>
  <c r="H23"/>
  <c r="I22"/>
  <c r="H22"/>
  <c r="I46" i="1"/>
  <c r="I42"/>
  <c r="H42"/>
  <c r="I41"/>
  <c r="H41"/>
  <c r="I40"/>
  <c r="H40"/>
  <c r="I38"/>
  <c r="H38"/>
  <c r="I37"/>
  <c r="I36"/>
  <c r="H36"/>
  <c r="I35"/>
  <c r="H35"/>
  <c r="I34"/>
  <c r="H34"/>
  <c r="I31"/>
  <c r="I29"/>
  <c r="I28"/>
  <c r="I27"/>
  <c r="I26"/>
  <c r="H26"/>
  <c r="I23"/>
  <c r="H23"/>
  <c r="I22"/>
  <c r="H22"/>
  <c r="E30" i="4"/>
  <c r="E24"/>
  <c r="H21" i="6" l="1"/>
  <c r="G39" i="1"/>
  <c r="E24"/>
  <c r="E30"/>
  <c r="I21" i="6"/>
  <c r="F39" i="1"/>
  <c r="D30"/>
  <c r="H27"/>
  <c r="H30"/>
  <c r="H24" i="7"/>
  <c r="I30" i="1"/>
  <c r="I21" i="7"/>
  <c r="E39" i="1"/>
  <c r="I39" s="1"/>
  <c r="D24"/>
  <c r="E21" i="7"/>
  <c r="H24" i="1"/>
  <c r="H21" i="7"/>
  <c r="D39" i="1"/>
  <c r="H39" s="1"/>
  <c r="I43"/>
  <c r="H43"/>
  <c r="H24" i="5"/>
  <c r="I24"/>
  <c r="G24" i="1"/>
  <c r="F21"/>
  <c r="F21" i="5"/>
  <c r="H21" s="1"/>
  <c r="D21" i="1"/>
  <c r="E21"/>
  <c r="I46" i="4"/>
  <c r="H46"/>
  <c r="I45"/>
  <c r="H45"/>
  <c r="I44"/>
  <c r="H44"/>
  <c r="I43"/>
  <c r="H43"/>
  <c r="I42"/>
  <c r="H42"/>
  <c r="I41"/>
  <c r="H41"/>
  <c r="I40"/>
  <c r="H40"/>
  <c r="G39"/>
  <c r="F39"/>
  <c r="E39"/>
  <c r="I39" s="1"/>
  <c r="D39"/>
  <c r="H39" s="1"/>
  <c r="I38"/>
  <c r="H38"/>
  <c r="I37"/>
  <c r="H37"/>
  <c r="I36"/>
  <c r="H36"/>
  <c r="I35"/>
  <c r="H35"/>
  <c r="I34"/>
  <c r="H34"/>
  <c r="I33"/>
  <c r="H33"/>
  <c r="I32"/>
  <c r="H32"/>
  <c r="I31"/>
  <c r="H31"/>
  <c r="G30"/>
  <c r="F30"/>
  <c r="I30"/>
  <c r="D30"/>
  <c r="I29"/>
  <c r="H29"/>
  <c r="I28"/>
  <c r="H28"/>
  <c r="I27"/>
  <c r="H27"/>
  <c r="I26"/>
  <c r="H26"/>
  <c r="I25"/>
  <c r="H25"/>
  <c r="G24"/>
  <c r="F24"/>
  <c r="I24"/>
  <c r="I23"/>
  <c r="H23"/>
  <c r="I22"/>
  <c r="H22"/>
  <c r="I21"/>
  <c r="H21" i="1"/>
  <c r="G21" l="1"/>
  <c r="I21" s="1"/>
  <c r="I24"/>
  <c r="H30" i="4"/>
  <c r="D24"/>
  <c r="H24" l="1"/>
  <c r="H21"/>
</calcChain>
</file>

<file path=xl/sharedStrings.xml><?xml version="1.0" encoding="utf-8"?>
<sst xmlns="http://schemas.openxmlformats.org/spreadsheetml/2006/main" count="206" uniqueCount="40">
  <si>
    <t xml:space="preserve">ЗАТВЕРДЖЕНО </t>
  </si>
  <si>
    <t xml:space="preserve">Наказ Міністерства  фінансів України   </t>
  </si>
  <si>
    <t>01.12.2010  N 1489</t>
  </si>
  <si>
    <t>ІНФОРМАЦІЯ</t>
  </si>
  <si>
    <t xml:space="preserve">про бюджет за бюджетними програмами </t>
  </si>
  <si>
    <t>з деталізацією за кодами економічної</t>
  </si>
  <si>
    <t>класифікації видатків бюджету</t>
  </si>
  <si>
    <t>або класифікації кредитування бюджету</t>
  </si>
  <si>
    <t>Вугледарський міський відділ культури і туризму</t>
  </si>
  <si>
    <t>(найменування головного розпорядника коштів)</t>
  </si>
  <si>
    <t>за 2018 рік</t>
  </si>
  <si>
    <t>(тис.грн.)</t>
  </si>
  <si>
    <t>Код програмної класифікації видатків та кредитування бюджету/ код економічної класифікації видатків бюджету або кредитування бюджету</t>
  </si>
  <si>
    <t>Код функціональної класифікації видатків та кредитування бюджету</t>
  </si>
  <si>
    <t>Найменування згідно з програмною класифікацією видатків та кредитування бюджету</t>
  </si>
  <si>
    <t>Загальний фонд</t>
  </si>
  <si>
    <t>Спеціальний фонд</t>
  </si>
  <si>
    <t>Разом</t>
  </si>
  <si>
    <t>план на 2018 рік з урахуванням внесених змін</t>
  </si>
  <si>
    <t>касове виконання за 2018 рік</t>
  </si>
  <si>
    <t>Видатки всього за головним розпорядником коштів місцевого бюджету, в т.ч.</t>
  </si>
  <si>
    <t>Видатки по КПКВКМБ 1010160, в т.ч.</t>
  </si>
  <si>
    <t>Видатки по КПКВКМБ 1011100, в т.ч.</t>
  </si>
  <si>
    <t>Видатки по КПКВКМБ 1014060, в т.ч.</t>
  </si>
  <si>
    <t>Видатки по КПКВКМБ 1014030, в т.ч.</t>
  </si>
  <si>
    <t>0111</t>
  </si>
  <si>
    <t xml:space="preserve">Керівництво і управління у відповідній сфері у містах (місті Києві), селищах, селах, об’єднаних територіальних громадах </t>
  </si>
  <si>
    <t>0960</t>
  </si>
  <si>
    <t>0824</t>
  </si>
  <si>
    <t>0828</t>
  </si>
  <si>
    <t>Видатки по КПКВКМБ 1014080, в т.ч.</t>
  </si>
  <si>
    <t>Видатки по КПКВКМБ 1017320, в т.ч.</t>
  </si>
  <si>
    <t xml:space="preserve">Головний бухгалтер </t>
  </si>
  <si>
    <t>О.В.Мерзликіна</t>
  </si>
  <si>
    <t>Дубовська Г.М. 65084</t>
  </si>
  <si>
    <t xml:space="preserve">Забезпечення діяльності бібліотек </t>
  </si>
  <si>
    <t xml:space="preserve">Забезпечення діяльності палаців i будинків культури, клубів, центрів дозвілля та iнших клубних закладів </t>
  </si>
  <si>
    <t xml:space="preserve">Надання спеціальної освіти школами естетичного виховання (музичними, художніми, хореографічними, театральними, хоровими, мистецькими </t>
  </si>
  <si>
    <t xml:space="preserve">Інші заклади та заходи   в галузі культури і мистецтва </t>
  </si>
  <si>
    <t xml:space="preserve">Будівництво об єктів соціально-культурного призначення 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</si>
</sst>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 applyAlignment="1"/>
    <xf numFmtId="0" fontId="7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8" fillId="0" borderId="0" xfId="0" applyFont="1"/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 wrapText="1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164" fontId="3" fillId="0" borderId="1" xfId="0" applyNumberFormat="1" applyFont="1" applyBorder="1"/>
    <xf numFmtId="164" fontId="2" fillId="0" borderId="1" xfId="0" applyNumberFormat="1" applyFont="1" applyBorder="1"/>
    <xf numFmtId="164" fontId="1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/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"/>
  <sheetViews>
    <sheetView tabSelected="1" view="pageBreakPreview" topLeftCell="A6" zoomScale="90" zoomScaleSheetLayoutView="90" workbookViewId="0">
      <selection activeCell="H38" sqref="H38"/>
    </sheetView>
  </sheetViews>
  <sheetFormatPr defaultRowHeight="15"/>
  <cols>
    <col min="1" max="1" width="18.5703125" style="6" customWidth="1"/>
    <col min="2" max="2" width="15.42578125" style="6" customWidth="1"/>
    <col min="3" max="3" width="15.28515625" style="6" customWidth="1"/>
    <col min="4" max="4" width="12.85546875" style="6" customWidth="1"/>
    <col min="5" max="5" width="10.85546875" style="6" customWidth="1"/>
    <col min="6" max="6" width="12.5703125" style="6" customWidth="1"/>
    <col min="7" max="7" width="11" style="6" customWidth="1"/>
    <col min="8" max="8" width="12.5703125" style="6" customWidth="1"/>
    <col min="9" max="9" width="11.28515625" style="6" customWidth="1"/>
    <col min="10" max="16384" width="9.140625" style="6"/>
  </cols>
  <sheetData>
    <row r="1" spans="1:7">
      <c r="F1" s="6" t="s">
        <v>0</v>
      </c>
    </row>
    <row r="2" spans="1:7">
      <c r="F2" s="6" t="s">
        <v>1</v>
      </c>
    </row>
    <row r="3" spans="1:7">
      <c r="F3" s="6" t="s">
        <v>2</v>
      </c>
    </row>
    <row r="8" spans="1:7">
      <c r="B8" s="23" t="s">
        <v>3</v>
      </c>
      <c r="C8" s="23"/>
      <c r="D8" s="23"/>
      <c r="E8" s="23"/>
    </row>
    <row r="9" spans="1:7">
      <c r="B9" s="23" t="s">
        <v>4</v>
      </c>
      <c r="C9" s="23"/>
      <c r="D9" s="23"/>
      <c r="E9" s="23"/>
      <c r="F9" s="7"/>
    </row>
    <row r="10" spans="1:7">
      <c r="A10" s="23" t="s">
        <v>5</v>
      </c>
      <c r="B10" s="23"/>
      <c r="C10" s="23"/>
      <c r="D10" s="23"/>
      <c r="E10" s="23"/>
      <c r="F10" s="23"/>
    </row>
    <row r="11" spans="1:7">
      <c r="A11" s="23" t="s">
        <v>6</v>
      </c>
      <c r="B11" s="23"/>
      <c r="C11" s="23"/>
      <c r="D11" s="23"/>
      <c r="E11" s="23"/>
      <c r="F11" s="23"/>
    </row>
    <row r="12" spans="1:7">
      <c r="A12" s="23" t="s">
        <v>7</v>
      </c>
      <c r="B12" s="23"/>
      <c r="C12" s="23"/>
      <c r="D12" s="23"/>
      <c r="E12" s="23"/>
      <c r="F12" s="23"/>
    </row>
    <row r="14" spans="1:7">
      <c r="A14" s="27" t="s">
        <v>8</v>
      </c>
      <c r="B14" s="27"/>
      <c r="C14" s="27"/>
      <c r="D14" s="27"/>
      <c r="E14" s="27"/>
      <c r="F14" s="27"/>
      <c r="G14" s="27"/>
    </row>
    <row r="15" spans="1:7">
      <c r="A15" s="28" t="s">
        <v>9</v>
      </c>
      <c r="B15" s="28"/>
      <c r="C15" s="28"/>
      <c r="D15" s="28"/>
      <c r="E15" s="28"/>
      <c r="F15" s="28"/>
      <c r="G15" s="28"/>
    </row>
    <row r="16" spans="1:7">
      <c r="C16" s="8" t="s">
        <v>10</v>
      </c>
    </row>
    <row r="17" spans="1:9">
      <c r="I17" s="6" t="s">
        <v>11</v>
      </c>
    </row>
    <row r="18" spans="1:9">
      <c r="A18" s="31" t="s">
        <v>12</v>
      </c>
      <c r="B18" s="31" t="s">
        <v>13</v>
      </c>
      <c r="C18" s="31" t="s">
        <v>14</v>
      </c>
      <c r="D18" s="29" t="s">
        <v>15</v>
      </c>
      <c r="E18" s="30"/>
      <c r="F18" s="29" t="s">
        <v>16</v>
      </c>
      <c r="G18" s="30"/>
      <c r="H18" s="29" t="s">
        <v>17</v>
      </c>
      <c r="I18" s="30"/>
    </row>
    <row r="19" spans="1:9" ht="137.25" customHeight="1">
      <c r="A19" s="32"/>
      <c r="B19" s="32"/>
      <c r="C19" s="32"/>
      <c r="D19" s="9" t="s">
        <v>18</v>
      </c>
      <c r="E19" s="9" t="s">
        <v>19</v>
      </c>
      <c r="F19" s="9" t="s">
        <v>18</v>
      </c>
      <c r="G19" s="9" t="s">
        <v>19</v>
      </c>
      <c r="H19" s="9" t="s">
        <v>18</v>
      </c>
      <c r="I19" s="9" t="s">
        <v>19</v>
      </c>
    </row>
    <row r="20" spans="1:9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>
        <v>8</v>
      </c>
      <c r="I20" s="10">
        <v>9</v>
      </c>
    </row>
    <row r="21" spans="1:9" ht="30" customHeight="1">
      <c r="A21" s="24" t="s">
        <v>20</v>
      </c>
      <c r="B21" s="25"/>
      <c r="C21" s="26"/>
      <c r="D21" s="17">
        <f>D22+D23+D24+D39+D43+D44+D45+D46</f>
        <v>6341.7000000000007</v>
      </c>
      <c r="E21" s="17">
        <f t="shared" ref="E21:G21" si="0">E22+E23+E24+E39+E43+E44+E45+E46</f>
        <v>6305.9809999999998</v>
      </c>
      <c r="F21" s="17">
        <f t="shared" si="0"/>
        <v>1596.367</v>
      </c>
      <c r="G21" s="17">
        <f t="shared" si="0"/>
        <v>1383.8559999999998</v>
      </c>
      <c r="H21" s="17">
        <f>D21+F21</f>
        <v>7938.0670000000009</v>
      </c>
      <c r="I21" s="17">
        <f>E21+G21</f>
        <v>7689.8369999999995</v>
      </c>
    </row>
    <row r="22" spans="1:9">
      <c r="A22" s="1">
        <v>2110</v>
      </c>
      <c r="B22" s="11"/>
      <c r="C22" s="11"/>
      <c r="D22" s="18">
        <f>'1010160'!D22+'1014030'!D22+'1014060'!D22+'1011100'!D22+'1014081'!D22+'1017324'!D22</f>
        <v>4343.1000000000004</v>
      </c>
      <c r="E22" s="18">
        <f>'1010160'!E22+'1014030'!E22+'1014060'!E22+'1011100'!E22+'1014081'!E22+'1017324'!E22</f>
        <v>4321.4639999999999</v>
      </c>
      <c r="F22" s="18">
        <f>'1010160'!F22+'1014030'!F22+'1014060'!F22+'1011100'!F22+'1014081'!F22+'1017324'!F22</f>
        <v>24.7</v>
      </c>
      <c r="G22" s="18">
        <f>'1010160'!G22+'1014030'!G22+'1014060'!G22+'1011100'!G22+'1014081'!G22+'1017324'!G22</f>
        <v>18.853999999999999</v>
      </c>
      <c r="H22" s="17">
        <f t="shared" ref="H22:I41" si="1">D22+F22</f>
        <v>4367.8</v>
      </c>
      <c r="I22" s="17">
        <f t="shared" si="1"/>
        <v>4340.3180000000002</v>
      </c>
    </row>
    <row r="23" spans="1:9">
      <c r="A23" s="1">
        <v>2120</v>
      </c>
      <c r="B23" s="11"/>
      <c r="C23" s="11"/>
      <c r="D23" s="18">
        <f>'1010160'!D23+'1014030'!D23+'1014060'!D23+'1011100'!D23+'1014081'!D23+'1017324'!D23</f>
        <v>976</v>
      </c>
      <c r="E23" s="18">
        <f>'1010160'!E23+'1014030'!E23+'1014060'!E23+'1011100'!E23+'1014081'!E23+'1017324'!E23</f>
        <v>965.20500000000004</v>
      </c>
      <c r="F23" s="18">
        <f>'1010160'!F23+'1014030'!F23+'1014060'!F23+'1011100'!F23+'1014081'!F23+'1017324'!F23</f>
        <v>5.4</v>
      </c>
      <c r="G23" s="18">
        <f>'1010160'!G23+'1014030'!G23+'1014060'!G23+'1011100'!G23+'1014081'!G23+'1017324'!G23</f>
        <v>4.1479999999999997</v>
      </c>
      <c r="H23" s="17">
        <f t="shared" si="1"/>
        <v>981.4</v>
      </c>
      <c r="I23" s="17">
        <f t="shared" si="1"/>
        <v>969.35300000000007</v>
      </c>
    </row>
    <row r="24" spans="1:9">
      <c r="A24" s="1">
        <v>2200</v>
      </c>
      <c r="B24" s="11"/>
      <c r="C24" s="11"/>
      <c r="D24" s="18">
        <f>'1010160'!D24+'1014030'!D24+'1014060'!D24+'1011100'!D24+'1014081'!D24+'1017324'!D24</f>
        <v>1021.5000000000001</v>
      </c>
      <c r="E24" s="18">
        <f>'1010160'!E24+'1014030'!E24+'1014060'!E24+'1011100'!E24+'1014081'!E24+'1017324'!E24</f>
        <v>1018.2900000000001</v>
      </c>
      <c r="F24" s="18">
        <f>'1010160'!F24+'1014030'!F24+'1014060'!F24+'1011100'!F24+'1014081'!F24+'1017324'!F24</f>
        <v>695.94</v>
      </c>
      <c r="G24" s="18">
        <f>'1010160'!G24+'1014030'!G24+'1014060'!G24+'1011100'!G24+'1014081'!G24+'1017324'!G24</f>
        <v>492.404</v>
      </c>
      <c r="H24" s="17">
        <f t="shared" si="1"/>
        <v>1717.44</v>
      </c>
      <c r="I24" s="17">
        <f t="shared" si="1"/>
        <v>1510.694</v>
      </c>
    </row>
    <row r="25" spans="1:9">
      <c r="A25" s="2">
        <v>2210</v>
      </c>
      <c r="B25" s="11"/>
      <c r="C25" s="11"/>
      <c r="D25" s="18">
        <f>'1010160'!D25+'1014030'!D25+'1014060'!D25+'1011100'!D25+'1014081'!D25+'1017324'!D25</f>
        <v>245.99999999999997</v>
      </c>
      <c r="E25" s="18">
        <f>'1010160'!E25+'1014030'!E25+'1014060'!E25+'1011100'!E25+'1014081'!E25+'1017324'!E25</f>
        <v>245.98299999999998</v>
      </c>
      <c r="F25" s="18">
        <f>'1010160'!F25+'1014030'!F25+'1014060'!F25+'1011100'!F25+'1014081'!F25+'1017324'!F25</f>
        <v>79.574000000000012</v>
      </c>
      <c r="G25" s="18">
        <f>'1010160'!G25+'1014030'!G25+'1014060'!G25+'1011100'!G25+'1014081'!G25+'1017324'!G25</f>
        <v>44.015999999999998</v>
      </c>
      <c r="H25" s="17">
        <f t="shared" si="1"/>
        <v>325.57399999999996</v>
      </c>
      <c r="I25" s="17">
        <f t="shared" si="1"/>
        <v>289.99899999999997</v>
      </c>
    </row>
    <row r="26" spans="1:9">
      <c r="A26" s="2">
        <v>2220</v>
      </c>
      <c r="B26" s="11"/>
      <c r="C26" s="11"/>
      <c r="D26" s="18">
        <f>'1010160'!D26+'1014030'!D26+'1014060'!D26+'1011100'!D26+'1014081'!D26+'1017324'!D26</f>
        <v>0</v>
      </c>
      <c r="E26" s="18">
        <f>'1010160'!E26+'1014030'!E26+'1014060'!E26+'1011100'!E26+'1014081'!E26+'1017324'!E26</f>
        <v>0</v>
      </c>
      <c r="F26" s="18">
        <f>'1010160'!F26+'1014030'!F26+'1014060'!F26+'1011100'!F26+'1014081'!F26+'1017324'!F26</f>
        <v>0</v>
      </c>
      <c r="G26" s="18">
        <f>'1010160'!G26+'1014030'!G26+'1014060'!G26+'1011100'!G26+'1014081'!G26+'1017324'!G26</f>
        <v>0</v>
      </c>
      <c r="H26" s="17">
        <f t="shared" si="1"/>
        <v>0</v>
      </c>
      <c r="I26" s="17">
        <f t="shared" si="1"/>
        <v>0</v>
      </c>
    </row>
    <row r="27" spans="1:9">
      <c r="A27" s="2">
        <v>2230</v>
      </c>
      <c r="B27" s="11"/>
      <c r="C27" s="11"/>
      <c r="D27" s="18">
        <f>'1010160'!D27+'1014030'!D27+'1014060'!D27+'1011100'!D27+'1014081'!D27+'1017324'!D27</f>
        <v>0</v>
      </c>
      <c r="E27" s="18">
        <f>'1010160'!E27+'1014030'!E27+'1014060'!E27+'1011100'!E27+'1014081'!E27+'1017324'!E27</f>
        <v>0</v>
      </c>
      <c r="F27" s="18">
        <f>'1010160'!F27+'1014030'!F27+'1014060'!F27+'1011100'!F27+'1014081'!F27+'1017324'!F27</f>
        <v>0</v>
      </c>
      <c r="G27" s="18">
        <f>'1010160'!G27+'1014030'!G27+'1014060'!G27+'1011100'!G27+'1014081'!G27+'1017324'!G27</f>
        <v>0</v>
      </c>
      <c r="H27" s="17">
        <f t="shared" si="1"/>
        <v>0</v>
      </c>
      <c r="I27" s="17">
        <f t="shared" si="1"/>
        <v>0</v>
      </c>
    </row>
    <row r="28" spans="1:9">
      <c r="A28" s="2">
        <v>2240</v>
      </c>
      <c r="B28" s="11"/>
      <c r="C28" s="11"/>
      <c r="D28" s="18">
        <f>'1010160'!D28+'1014030'!D28+'1014060'!D28+'1011100'!D28+'1014081'!D28+'1017324'!D28</f>
        <v>260.60000000000002</v>
      </c>
      <c r="E28" s="18">
        <f>'1010160'!E28+'1014030'!E28+'1014060'!E28+'1011100'!E28+'1014081'!E28+'1017324'!E28</f>
        <v>257.57299999999998</v>
      </c>
      <c r="F28" s="18">
        <f>'1010160'!F28+'1014030'!F28+'1014060'!F28+'1011100'!F28+'1014081'!F28+'1017324'!F28</f>
        <v>230.07000000000002</v>
      </c>
      <c r="G28" s="18">
        <f>'1010160'!G28+'1014030'!G28+'1014060'!G28+'1011100'!G28+'1014081'!G28+'1017324'!G28</f>
        <v>194.14699999999999</v>
      </c>
      <c r="H28" s="17">
        <f t="shared" si="1"/>
        <v>490.67000000000007</v>
      </c>
      <c r="I28" s="17">
        <f t="shared" si="1"/>
        <v>451.71999999999997</v>
      </c>
    </row>
    <row r="29" spans="1:9">
      <c r="A29" s="1">
        <v>2250</v>
      </c>
      <c r="B29" s="11"/>
      <c r="C29" s="11"/>
      <c r="D29" s="18">
        <f>'1010160'!D29+'1014030'!D29+'1014060'!D29+'1011100'!D29+'1014081'!D29+'1017324'!D29</f>
        <v>5.0999999999999996</v>
      </c>
      <c r="E29" s="18">
        <f>'1010160'!E29+'1014030'!E29+'1014060'!E29+'1011100'!E29+'1014081'!E29+'1017324'!E29</f>
        <v>5.01</v>
      </c>
      <c r="F29" s="18">
        <f>'1010160'!F29+'1014030'!F29+'1014060'!F29+'1011100'!F29+'1014081'!F29+'1017324'!F29</f>
        <v>13</v>
      </c>
      <c r="G29" s="18">
        <f>'1010160'!G29+'1014030'!G29+'1014060'!G29+'1011100'!G29+'1014081'!G29+'1017324'!G29</f>
        <v>11.363</v>
      </c>
      <c r="H29" s="17">
        <f t="shared" si="1"/>
        <v>18.100000000000001</v>
      </c>
      <c r="I29" s="17">
        <f t="shared" si="1"/>
        <v>16.372999999999998</v>
      </c>
    </row>
    <row r="30" spans="1:9">
      <c r="A30" s="1">
        <v>2270</v>
      </c>
      <c r="B30" s="11"/>
      <c r="C30" s="11"/>
      <c r="D30" s="18">
        <f>'1010160'!D30+'1014030'!D30+'1014060'!D30+'1011100'!D30+'1014081'!D30+'1017324'!D30</f>
        <v>509.8</v>
      </c>
      <c r="E30" s="18">
        <f>'1010160'!E30+'1014030'!E30+'1014060'!E30+'1011100'!E30+'1014081'!E30+'1017324'!E30</f>
        <v>509.72400000000005</v>
      </c>
      <c r="F30" s="18">
        <f>'1010160'!F30+'1014030'!F30+'1014060'!F30+'1011100'!F30+'1014081'!F30+'1017324'!F30</f>
        <v>370.89599999999996</v>
      </c>
      <c r="G30" s="18">
        <f>'1010160'!G30+'1014030'!G30+'1014060'!G30+'1011100'!G30+'1014081'!G30+'1017324'!G30</f>
        <v>240.47800000000001</v>
      </c>
      <c r="H30" s="17">
        <f t="shared" si="1"/>
        <v>880.69599999999991</v>
      </c>
      <c r="I30" s="17">
        <f t="shared" si="1"/>
        <v>750.202</v>
      </c>
    </row>
    <row r="31" spans="1:9">
      <c r="A31" s="2">
        <v>2271</v>
      </c>
      <c r="B31" s="11"/>
      <c r="C31" s="11"/>
      <c r="D31" s="18">
        <f>'1010160'!D31+'1014030'!D31+'1014060'!D31+'1011100'!D31+'1014081'!D31+'1017324'!D31</f>
        <v>456.2</v>
      </c>
      <c r="E31" s="18">
        <f>'1010160'!E31+'1014030'!E31+'1014060'!E31+'1011100'!E31+'1014081'!E31+'1017324'!E31</f>
        <v>456.19900000000001</v>
      </c>
      <c r="F31" s="18">
        <f>'1010160'!F31+'1014030'!F31+'1014060'!F31+'1011100'!F31+'1014081'!F31+'1017324'!F31</f>
        <v>250.79599999999999</v>
      </c>
      <c r="G31" s="18">
        <f>'1010160'!G31+'1014030'!G31+'1014060'!G31+'1011100'!G31+'1014081'!G31+'1017324'!G31</f>
        <v>139.55700000000002</v>
      </c>
      <c r="H31" s="17">
        <f t="shared" si="1"/>
        <v>706.99599999999998</v>
      </c>
      <c r="I31" s="17">
        <f t="shared" si="1"/>
        <v>595.75600000000009</v>
      </c>
    </row>
    <row r="32" spans="1:9">
      <c r="A32" s="2">
        <v>2272</v>
      </c>
      <c r="B32" s="11"/>
      <c r="C32" s="11"/>
      <c r="D32" s="18">
        <f>'1010160'!D32+'1014030'!D32+'1014060'!D32+'1011100'!D32+'1014081'!D32+'1017324'!D32</f>
        <v>4.1999999999999993</v>
      </c>
      <c r="E32" s="18">
        <f>'1010160'!E32+'1014030'!E32+'1014060'!E32+'1011100'!E32+'1014081'!E32+'1017324'!E32</f>
        <v>4.125</v>
      </c>
      <c r="F32" s="18">
        <f>'1010160'!F32+'1014030'!F32+'1014060'!F32+'1011100'!F32+'1014081'!F32+'1017324'!F32</f>
        <v>6.4</v>
      </c>
      <c r="G32" s="18">
        <f>'1010160'!G32+'1014030'!G32+'1014060'!G32+'1011100'!G32+'1014081'!G32+'1017324'!G32</f>
        <v>4.8460000000000001</v>
      </c>
      <c r="H32" s="17">
        <f t="shared" si="1"/>
        <v>10.6</v>
      </c>
      <c r="I32" s="17">
        <f t="shared" si="1"/>
        <v>8.9710000000000001</v>
      </c>
    </row>
    <row r="33" spans="1:9">
      <c r="A33" s="2">
        <v>2273</v>
      </c>
      <c r="B33" s="11"/>
      <c r="C33" s="11"/>
      <c r="D33" s="18">
        <f>'1010160'!D33+'1014030'!D33+'1014060'!D33+'1011100'!D33+'1014081'!D33+'1017324'!D33</f>
        <v>49.4</v>
      </c>
      <c r="E33" s="18">
        <f>'1010160'!E33+'1014030'!E33+'1014060'!E33+'1011100'!E33+'1014081'!E33+'1017324'!E33</f>
        <v>49.4</v>
      </c>
      <c r="F33" s="18">
        <f>'1010160'!F33+'1014030'!F33+'1014060'!F33+'1011100'!F33+'1014081'!F33+'1017324'!F33</f>
        <v>113.69999999999999</v>
      </c>
      <c r="G33" s="18">
        <f>'1010160'!G33+'1014030'!G33+'1014060'!G33+'1011100'!G33+'1014081'!G33+'1017324'!G33</f>
        <v>96.075000000000003</v>
      </c>
      <c r="H33" s="17">
        <f t="shared" si="1"/>
        <v>163.1</v>
      </c>
      <c r="I33" s="17">
        <f t="shared" si="1"/>
        <v>145.47499999999999</v>
      </c>
    </row>
    <row r="34" spans="1:9">
      <c r="A34" s="2">
        <v>2274</v>
      </c>
      <c r="B34" s="11"/>
      <c r="C34" s="11"/>
      <c r="D34" s="18">
        <f>'1010160'!D34+'1014030'!D34+'1014060'!D34+'1011100'!D34+'1014081'!D34+'1017324'!D34</f>
        <v>0</v>
      </c>
      <c r="E34" s="18">
        <f>'1010160'!E34+'1014030'!E34+'1014060'!E34+'1011100'!E34+'1014081'!E34+'1017324'!E34</f>
        <v>0</v>
      </c>
      <c r="F34" s="18">
        <f>'1010160'!F34+'1014030'!F34+'1014060'!F34+'1011100'!F34+'1014081'!F34+'1017324'!F34</f>
        <v>0</v>
      </c>
      <c r="G34" s="18">
        <f>'1010160'!G34+'1014030'!G34+'1014060'!G34+'1011100'!G34+'1014081'!G34+'1017324'!G34</f>
        <v>0</v>
      </c>
      <c r="H34" s="17">
        <f t="shared" si="1"/>
        <v>0</v>
      </c>
      <c r="I34" s="17">
        <f t="shared" si="1"/>
        <v>0</v>
      </c>
    </row>
    <row r="35" spans="1:9">
      <c r="A35" s="2">
        <v>2275</v>
      </c>
      <c r="B35" s="11"/>
      <c r="C35" s="11"/>
      <c r="D35" s="18">
        <f>'1010160'!D35+'1014030'!D35+'1014060'!D35+'1011100'!D35+'1014081'!D35+'1017324'!D35</f>
        <v>0</v>
      </c>
      <c r="E35" s="18">
        <f>'1010160'!E35+'1014030'!E35+'1014060'!E35+'1011100'!E35+'1014081'!E35+'1017324'!E35</f>
        <v>0</v>
      </c>
      <c r="F35" s="18">
        <f>'1010160'!F35+'1014030'!F35+'1014060'!F35+'1011100'!F35+'1014081'!F35+'1017324'!F35</f>
        <v>0</v>
      </c>
      <c r="G35" s="18">
        <f>'1010160'!G35+'1014030'!G35+'1014060'!G35+'1011100'!G35+'1014081'!G35+'1017324'!G35</f>
        <v>0</v>
      </c>
      <c r="H35" s="17">
        <f t="shared" si="1"/>
        <v>0</v>
      </c>
      <c r="I35" s="17">
        <f t="shared" si="1"/>
        <v>0</v>
      </c>
    </row>
    <row r="36" spans="1:9">
      <c r="A36" s="1">
        <v>2281</v>
      </c>
      <c r="B36" s="11"/>
      <c r="C36" s="11"/>
      <c r="D36" s="18">
        <f>'1010160'!D36+'1014030'!D36+'1014060'!D36+'1011100'!D36+'1014081'!D36+'1017324'!D36</f>
        <v>0</v>
      </c>
      <c r="E36" s="18">
        <f>'1010160'!E36+'1014030'!E36+'1014060'!E36+'1011100'!E36+'1014081'!E36+'1017324'!E36</f>
        <v>0</v>
      </c>
      <c r="F36" s="18">
        <f>'1010160'!F36+'1014030'!F36+'1014060'!F36+'1011100'!F36+'1014081'!F36+'1017324'!F36</f>
        <v>0</v>
      </c>
      <c r="G36" s="18">
        <f>'1010160'!G36+'1014030'!G36+'1014060'!G36+'1011100'!G36+'1014081'!G36+'1017324'!G36</f>
        <v>0</v>
      </c>
      <c r="H36" s="17">
        <f t="shared" si="1"/>
        <v>0</v>
      </c>
      <c r="I36" s="17">
        <f t="shared" si="1"/>
        <v>0</v>
      </c>
    </row>
    <row r="37" spans="1:9">
      <c r="A37" s="1">
        <v>2282</v>
      </c>
      <c r="B37" s="11"/>
      <c r="C37" s="11"/>
      <c r="D37" s="18">
        <f>'1010160'!D37+'1014030'!D37+'1014060'!D37+'1011100'!D37+'1014081'!D37+'1017324'!D37</f>
        <v>0</v>
      </c>
      <c r="E37" s="18">
        <f>'1010160'!E37+'1014030'!E37+'1014060'!E37+'1011100'!E37+'1014081'!E37+'1017324'!E37</f>
        <v>0</v>
      </c>
      <c r="F37" s="18">
        <f>'1010160'!F37+'1014030'!F37+'1014060'!F37+'1011100'!F37+'1014081'!F37+'1017324'!F37</f>
        <v>2.4</v>
      </c>
      <c r="G37" s="18">
        <f>'1010160'!G37+'1014030'!G37+'1014060'!G37+'1011100'!G37+'1014081'!G37+'1017324'!G37</f>
        <v>2.4</v>
      </c>
      <c r="H37" s="17">
        <f t="shared" si="1"/>
        <v>2.4</v>
      </c>
      <c r="I37" s="17">
        <f t="shared" si="1"/>
        <v>2.4</v>
      </c>
    </row>
    <row r="38" spans="1:9">
      <c r="A38" s="1">
        <v>2610</v>
      </c>
      <c r="B38" s="11"/>
      <c r="C38" s="11"/>
      <c r="D38" s="18">
        <f>'1010160'!D38+'1014030'!D38+'1014060'!D38+'1011100'!D38+'1014081'!D38+'1017324'!D38</f>
        <v>0</v>
      </c>
      <c r="E38" s="18">
        <f>'1010160'!E38+'1014030'!E38+'1014060'!E38+'1011100'!E38+'1014081'!E38+'1017324'!E38</f>
        <v>0</v>
      </c>
      <c r="F38" s="18">
        <f>'1010160'!F38+'1014030'!F38+'1014060'!F38+'1011100'!F38+'1014081'!F38+'1017324'!F38</f>
        <v>0</v>
      </c>
      <c r="G38" s="18">
        <f>'1010160'!G38+'1014030'!G38+'1014060'!G38+'1011100'!G38+'1014081'!G38+'1017324'!G38</f>
        <v>0</v>
      </c>
      <c r="H38" s="17">
        <f t="shared" si="1"/>
        <v>0</v>
      </c>
      <c r="I38" s="17">
        <f t="shared" si="1"/>
        <v>0</v>
      </c>
    </row>
    <row r="39" spans="1:9">
      <c r="A39" s="1">
        <v>2700</v>
      </c>
      <c r="B39" s="11"/>
      <c r="C39" s="11"/>
      <c r="D39" s="18">
        <f>'1010160'!D39+'1014030'!D39+'1014060'!D39+'1011100'!D39+'1014081'!D39+'1017324'!D39</f>
        <v>0</v>
      </c>
      <c r="E39" s="18">
        <f>'1010160'!E39+'1014030'!E39+'1014060'!E39+'1011100'!E39+'1014081'!E39+'1017324'!E39</f>
        <v>0</v>
      </c>
      <c r="F39" s="18">
        <f>'1010160'!F39+'1014030'!F39+'1014060'!F39+'1011100'!F39+'1014081'!F39+'1017324'!F39</f>
        <v>0</v>
      </c>
      <c r="G39" s="18">
        <f>'1010160'!G39+'1014030'!G39+'1014060'!G39+'1011100'!G39+'1014081'!G39+'1017324'!G39</f>
        <v>0</v>
      </c>
      <c r="H39" s="17">
        <f t="shared" si="1"/>
        <v>0</v>
      </c>
      <c r="I39" s="17">
        <f t="shared" si="1"/>
        <v>0</v>
      </c>
    </row>
    <row r="40" spans="1:9">
      <c r="A40" s="2">
        <v>2710</v>
      </c>
      <c r="B40" s="11"/>
      <c r="C40" s="11"/>
      <c r="D40" s="18">
        <f>'1010160'!D40+'1014030'!D40+'1014060'!D40+'1011100'!D40+'1014081'!D40+'1017324'!D40</f>
        <v>0</v>
      </c>
      <c r="E40" s="18">
        <f>'1010160'!E40+'1014030'!E40+'1014060'!E40+'1011100'!E40+'1014081'!E40+'1017324'!E40</f>
        <v>0</v>
      </c>
      <c r="F40" s="18">
        <f>'1010160'!F40+'1014030'!F40+'1014060'!F40+'1011100'!F40+'1014081'!F40+'1017324'!F40</f>
        <v>0</v>
      </c>
      <c r="G40" s="18">
        <f>'1010160'!G40+'1014030'!G40+'1014060'!G40+'1011100'!G40+'1014081'!G40+'1017324'!G40</f>
        <v>0</v>
      </c>
      <c r="H40" s="17">
        <f t="shared" si="1"/>
        <v>0</v>
      </c>
      <c r="I40" s="17">
        <f t="shared" si="1"/>
        <v>0</v>
      </c>
    </row>
    <row r="41" spans="1:9">
      <c r="A41" s="2">
        <v>2720</v>
      </c>
      <c r="B41" s="11"/>
      <c r="C41" s="11"/>
      <c r="D41" s="18">
        <f>'1010160'!D41+'1014030'!D41+'1014060'!D41+'1011100'!D41+'1014081'!D41+'1017324'!D41</f>
        <v>0</v>
      </c>
      <c r="E41" s="18">
        <f>'1010160'!E41+'1014030'!E41+'1014060'!E41+'1011100'!E41+'1014081'!E41+'1017324'!E41</f>
        <v>0</v>
      </c>
      <c r="F41" s="18">
        <f>'1010160'!F41+'1014030'!F41+'1014060'!F41+'1011100'!F41+'1014081'!F41+'1017324'!F41</f>
        <v>0</v>
      </c>
      <c r="G41" s="18">
        <f>'1010160'!G41+'1014030'!G41+'1014060'!G41+'1011100'!G41+'1014081'!G41+'1017324'!G41</f>
        <v>0</v>
      </c>
      <c r="H41" s="17">
        <f t="shared" si="1"/>
        <v>0</v>
      </c>
      <c r="I41" s="17">
        <f t="shared" si="1"/>
        <v>0</v>
      </c>
    </row>
    <row r="42" spans="1:9">
      <c r="A42" s="2">
        <v>2730</v>
      </c>
      <c r="B42" s="11"/>
      <c r="C42" s="11"/>
      <c r="D42" s="18">
        <f>'1010160'!D42+'1014030'!D42+'1014060'!D42+'1011100'!D42+'1014081'!D42+'1017324'!D42</f>
        <v>0</v>
      </c>
      <c r="E42" s="18">
        <f>'1010160'!E42+'1014030'!E42+'1014060'!E42+'1011100'!E42+'1014081'!E42+'1017324'!E42</f>
        <v>0</v>
      </c>
      <c r="F42" s="18">
        <f>'1010160'!F42+'1014030'!F42+'1014060'!F42+'1011100'!F42+'1014081'!F42+'1017324'!F42</f>
        <v>0</v>
      </c>
      <c r="G42" s="18">
        <f>'1010160'!G42+'1014030'!G42+'1014060'!G42+'1011100'!G42+'1014081'!G42+'1017324'!G42</f>
        <v>0</v>
      </c>
      <c r="H42" s="17">
        <f t="shared" ref="H42:I46" si="2">D42+F42</f>
        <v>0</v>
      </c>
      <c r="I42" s="17">
        <f t="shared" si="2"/>
        <v>0</v>
      </c>
    </row>
    <row r="43" spans="1:9">
      <c r="A43" s="2">
        <v>2800</v>
      </c>
      <c r="B43" s="11"/>
      <c r="C43" s="11"/>
      <c r="D43" s="18">
        <f>'1010160'!D43+'1014030'!D43+'1014060'!D43+'1011100'!D43+'1014081'!D43+'1017324'!D43</f>
        <v>1.1000000000000001</v>
      </c>
      <c r="E43" s="18">
        <f>'1010160'!E43+'1014030'!E43+'1014060'!E43+'1011100'!E43+'1014081'!E43+'1017324'!E43</f>
        <v>1.022</v>
      </c>
      <c r="F43" s="18">
        <f>'1010160'!F43+'1014030'!F43+'1014060'!F43+'1011100'!F43+'1014081'!F43+'1017324'!F43</f>
        <v>2.5</v>
      </c>
      <c r="G43" s="18">
        <f>'1010160'!G43+'1014030'!G43+'1014060'!G43+'1011100'!G43+'1014081'!G43+'1017324'!G43</f>
        <v>2</v>
      </c>
      <c r="H43" s="17">
        <f t="shared" si="2"/>
        <v>3.6</v>
      </c>
      <c r="I43" s="17">
        <f t="shared" si="2"/>
        <v>3.0220000000000002</v>
      </c>
    </row>
    <row r="44" spans="1:9">
      <c r="A44" s="1">
        <v>3110</v>
      </c>
      <c r="B44" s="11"/>
      <c r="C44" s="11"/>
      <c r="D44" s="18">
        <f>'1010160'!D44+'1014030'!D44+'1014060'!D44+'1011100'!D44+'1014081'!D44+'1017324'!D44</f>
        <v>0</v>
      </c>
      <c r="E44" s="18">
        <f>'1010160'!E44+'1014030'!E44+'1014060'!E44+'1011100'!E44+'1014081'!E44+'1017324'!E44</f>
        <v>0</v>
      </c>
      <c r="F44" s="18">
        <f>'1010160'!F44+'1014030'!F44+'1014060'!F44+'1011100'!F44+'1014081'!F44+'1017324'!F44</f>
        <v>130.92699999999999</v>
      </c>
      <c r="G44" s="18">
        <f>'1010160'!G44+'1014030'!G44+'1014060'!G44+'1011100'!G44+'1014081'!G44+'1017324'!G44</f>
        <v>130.89400000000001</v>
      </c>
      <c r="H44" s="17">
        <f t="shared" si="2"/>
        <v>130.92699999999999</v>
      </c>
      <c r="I44" s="17">
        <f t="shared" si="2"/>
        <v>130.89400000000001</v>
      </c>
    </row>
    <row r="45" spans="1:9">
      <c r="A45" s="1">
        <v>3132</v>
      </c>
      <c r="B45" s="11"/>
      <c r="C45" s="11"/>
      <c r="D45" s="18">
        <f>'1010160'!D45+'1014030'!D45+'1014060'!D45+'1011100'!D45+'1014081'!D45+'1017324'!D45</f>
        <v>0</v>
      </c>
      <c r="E45" s="18">
        <f>'1010160'!E45+'1014030'!E45+'1014060'!E45+'1011100'!E45+'1014081'!E45+'1017324'!E45</f>
        <v>0</v>
      </c>
      <c r="F45" s="18">
        <f>'1010160'!F45+'1014030'!F45+'1014060'!F45+'1011100'!F45+'1014081'!F45+'1017324'!F45</f>
        <v>173.6</v>
      </c>
      <c r="G45" s="18">
        <f>'1010160'!G45+'1014030'!G45+'1014060'!G45+'1011100'!G45+'1014081'!G45+'1017324'!G45</f>
        <v>173.59899999999999</v>
      </c>
      <c r="H45" s="17">
        <f t="shared" si="2"/>
        <v>173.6</v>
      </c>
      <c r="I45" s="17">
        <f t="shared" si="2"/>
        <v>173.59899999999999</v>
      </c>
    </row>
    <row r="46" spans="1:9">
      <c r="A46" s="1">
        <v>3142</v>
      </c>
      <c r="B46" s="11"/>
      <c r="C46" s="11"/>
      <c r="D46" s="18">
        <f>'1010160'!D46+'1014030'!D46+'1014060'!D46+'1011100'!D46+'1014081'!D46+'1017324'!D46</f>
        <v>0</v>
      </c>
      <c r="E46" s="18">
        <f>'1010160'!E46+'1014030'!E46+'1014060'!E46+'1011100'!E46+'1014081'!E46+'1017324'!E46</f>
        <v>0</v>
      </c>
      <c r="F46" s="18">
        <f>'1010160'!F46+'1014030'!F46+'1014060'!F46+'1011100'!F46+'1014081'!F46+'1017324'!F46</f>
        <v>563.29999999999995</v>
      </c>
      <c r="G46" s="18">
        <f>'1010160'!G46+'1014030'!G46+'1014060'!G46+'1011100'!G46+'1014081'!G46+'1017324'!G46</f>
        <v>561.95699999999999</v>
      </c>
      <c r="H46" s="17">
        <f t="shared" si="2"/>
        <v>563.29999999999995</v>
      </c>
      <c r="I46" s="17">
        <f t="shared" si="2"/>
        <v>561.95699999999999</v>
      </c>
    </row>
    <row r="48" spans="1:9">
      <c r="A48" s="6" t="s">
        <v>32</v>
      </c>
      <c r="G48" s="6" t="s">
        <v>33</v>
      </c>
    </row>
    <row r="50" spans="1:1">
      <c r="A50" s="12" t="s">
        <v>34</v>
      </c>
    </row>
  </sheetData>
  <mergeCells count="14">
    <mergeCell ref="H18:I18"/>
    <mergeCell ref="A18:A19"/>
    <mergeCell ref="B18:B19"/>
    <mergeCell ref="C18:C19"/>
    <mergeCell ref="B9:E9"/>
    <mergeCell ref="B8:E8"/>
    <mergeCell ref="A21:C21"/>
    <mergeCell ref="A14:G14"/>
    <mergeCell ref="A15:G15"/>
    <mergeCell ref="A10:F10"/>
    <mergeCell ref="A11:F11"/>
    <mergeCell ref="A12:F12"/>
    <mergeCell ref="D18:E18"/>
    <mergeCell ref="F18:G18"/>
  </mergeCells>
  <pageMargins left="1.1811023622047245" right="0.39370078740157483" top="0.78740157480314965" bottom="0.78740157480314965" header="0.31496062992125984" footer="0.31496062992125984"/>
  <pageSetup paperSize="9" scale="7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0"/>
  <sheetViews>
    <sheetView view="pageBreakPreview" topLeftCell="A14" zoomScale="80" zoomScaleSheetLayoutView="80" workbookViewId="0">
      <selection activeCell="D21" sqref="D21:I33"/>
    </sheetView>
  </sheetViews>
  <sheetFormatPr defaultRowHeight="15"/>
  <cols>
    <col min="1" max="1" width="17.85546875" style="6" customWidth="1"/>
    <col min="2" max="2" width="15.42578125" style="6" customWidth="1"/>
    <col min="3" max="3" width="15.28515625" style="6" customWidth="1"/>
    <col min="4" max="4" width="12.85546875" style="6" customWidth="1"/>
    <col min="5" max="5" width="10.85546875" style="6" customWidth="1"/>
    <col min="6" max="6" width="12.5703125" style="6" customWidth="1"/>
    <col min="7" max="7" width="11" style="6" customWidth="1"/>
    <col min="8" max="8" width="12.5703125" style="6" customWidth="1"/>
    <col min="9" max="9" width="11.28515625" style="6" customWidth="1"/>
    <col min="10" max="16384" width="9.140625" style="6"/>
  </cols>
  <sheetData>
    <row r="1" spans="1:7">
      <c r="F1" s="6" t="s">
        <v>0</v>
      </c>
    </row>
    <row r="2" spans="1:7">
      <c r="F2" s="6" t="s">
        <v>1</v>
      </c>
    </row>
    <row r="3" spans="1:7">
      <c r="F3" s="6" t="s">
        <v>2</v>
      </c>
    </row>
    <row r="8" spans="1:7">
      <c r="B8" s="23" t="s">
        <v>3</v>
      </c>
      <c r="C8" s="23"/>
      <c r="D8" s="23"/>
      <c r="E8" s="23"/>
    </row>
    <row r="9" spans="1:7">
      <c r="B9" s="23" t="s">
        <v>4</v>
      </c>
      <c r="C9" s="23"/>
      <c r="D9" s="23"/>
      <c r="E9" s="23"/>
      <c r="F9" s="7"/>
    </row>
    <row r="10" spans="1:7">
      <c r="A10" s="23" t="s">
        <v>5</v>
      </c>
      <c r="B10" s="23"/>
      <c r="C10" s="23"/>
      <c r="D10" s="23"/>
      <c r="E10" s="23"/>
      <c r="F10" s="23"/>
    </row>
    <row r="11" spans="1:7">
      <c r="A11" s="23" t="s">
        <v>6</v>
      </c>
      <c r="B11" s="23"/>
      <c r="C11" s="23"/>
      <c r="D11" s="23"/>
      <c r="E11" s="23"/>
      <c r="F11" s="23"/>
    </row>
    <row r="12" spans="1:7">
      <c r="A12" s="23" t="s">
        <v>7</v>
      </c>
      <c r="B12" s="23"/>
      <c r="C12" s="23"/>
      <c r="D12" s="23"/>
      <c r="E12" s="23"/>
      <c r="F12" s="23"/>
    </row>
    <row r="14" spans="1:7">
      <c r="A14" s="27" t="s">
        <v>8</v>
      </c>
      <c r="B14" s="27"/>
      <c r="C14" s="27"/>
      <c r="D14" s="27"/>
      <c r="E14" s="27"/>
      <c r="F14" s="27"/>
      <c r="G14" s="27"/>
    </row>
    <row r="15" spans="1:7">
      <c r="A15" s="28" t="s">
        <v>9</v>
      </c>
      <c r="B15" s="28"/>
      <c r="C15" s="28"/>
      <c r="D15" s="28"/>
      <c r="E15" s="28"/>
      <c r="F15" s="28"/>
      <c r="G15" s="28"/>
    </row>
    <row r="16" spans="1:7">
      <c r="C16" s="8" t="s">
        <v>10</v>
      </c>
    </row>
    <row r="17" spans="1:9">
      <c r="I17" s="6" t="s">
        <v>11</v>
      </c>
    </row>
    <row r="18" spans="1:9">
      <c r="A18" s="31" t="s">
        <v>12</v>
      </c>
      <c r="B18" s="31" t="s">
        <v>13</v>
      </c>
      <c r="C18" s="31" t="s">
        <v>14</v>
      </c>
      <c r="D18" s="29" t="s">
        <v>15</v>
      </c>
      <c r="E18" s="30"/>
      <c r="F18" s="29" t="s">
        <v>16</v>
      </c>
      <c r="G18" s="30"/>
      <c r="H18" s="29" t="s">
        <v>17</v>
      </c>
      <c r="I18" s="30"/>
    </row>
    <row r="19" spans="1:9" ht="148.5" customHeight="1">
      <c r="A19" s="32"/>
      <c r="B19" s="32"/>
      <c r="C19" s="32"/>
      <c r="D19" s="9" t="s">
        <v>18</v>
      </c>
      <c r="E19" s="9" t="s">
        <v>19</v>
      </c>
      <c r="F19" s="9" t="s">
        <v>18</v>
      </c>
      <c r="G19" s="9" t="s">
        <v>19</v>
      </c>
      <c r="H19" s="9" t="s">
        <v>18</v>
      </c>
      <c r="I19" s="9" t="s">
        <v>19</v>
      </c>
    </row>
    <row r="20" spans="1:9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>
        <v>8</v>
      </c>
      <c r="I20" s="10">
        <v>9</v>
      </c>
    </row>
    <row r="21" spans="1:9" ht="56.25" customHeight="1">
      <c r="A21" s="13" t="s">
        <v>21</v>
      </c>
      <c r="B21" s="14" t="s">
        <v>25</v>
      </c>
      <c r="C21" s="33" t="s">
        <v>26</v>
      </c>
      <c r="D21" s="17">
        <f>D22+D23+D24+D39+D43+D44+D45+D46</f>
        <v>451.6</v>
      </c>
      <c r="E21" s="17">
        <f t="shared" ref="E21:G21" si="0">E22+E23+E24+E39+E43+E44+E45+E46</f>
        <v>450.65600000000001</v>
      </c>
      <c r="F21" s="17">
        <f t="shared" si="0"/>
        <v>0</v>
      </c>
      <c r="G21" s="17">
        <f t="shared" si="0"/>
        <v>0</v>
      </c>
      <c r="H21" s="17">
        <f>D21+F21</f>
        <v>451.6</v>
      </c>
      <c r="I21" s="17">
        <f>E21+G21</f>
        <v>450.65600000000001</v>
      </c>
    </row>
    <row r="22" spans="1:9">
      <c r="A22" s="1">
        <v>2110</v>
      </c>
      <c r="B22" s="15"/>
      <c r="C22" s="33"/>
      <c r="D22" s="18">
        <v>341.3</v>
      </c>
      <c r="E22" s="17">
        <v>341.21300000000002</v>
      </c>
      <c r="F22" s="17"/>
      <c r="G22" s="17"/>
      <c r="H22" s="17">
        <f t="shared" ref="H22:I41" si="1">D22+F22</f>
        <v>341.3</v>
      </c>
      <c r="I22" s="17">
        <f t="shared" si="1"/>
        <v>341.21300000000002</v>
      </c>
    </row>
    <row r="23" spans="1:9">
      <c r="A23" s="1">
        <v>2120</v>
      </c>
      <c r="B23" s="15"/>
      <c r="C23" s="33"/>
      <c r="D23" s="18">
        <v>74.7</v>
      </c>
      <c r="E23" s="17">
        <v>73.897999999999996</v>
      </c>
      <c r="F23" s="17"/>
      <c r="G23" s="17"/>
      <c r="H23" s="17">
        <f t="shared" si="1"/>
        <v>74.7</v>
      </c>
      <c r="I23" s="17">
        <f t="shared" si="1"/>
        <v>73.897999999999996</v>
      </c>
    </row>
    <row r="24" spans="1:9">
      <c r="A24" s="1">
        <v>2200</v>
      </c>
      <c r="B24" s="15"/>
      <c r="C24" s="33"/>
      <c r="D24" s="19">
        <f>D25+D26+D27+D28+D29+D30+D36+D37</f>
        <v>35.6</v>
      </c>
      <c r="E24" s="19">
        <f>E25+E26+E27+E28+E29+E30+E36+E37</f>
        <v>35.545000000000002</v>
      </c>
      <c r="F24" s="19">
        <f>F25+F26+F27+F28+F29+F30+F36+F37</f>
        <v>0</v>
      </c>
      <c r="G24" s="19">
        <f>G25+G26+G27+G28+G29+G30+G36+G37</f>
        <v>0</v>
      </c>
      <c r="H24" s="17">
        <f t="shared" si="1"/>
        <v>35.6</v>
      </c>
      <c r="I24" s="17">
        <f t="shared" si="1"/>
        <v>35.545000000000002</v>
      </c>
    </row>
    <row r="25" spans="1:9">
      <c r="A25" s="2">
        <v>2210</v>
      </c>
      <c r="B25" s="15"/>
      <c r="C25" s="33"/>
      <c r="D25" s="18">
        <v>12.4</v>
      </c>
      <c r="E25" s="18">
        <v>12.4</v>
      </c>
      <c r="F25" s="17"/>
      <c r="G25" s="17"/>
      <c r="H25" s="17">
        <f t="shared" si="1"/>
        <v>12.4</v>
      </c>
      <c r="I25" s="17">
        <f t="shared" si="1"/>
        <v>12.4</v>
      </c>
    </row>
    <row r="26" spans="1:9">
      <c r="A26" s="2">
        <v>2220</v>
      </c>
      <c r="B26" s="15"/>
      <c r="C26" s="33"/>
      <c r="D26" s="18"/>
      <c r="E26" s="18"/>
      <c r="F26" s="17"/>
      <c r="G26" s="17"/>
      <c r="H26" s="17">
        <f t="shared" si="1"/>
        <v>0</v>
      </c>
      <c r="I26" s="17">
        <f t="shared" si="1"/>
        <v>0</v>
      </c>
    </row>
    <row r="27" spans="1:9">
      <c r="A27" s="2">
        <v>2230</v>
      </c>
      <c r="B27" s="15"/>
      <c r="C27" s="33"/>
      <c r="D27" s="18"/>
      <c r="E27" s="18"/>
      <c r="F27" s="17"/>
      <c r="G27" s="17"/>
      <c r="H27" s="17">
        <f t="shared" si="1"/>
        <v>0</v>
      </c>
      <c r="I27" s="17">
        <f t="shared" si="1"/>
        <v>0</v>
      </c>
    </row>
    <row r="28" spans="1:9">
      <c r="A28" s="2">
        <v>2240</v>
      </c>
      <c r="B28" s="15"/>
      <c r="C28" s="33"/>
      <c r="D28" s="18">
        <v>8.4</v>
      </c>
      <c r="E28" s="18">
        <v>8.3940000000000001</v>
      </c>
      <c r="F28" s="17"/>
      <c r="G28" s="17"/>
      <c r="H28" s="17">
        <f t="shared" si="1"/>
        <v>8.4</v>
      </c>
      <c r="I28" s="17">
        <f t="shared" si="1"/>
        <v>8.3940000000000001</v>
      </c>
    </row>
    <row r="29" spans="1:9">
      <c r="A29" s="1">
        <v>2250</v>
      </c>
      <c r="B29" s="15"/>
      <c r="C29" s="33"/>
      <c r="D29" s="20">
        <v>2.2000000000000002</v>
      </c>
      <c r="E29" s="18">
        <v>2.1509999999999998</v>
      </c>
      <c r="F29" s="17"/>
      <c r="G29" s="17"/>
      <c r="H29" s="17">
        <f t="shared" si="1"/>
        <v>2.2000000000000002</v>
      </c>
      <c r="I29" s="17">
        <f t="shared" si="1"/>
        <v>2.1509999999999998</v>
      </c>
    </row>
    <row r="30" spans="1:9">
      <c r="A30" s="1">
        <v>2270</v>
      </c>
      <c r="B30" s="15"/>
      <c r="C30" s="33"/>
      <c r="D30" s="19">
        <f t="shared" ref="D30:G30" si="2">SUM(D31:D35)</f>
        <v>12.6</v>
      </c>
      <c r="E30" s="19">
        <f t="shared" si="2"/>
        <v>12.6</v>
      </c>
      <c r="F30" s="19">
        <f t="shared" si="2"/>
        <v>0</v>
      </c>
      <c r="G30" s="19">
        <f t="shared" si="2"/>
        <v>0</v>
      </c>
      <c r="H30" s="17">
        <f t="shared" si="1"/>
        <v>12.6</v>
      </c>
      <c r="I30" s="17">
        <f t="shared" si="1"/>
        <v>12.6</v>
      </c>
    </row>
    <row r="31" spans="1:9">
      <c r="A31" s="2">
        <v>2271</v>
      </c>
      <c r="B31" s="15"/>
      <c r="C31" s="33"/>
      <c r="D31" s="18">
        <v>11.6</v>
      </c>
      <c r="E31" s="18">
        <v>11.6</v>
      </c>
      <c r="F31" s="17"/>
      <c r="G31" s="17"/>
      <c r="H31" s="17">
        <f t="shared" si="1"/>
        <v>11.6</v>
      </c>
      <c r="I31" s="17">
        <f t="shared" si="1"/>
        <v>11.6</v>
      </c>
    </row>
    <row r="32" spans="1:9">
      <c r="A32" s="2">
        <v>2272</v>
      </c>
      <c r="B32" s="15"/>
      <c r="C32" s="33"/>
      <c r="D32" s="18">
        <v>0.1</v>
      </c>
      <c r="E32" s="18">
        <v>0.1</v>
      </c>
      <c r="F32" s="17"/>
      <c r="G32" s="17"/>
      <c r="H32" s="17">
        <f t="shared" si="1"/>
        <v>0.1</v>
      </c>
      <c r="I32" s="17">
        <f t="shared" si="1"/>
        <v>0.1</v>
      </c>
    </row>
    <row r="33" spans="1:9">
      <c r="A33" s="2">
        <v>2273</v>
      </c>
      <c r="B33" s="15"/>
      <c r="C33" s="33"/>
      <c r="D33" s="18">
        <v>0.9</v>
      </c>
      <c r="E33" s="18">
        <v>0.9</v>
      </c>
      <c r="F33" s="17"/>
      <c r="G33" s="17"/>
      <c r="H33" s="17">
        <f t="shared" si="1"/>
        <v>0.9</v>
      </c>
      <c r="I33" s="17">
        <f t="shared" si="1"/>
        <v>0.9</v>
      </c>
    </row>
    <row r="34" spans="1:9">
      <c r="A34" s="2">
        <v>2274</v>
      </c>
      <c r="B34" s="15"/>
      <c r="C34" s="33"/>
      <c r="D34" s="3"/>
      <c r="E34" s="11"/>
      <c r="F34" s="11"/>
      <c r="G34" s="11"/>
      <c r="H34" s="11">
        <f t="shared" si="1"/>
        <v>0</v>
      </c>
      <c r="I34" s="11">
        <f t="shared" si="1"/>
        <v>0</v>
      </c>
    </row>
    <row r="35" spans="1:9">
      <c r="A35" s="2">
        <v>2275</v>
      </c>
      <c r="B35" s="15"/>
      <c r="C35" s="33"/>
      <c r="D35" s="3"/>
      <c r="E35" s="11"/>
      <c r="F35" s="11"/>
      <c r="G35" s="11"/>
      <c r="H35" s="11">
        <f t="shared" si="1"/>
        <v>0</v>
      </c>
      <c r="I35" s="11">
        <f t="shared" si="1"/>
        <v>0</v>
      </c>
    </row>
    <row r="36" spans="1:9">
      <c r="A36" s="1">
        <v>2281</v>
      </c>
      <c r="B36" s="15"/>
      <c r="C36" s="33"/>
      <c r="D36" s="3"/>
      <c r="E36" s="11"/>
      <c r="F36" s="11"/>
      <c r="G36" s="11"/>
      <c r="H36" s="11">
        <f t="shared" si="1"/>
        <v>0</v>
      </c>
      <c r="I36" s="11">
        <f t="shared" si="1"/>
        <v>0</v>
      </c>
    </row>
    <row r="37" spans="1:9">
      <c r="A37" s="1">
        <v>2282</v>
      </c>
      <c r="B37" s="15"/>
      <c r="C37" s="33"/>
      <c r="D37" s="3"/>
      <c r="E37" s="11"/>
      <c r="F37" s="11"/>
      <c r="G37" s="11"/>
      <c r="H37" s="11">
        <f t="shared" si="1"/>
        <v>0</v>
      </c>
      <c r="I37" s="11">
        <f t="shared" si="1"/>
        <v>0</v>
      </c>
    </row>
    <row r="38" spans="1:9">
      <c r="A38" s="1">
        <v>2610</v>
      </c>
      <c r="B38" s="15"/>
      <c r="C38" s="33"/>
      <c r="D38" s="4"/>
      <c r="E38" s="11"/>
      <c r="F38" s="11"/>
      <c r="G38" s="11"/>
      <c r="H38" s="11">
        <f t="shared" si="1"/>
        <v>0</v>
      </c>
      <c r="I38" s="11">
        <f t="shared" si="1"/>
        <v>0</v>
      </c>
    </row>
    <row r="39" spans="1:9">
      <c r="A39" s="1">
        <v>2700</v>
      </c>
      <c r="B39" s="15"/>
      <c r="C39" s="33"/>
      <c r="D39" s="4">
        <f t="shared" ref="D39:G39" si="3">SUM(D40:D42)</f>
        <v>0</v>
      </c>
      <c r="E39" s="4">
        <f t="shared" si="3"/>
        <v>0</v>
      </c>
      <c r="F39" s="4">
        <f t="shared" si="3"/>
        <v>0</v>
      </c>
      <c r="G39" s="4">
        <f t="shared" si="3"/>
        <v>0</v>
      </c>
      <c r="H39" s="11">
        <f t="shared" si="1"/>
        <v>0</v>
      </c>
      <c r="I39" s="11">
        <f t="shared" si="1"/>
        <v>0</v>
      </c>
    </row>
    <row r="40" spans="1:9">
      <c r="A40" s="2">
        <v>2710</v>
      </c>
      <c r="B40" s="15"/>
      <c r="C40" s="33"/>
      <c r="D40" s="3"/>
      <c r="E40" s="11"/>
      <c r="F40" s="11"/>
      <c r="G40" s="11"/>
      <c r="H40" s="11">
        <f t="shared" si="1"/>
        <v>0</v>
      </c>
      <c r="I40" s="11">
        <f t="shared" si="1"/>
        <v>0</v>
      </c>
    </row>
    <row r="41" spans="1:9">
      <c r="A41" s="2">
        <v>2720</v>
      </c>
      <c r="B41" s="15"/>
      <c r="C41" s="33"/>
      <c r="D41" s="3"/>
      <c r="E41" s="11"/>
      <c r="F41" s="11"/>
      <c r="G41" s="11"/>
      <c r="H41" s="11">
        <f t="shared" si="1"/>
        <v>0</v>
      </c>
      <c r="I41" s="11">
        <f t="shared" si="1"/>
        <v>0</v>
      </c>
    </row>
    <row r="42" spans="1:9">
      <c r="A42" s="2">
        <v>2730</v>
      </c>
      <c r="B42" s="15"/>
      <c r="C42" s="33"/>
      <c r="D42" s="3"/>
      <c r="E42" s="11"/>
      <c r="F42" s="11"/>
      <c r="G42" s="11"/>
      <c r="H42" s="11">
        <f t="shared" ref="H42:I46" si="4">D42+F42</f>
        <v>0</v>
      </c>
      <c r="I42" s="11">
        <f t="shared" si="4"/>
        <v>0</v>
      </c>
    </row>
    <row r="43" spans="1:9">
      <c r="A43" s="2">
        <v>2800</v>
      </c>
      <c r="B43" s="15"/>
      <c r="C43" s="33"/>
      <c r="D43" s="3"/>
      <c r="E43" s="11"/>
      <c r="F43" s="11"/>
      <c r="G43" s="11"/>
      <c r="H43" s="11">
        <f t="shared" si="4"/>
        <v>0</v>
      </c>
      <c r="I43" s="11">
        <f t="shared" si="4"/>
        <v>0</v>
      </c>
    </row>
    <row r="44" spans="1:9">
      <c r="A44" s="1">
        <v>3110</v>
      </c>
      <c r="B44" s="15"/>
      <c r="C44" s="33"/>
      <c r="D44" s="3"/>
      <c r="E44" s="11"/>
      <c r="F44" s="11"/>
      <c r="G44" s="11"/>
      <c r="H44" s="11">
        <f t="shared" si="4"/>
        <v>0</v>
      </c>
      <c r="I44" s="11">
        <f t="shared" si="4"/>
        <v>0</v>
      </c>
    </row>
    <row r="45" spans="1:9">
      <c r="A45" s="1">
        <v>3132</v>
      </c>
      <c r="B45" s="15"/>
      <c r="C45" s="33"/>
      <c r="D45" s="3"/>
      <c r="E45" s="11"/>
      <c r="F45" s="11"/>
      <c r="G45" s="11"/>
      <c r="H45" s="11">
        <f t="shared" si="4"/>
        <v>0</v>
      </c>
      <c r="I45" s="11">
        <f t="shared" si="4"/>
        <v>0</v>
      </c>
    </row>
    <row r="46" spans="1:9">
      <c r="A46" s="1">
        <v>3142</v>
      </c>
      <c r="B46" s="15"/>
      <c r="C46" s="33"/>
      <c r="D46" s="3"/>
      <c r="E46" s="11"/>
      <c r="F46" s="11"/>
      <c r="G46" s="11"/>
      <c r="H46" s="11">
        <f t="shared" si="4"/>
        <v>0</v>
      </c>
      <c r="I46" s="11">
        <f t="shared" si="4"/>
        <v>0</v>
      </c>
    </row>
    <row r="47" spans="1:9">
      <c r="D47" s="5"/>
    </row>
    <row r="48" spans="1:9">
      <c r="A48" s="6" t="s">
        <v>32</v>
      </c>
      <c r="G48" s="6" t="s">
        <v>33</v>
      </c>
    </row>
    <row r="50" spans="1:1">
      <c r="A50" s="12" t="s">
        <v>34</v>
      </c>
    </row>
  </sheetData>
  <mergeCells count="14">
    <mergeCell ref="H18:I18"/>
    <mergeCell ref="C21:C46"/>
    <mergeCell ref="A15:G15"/>
    <mergeCell ref="A18:A19"/>
    <mergeCell ref="B18:B19"/>
    <mergeCell ref="C18:C19"/>
    <mergeCell ref="D18:E18"/>
    <mergeCell ref="F18:G18"/>
    <mergeCell ref="A14:G14"/>
    <mergeCell ref="B8:E8"/>
    <mergeCell ref="B9:E9"/>
    <mergeCell ref="A10:F10"/>
    <mergeCell ref="A11:F11"/>
    <mergeCell ref="A12:F12"/>
  </mergeCells>
  <pageMargins left="1.1811023622047245" right="0.70866141732283472" top="0.74803149606299213" bottom="0.74803149606299213" header="0.31496062992125984" footer="0.31496062992125984"/>
  <pageSetup paperSize="9" scale="67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0"/>
  <sheetViews>
    <sheetView view="pageBreakPreview" topLeftCell="A5" zoomScale="60" workbookViewId="0">
      <selection activeCell="D27" sqref="D27"/>
    </sheetView>
  </sheetViews>
  <sheetFormatPr defaultRowHeight="15"/>
  <cols>
    <col min="1" max="1" width="18.5703125" style="6" customWidth="1"/>
    <col min="2" max="2" width="15.42578125" style="6" customWidth="1"/>
    <col min="3" max="3" width="15.28515625" style="6" customWidth="1"/>
    <col min="4" max="4" width="12.85546875" style="6" customWidth="1"/>
    <col min="5" max="5" width="10.85546875" style="6" customWidth="1"/>
    <col min="6" max="6" width="12.5703125" style="6" customWidth="1"/>
    <col min="7" max="7" width="11" style="6" customWidth="1"/>
    <col min="8" max="8" width="12.5703125" style="6" customWidth="1"/>
    <col min="9" max="9" width="11.28515625" style="6" customWidth="1"/>
    <col min="10" max="16384" width="9.140625" style="6"/>
  </cols>
  <sheetData>
    <row r="1" spans="1:7">
      <c r="F1" s="6" t="s">
        <v>0</v>
      </c>
    </row>
    <row r="2" spans="1:7">
      <c r="F2" s="6" t="s">
        <v>1</v>
      </c>
    </row>
    <row r="3" spans="1:7">
      <c r="F3" s="6" t="s">
        <v>2</v>
      </c>
    </row>
    <row r="8" spans="1:7">
      <c r="B8" s="23" t="s">
        <v>3</v>
      </c>
      <c r="C8" s="23"/>
      <c r="D8" s="23"/>
      <c r="E8" s="23"/>
    </row>
    <row r="9" spans="1:7">
      <c r="B9" s="23" t="s">
        <v>4</v>
      </c>
      <c r="C9" s="23"/>
      <c r="D9" s="23"/>
      <c r="E9" s="23"/>
      <c r="F9" s="7"/>
    </row>
    <row r="10" spans="1:7">
      <c r="A10" s="23" t="s">
        <v>5</v>
      </c>
      <c r="B10" s="23"/>
      <c r="C10" s="23"/>
      <c r="D10" s="23"/>
      <c r="E10" s="23"/>
      <c r="F10" s="23"/>
    </row>
    <row r="11" spans="1:7">
      <c r="A11" s="23" t="s">
        <v>6</v>
      </c>
      <c r="B11" s="23"/>
      <c r="C11" s="23"/>
      <c r="D11" s="23"/>
      <c r="E11" s="23"/>
      <c r="F11" s="23"/>
    </row>
    <row r="12" spans="1:7">
      <c r="A12" s="23" t="s">
        <v>7</v>
      </c>
      <c r="B12" s="23"/>
      <c r="C12" s="23"/>
      <c r="D12" s="23"/>
      <c r="E12" s="23"/>
      <c r="F12" s="23"/>
    </row>
    <row r="14" spans="1:7">
      <c r="A14" s="27" t="s">
        <v>8</v>
      </c>
      <c r="B14" s="27"/>
      <c r="C14" s="27"/>
      <c r="D14" s="27"/>
      <c r="E14" s="27"/>
      <c r="F14" s="27"/>
      <c r="G14" s="27"/>
    </row>
    <row r="15" spans="1:7">
      <c r="A15" s="28" t="s">
        <v>9</v>
      </c>
      <c r="B15" s="28"/>
      <c r="C15" s="28"/>
      <c r="D15" s="28"/>
      <c r="E15" s="28"/>
      <c r="F15" s="28"/>
      <c r="G15" s="28"/>
    </row>
    <row r="16" spans="1:7">
      <c r="C16" s="8" t="s">
        <v>10</v>
      </c>
    </row>
    <row r="17" spans="1:9">
      <c r="I17" s="6" t="s">
        <v>11</v>
      </c>
    </row>
    <row r="18" spans="1:9">
      <c r="A18" s="31" t="s">
        <v>12</v>
      </c>
      <c r="B18" s="31" t="s">
        <v>13</v>
      </c>
      <c r="C18" s="31" t="s">
        <v>14</v>
      </c>
      <c r="D18" s="29" t="s">
        <v>15</v>
      </c>
      <c r="E18" s="30"/>
      <c r="F18" s="29" t="s">
        <v>16</v>
      </c>
      <c r="G18" s="30"/>
      <c r="H18" s="29" t="s">
        <v>17</v>
      </c>
      <c r="I18" s="30"/>
    </row>
    <row r="19" spans="1:9" ht="149.25" customHeight="1">
      <c r="A19" s="32"/>
      <c r="B19" s="32"/>
      <c r="C19" s="32"/>
      <c r="D19" s="9" t="s">
        <v>18</v>
      </c>
      <c r="E19" s="9" t="s">
        <v>19</v>
      </c>
      <c r="F19" s="9" t="s">
        <v>18</v>
      </c>
      <c r="G19" s="9" t="s">
        <v>19</v>
      </c>
      <c r="H19" s="9" t="s">
        <v>18</v>
      </c>
      <c r="I19" s="9" t="s">
        <v>19</v>
      </c>
    </row>
    <row r="20" spans="1:9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>
        <v>8</v>
      </c>
      <c r="I20" s="10">
        <v>9</v>
      </c>
    </row>
    <row r="21" spans="1:9" ht="47.25" customHeight="1">
      <c r="A21" s="16" t="s">
        <v>24</v>
      </c>
      <c r="B21" s="14" t="s">
        <v>28</v>
      </c>
      <c r="C21" s="33" t="s">
        <v>35</v>
      </c>
      <c r="D21" s="17">
        <f>D22+D23+D24+D39+D43+D44+D45+D46</f>
        <v>1084.8</v>
      </c>
      <c r="E21" s="17">
        <f t="shared" ref="E21:F21" si="0">E22+E23+E24+E39+E43+E44+E45+E46</f>
        <v>1083.357</v>
      </c>
      <c r="F21" s="17">
        <f t="shared" si="0"/>
        <v>47.877000000000002</v>
      </c>
      <c r="G21" s="17">
        <f>G22+G23+G24+G39+G43+G44+G45+G46</f>
        <v>47.572000000000003</v>
      </c>
      <c r="H21" s="17">
        <f>D21+F21</f>
        <v>1132.6769999999999</v>
      </c>
      <c r="I21" s="17">
        <f>E21+G21</f>
        <v>1130.9290000000001</v>
      </c>
    </row>
    <row r="22" spans="1:9">
      <c r="A22" s="1">
        <v>2110</v>
      </c>
      <c r="B22" s="15"/>
      <c r="C22" s="33"/>
      <c r="D22" s="20">
        <v>726.4</v>
      </c>
      <c r="E22" s="20">
        <v>726.20100000000002</v>
      </c>
      <c r="F22" s="17"/>
      <c r="G22" s="17"/>
      <c r="H22" s="17">
        <f t="shared" ref="H22:I41" si="1">D22+F22</f>
        <v>726.4</v>
      </c>
      <c r="I22" s="17">
        <f t="shared" si="1"/>
        <v>726.20100000000002</v>
      </c>
    </row>
    <row r="23" spans="1:9">
      <c r="A23" s="1">
        <v>2120</v>
      </c>
      <c r="B23" s="15"/>
      <c r="C23" s="33"/>
      <c r="D23" s="20">
        <v>155.5</v>
      </c>
      <c r="E23" s="20">
        <v>154.28100000000001</v>
      </c>
      <c r="F23" s="17"/>
      <c r="G23" s="17"/>
      <c r="H23" s="17">
        <f t="shared" si="1"/>
        <v>155.5</v>
      </c>
      <c r="I23" s="17">
        <f t="shared" si="1"/>
        <v>154.28100000000001</v>
      </c>
    </row>
    <row r="24" spans="1:9">
      <c r="A24" s="1">
        <v>2200</v>
      </c>
      <c r="B24" s="15"/>
      <c r="C24" s="33"/>
      <c r="D24" s="19">
        <f t="shared" ref="D24:E24" si="2">D25+D26+D27+D28+D29+D30+D36+D37</f>
        <v>202.90000000000003</v>
      </c>
      <c r="E24" s="19">
        <f t="shared" si="2"/>
        <v>202.875</v>
      </c>
      <c r="F24" s="19">
        <f>F25+F26+F27+F28+F29+F30+F36+F37</f>
        <v>19.25</v>
      </c>
      <c r="G24" s="19">
        <f>G25+G26+G27+G28+G29+G30+G36+G37</f>
        <v>18.966999999999999</v>
      </c>
      <c r="H24" s="17">
        <f t="shared" si="1"/>
        <v>222.15000000000003</v>
      </c>
      <c r="I24" s="17">
        <f t="shared" si="1"/>
        <v>221.84199999999998</v>
      </c>
    </row>
    <row r="25" spans="1:9">
      <c r="A25" s="2">
        <v>2210</v>
      </c>
      <c r="B25" s="15"/>
      <c r="C25" s="33"/>
      <c r="D25" s="20">
        <v>63.8</v>
      </c>
      <c r="E25" s="20">
        <v>63.795000000000002</v>
      </c>
      <c r="F25" s="17">
        <v>18.11</v>
      </c>
      <c r="G25" s="17">
        <v>18.11</v>
      </c>
      <c r="H25" s="17">
        <f t="shared" si="1"/>
        <v>81.91</v>
      </c>
      <c r="I25" s="17">
        <f t="shared" si="1"/>
        <v>81.905000000000001</v>
      </c>
    </row>
    <row r="26" spans="1:9">
      <c r="A26" s="2">
        <v>2220</v>
      </c>
      <c r="B26" s="15"/>
      <c r="C26" s="33"/>
      <c r="D26" s="20"/>
      <c r="E26" s="20"/>
      <c r="F26" s="17"/>
      <c r="G26" s="17"/>
      <c r="H26" s="17">
        <f t="shared" si="1"/>
        <v>0</v>
      </c>
      <c r="I26" s="17">
        <f t="shared" si="1"/>
        <v>0</v>
      </c>
    </row>
    <row r="27" spans="1:9">
      <c r="A27" s="2">
        <v>2230</v>
      </c>
      <c r="B27" s="15"/>
      <c r="C27" s="33"/>
      <c r="D27" s="20"/>
      <c r="E27" s="20"/>
      <c r="F27" s="17"/>
      <c r="G27" s="17"/>
      <c r="H27" s="17">
        <f t="shared" si="1"/>
        <v>0</v>
      </c>
      <c r="I27" s="17">
        <f t="shared" si="1"/>
        <v>0</v>
      </c>
    </row>
    <row r="28" spans="1:9">
      <c r="A28" s="2">
        <v>2240</v>
      </c>
      <c r="B28" s="15"/>
      <c r="C28" s="33"/>
      <c r="D28" s="20">
        <v>30.1</v>
      </c>
      <c r="E28" s="20">
        <v>30.097000000000001</v>
      </c>
      <c r="F28" s="17">
        <v>0.44</v>
      </c>
      <c r="G28" s="17">
        <v>0.23599999999999999</v>
      </c>
      <c r="H28" s="17">
        <f t="shared" si="1"/>
        <v>30.540000000000003</v>
      </c>
      <c r="I28" s="17">
        <f t="shared" si="1"/>
        <v>30.333000000000002</v>
      </c>
    </row>
    <row r="29" spans="1:9">
      <c r="A29" s="1">
        <v>2250</v>
      </c>
      <c r="B29" s="15"/>
      <c r="C29" s="33"/>
      <c r="D29" s="20">
        <v>0.4</v>
      </c>
      <c r="E29" s="20">
        <v>0.38300000000000001</v>
      </c>
      <c r="F29" s="17"/>
      <c r="G29" s="17"/>
      <c r="H29" s="17">
        <f t="shared" si="1"/>
        <v>0.4</v>
      </c>
      <c r="I29" s="17">
        <f t="shared" si="1"/>
        <v>0.38300000000000001</v>
      </c>
    </row>
    <row r="30" spans="1:9">
      <c r="A30" s="1">
        <v>2270</v>
      </c>
      <c r="B30" s="15"/>
      <c r="C30" s="33"/>
      <c r="D30" s="19">
        <f t="shared" ref="D30:E30" si="3">SUM(D31:D35)</f>
        <v>108.60000000000001</v>
      </c>
      <c r="E30" s="19">
        <f t="shared" si="3"/>
        <v>108.60000000000001</v>
      </c>
      <c r="F30" s="19">
        <f t="shared" ref="F30:G30" si="4">SUM(F31:F35)</f>
        <v>0.7</v>
      </c>
      <c r="G30" s="19">
        <f t="shared" si="4"/>
        <v>0.621</v>
      </c>
      <c r="H30" s="17">
        <f t="shared" si="1"/>
        <v>109.30000000000001</v>
      </c>
      <c r="I30" s="17">
        <f t="shared" si="1"/>
        <v>109.221</v>
      </c>
    </row>
    <row r="31" spans="1:9">
      <c r="A31" s="2">
        <v>2271</v>
      </c>
      <c r="B31" s="15"/>
      <c r="C31" s="33"/>
      <c r="D31" s="20">
        <v>96.8</v>
      </c>
      <c r="E31" s="20">
        <v>96.8</v>
      </c>
      <c r="F31" s="17"/>
      <c r="G31" s="17"/>
      <c r="H31" s="17">
        <f t="shared" si="1"/>
        <v>96.8</v>
      </c>
      <c r="I31" s="17">
        <f t="shared" si="1"/>
        <v>96.8</v>
      </c>
    </row>
    <row r="32" spans="1:9">
      <c r="A32" s="2">
        <v>2272</v>
      </c>
      <c r="B32" s="15"/>
      <c r="C32" s="33"/>
      <c r="D32" s="20">
        <v>2.4</v>
      </c>
      <c r="E32" s="20">
        <v>2.4</v>
      </c>
      <c r="F32" s="17">
        <f>0.4</f>
        <v>0.4</v>
      </c>
      <c r="G32" s="17">
        <f>0.33</f>
        <v>0.33</v>
      </c>
      <c r="H32" s="17">
        <f t="shared" si="1"/>
        <v>2.8</v>
      </c>
      <c r="I32" s="17">
        <f t="shared" si="1"/>
        <v>2.73</v>
      </c>
    </row>
    <row r="33" spans="1:9">
      <c r="A33" s="2">
        <v>2273</v>
      </c>
      <c r="B33" s="15"/>
      <c r="C33" s="33"/>
      <c r="D33" s="20">
        <v>9.4</v>
      </c>
      <c r="E33" s="20">
        <v>9.4</v>
      </c>
      <c r="F33" s="17">
        <f>0.3</f>
        <v>0.3</v>
      </c>
      <c r="G33" s="17">
        <f>0.291</f>
        <v>0.29099999999999998</v>
      </c>
      <c r="H33" s="17">
        <f t="shared" si="1"/>
        <v>9.7000000000000011</v>
      </c>
      <c r="I33" s="17">
        <f t="shared" si="1"/>
        <v>9.6910000000000007</v>
      </c>
    </row>
    <row r="34" spans="1:9">
      <c r="A34" s="2">
        <v>2274</v>
      </c>
      <c r="B34" s="15"/>
      <c r="C34" s="33"/>
      <c r="D34" s="20"/>
      <c r="E34" s="17"/>
      <c r="F34" s="17"/>
      <c r="G34" s="17"/>
      <c r="H34" s="17">
        <f t="shared" si="1"/>
        <v>0</v>
      </c>
      <c r="I34" s="17">
        <f t="shared" si="1"/>
        <v>0</v>
      </c>
    </row>
    <row r="35" spans="1:9">
      <c r="A35" s="2">
        <v>2275</v>
      </c>
      <c r="B35" s="15"/>
      <c r="C35" s="33"/>
      <c r="D35" s="20"/>
      <c r="E35" s="17"/>
      <c r="F35" s="17"/>
      <c r="G35" s="17"/>
      <c r="H35" s="17">
        <f t="shared" si="1"/>
        <v>0</v>
      </c>
      <c r="I35" s="17">
        <f t="shared" si="1"/>
        <v>0</v>
      </c>
    </row>
    <row r="36" spans="1:9">
      <c r="A36" s="1">
        <v>2281</v>
      </c>
      <c r="B36" s="15"/>
      <c r="C36" s="33"/>
      <c r="D36" s="20"/>
      <c r="E36" s="17"/>
      <c r="F36" s="17"/>
      <c r="G36" s="17"/>
      <c r="H36" s="17">
        <f t="shared" si="1"/>
        <v>0</v>
      </c>
      <c r="I36" s="17">
        <f t="shared" si="1"/>
        <v>0</v>
      </c>
    </row>
    <row r="37" spans="1:9">
      <c r="A37" s="1">
        <v>2282</v>
      </c>
      <c r="B37" s="15"/>
      <c r="C37" s="33"/>
      <c r="D37" s="20"/>
      <c r="E37" s="17"/>
      <c r="F37" s="17"/>
      <c r="G37" s="17"/>
      <c r="H37" s="17">
        <f t="shared" si="1"/>
        <v>0</v>
      </c>
      <c r="I37" s="17">
        <f t="shared" si="1"/>
        <v>0</v>
      </c>
    </row>
    <row r="38" spans="1:9">
      <c r="A38" s="1">
        <v>2610</v>
      </c>
      <c r="B38" s="15"/>
      <c r="C38" s="33"/>
      <c r="D38" s="19"/>
      <c r="E38" s="17"/>
      <c r="F38" s="17"/>
      <c r="G38" s="17"/>
      <c r="H38" s="17">
        <f t="shared" si="1"/>
        <v>0</v>
      </c>
      <c r="I38" s="17">
        <f t="shared" si="1"/>
        <v>0</v>
      </c>
    </row>
    <row r="39" spans="1:9">
      <c r="A39" s="1">
        <v>2700</v>
      </c>
      <c r="B39" s="15"/>
      <c r="C39" s="33"/>
      <c r="D39" s="19">
        <f t="shared" ref="D39:G39" si="5">SUM(D40:D42)</f>
        <v>0</v>
      </c>
      <c r="E39" s="19">
        <f t="shared" si="5"/>
        <v>0</v>
      </c>
      <c r="F39" s="19">
        <f t="shared" si="5"/>
        <v>0</v>
      </c>
      <c r="G39" s="19">
        <f t="shared" si="5"/>
        <v>0</v>
      </c>
      <c r="H39" s="17">
        <f t="shared" si="1"/>
        <v>0</v>
      </c>
      <c r="I39" s="17">
        <f t="shared" si="1"/>
        <v>0</v>
      </c>
    </row>
    <row r="40" spans="1:9">
      <c r="A40" s="2">
        <v>2710</v>
      </c>
      <c r="B40" s="15"/>
      <c r="C40" s="33"/>
      <c r="D40" s="20"/>
      <c r="E40" s="17"/>
      <c r="F40" s="17"/>
      <c r="G40" s="17"/>
      <c r="H40" s="17">
        <f t="shared" si="1"/>
        <v>0</v>
      </c>
      <c r="I40" s="17">
        <f t="shared" si="1"/>
        <v>0</v>
      </c>
    </row>
    <row r="41" spans="1:9">
      <c r="A41" s="2">
        <v>2720</v>
      </c>
      <c r="B41" s="15"/>
      <c r="C41" s="33"/>
      <c r="D41" s="20"/>
      <c r="E41" s="17"/>
      <c r="F41" s="17"/>
      <c r="G41" s="17"/>
      <c r="H41" s="17">
        <f t="shared" si="1"/>
        <v>0</v>
      </c>
      <c r="I41" s="17">
        <f t="shared" si="1"/>
        <v>0</v>
      </c>
    </row>
    <row r="42" spans="1:9">
      <c r="A42" s="2">
        <v>2730</v>
      </c>
      <c r="B42" s="15"/>
      <c r="C42" s="33"/>
      <c r="D42" s="20"/>
      <c r="E42" s="17"/>
      <c r="F42" s="17"/>
      <c r="G42" s="17"/>
      <c r="H42" s="17">
        <f t="shared" ref="H42:I46" si="6">D42+F42</f>
        <v>0</v>
      </c>
      <c r="I42" s="17">
        <f t="shared" si="6"/>
        <v>0</v>
      </c>
    </row>
    <row r="43" spans="1:9">
      <c r="A43" s="2">
        <v>2800</v>
      </c>
      <c r="B43" s="15"/>
      <c r="C43" s="33"/>
      <c r="D43" s="20"/>
      <c r="E43" s="17"/>
      <c r="F43" s="17"/>
      <c r="G43" s="17"/>
      <c r="H43" s="17">
        <f t="shared" si="6"/>
        <v>0</v>
      </c>
      <c r="I43" s="17">
        <f t="shared" si="6"/>
        <v>0</v>
      </c>
    </row>
    <row r="44" spans="1:9">
      <c r="A44" s="1">
        <v>3110</v>
      </c>
      <c r="B44" s="15"/>
      <c r="C44" s="33"/>
      <c r="D44" s="20"/>
      <c r="E44" s="17"/>
      <c r="F44" s="17">
        <f>27.527+1.1</f>
        <v>28.627000000000002</v>
      </c>
      <c r="G44" s="17">
        <f>27.526+1.079</f>
        <v>28.605</v>
      </c>
      <c r="H44" s="17">
        <f t="shared" si="6"/>
        <v>28.627000000000002</v>
      </c>
      <c r="I44" s="17">
        <f t="shared" si="6"/>
        <v>28.605</v>
      </c>
    </row>
    <row r="45" spans="1:9">
      <c r="A45" s="1">
        <v>3132</v>
      </c>
      <c r="B45" s="15"/>
      <c r="C45" s="33"/>
      <c r="D45" s="20"/>
      <c r="E45" s="17"/>
      <c r="F45" s="17"/>
      <c r="G45" s="17"/>
      <c r="H45" s="17">
        <f t="shared" si="6"/>
        <v>0</v>
      </c>
      <c r="I45" s="17">
        <f t="shared" si="6"/>
        <v>0</v>
      </c>
    </row>
    <row r="46" spans="1:9">
      <c r="A46" s="1">
        <v>3142</v>
      </c>
      <c r="B46" s="15"/>
      <c r="C46" s="33"/>
      <c r="D46" s="3"/>
      <c r="E46" s="11"/>
      <c r="F46" s="11"/>
      <c r="G46" s="11"/>
      <c r="H46" s="11">
        <f t="shared" si="6"/>
        <v>0</v>
      </c>
      <c r="I46" s="11">
        <f t="shared" si="6"/>
        <v>0</v>
      </c>
    </row>
    <row r="47" spans="1:9">
      <c r="D47" s="5"/>
    </row>
    <row r="48" spans="1:9">
      <c r="A48" s="6" t="s">
        <v>32</v>
      </c>
      <c r="G48" s="6" t="s">
        <v>33</v>
      </c>
    </row>
    <row r="50" spans="1:1">
      <c r="A50" s="12" t="s">
        <v>34</v>
      </c>
    </row>
  </sheetData>
  <mergeCells count="14">
    <mergeCell ref="H18:I18"/>
    <mergeCell ref="C21:C46"/>
    <mergeCell ref="A15:G15"/>
    <mergeCell ref="A18:A19"/>
    <mergeCell ref="B18:B19"/>
    <mergeCell ref="C18:C19"/>
    <mergeCell ref="D18:E18"/>
    <mergeCell ref="F18:G18"/>
    <mergeCell ref="A14:G14"/>
    <mergeCell ref="B8:E8"/>
    <mergeCell ref="B9:E9"/>
    <mergeCell ref="A10:F10"/>
    <mergeCell ref="A11:F11"/>
    <mergeCell ref="A12:F12"/>
  </mergeCells>
  <pageMargins left="1.1811023622047245" right="0.70866141732283472" top="0.74803149606299213" bottom="0.74803149606299213" header="0.31496062992125984" footer="0.31496062992125984"/>
  <pageSetup paperSize="9" scale="67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0"/>
  <sheetViews>
    <sheetView view="pageBreakPreview" zoomScale="60" workbookViewId="0">
      <selection activeCell="E37" sqref="E37"/>
    </sheetView>
  </sheetViews>
  <sheetFormatPr defaultRowHeight="15"/>
  <cols>
    <col min="1" max="1" width="17.5703125" style="6" customWidth="1"/>
    <col min="2" max="2" width="15.42578125" style="6" customWidth="1"/>
    <col min="3" max="3" width="15.28515625" style="6" customWidth="1"/>
    <col min="4" max="4" width="12.85546875" style="6" customWidth="1"/>
    <col min="5" max="5" width="10.85546875" style="6" customWidth="1"/>
    <col min="6" max="6" width="12.5703125" style="6" customWidth="1"/>
    <col min="7" max="7" width="11" style="6" customWidth="1"/>
    <col min="8" max="8" width="12.5703125" style="6" customWidth="1"/>
    <col min="9" max="9" width="11.28515625" style="6" customWidth="1"/>
    <col min="10" max="16384" width="9.140625" style="6"/>
  </cols>
  <sheetData>
    <row r="1" spans="1:7">
      <c r="F1" s="6" t="s">
        <v>0</v>
      </c>
    </row>
    <row r="2" spans="1:7">
      <c r="F2" s="6" t="s">
        <v>1</v>
      </c>
    </row>
    <row r="3" spans="1:7">
      <c r="F3" s="6" t="s">
        <v>2</v>
      </c>
    </row>
    <row r="8" spans="1:7">
      <c r="B8" s="23" t="s">
        <v>3</v>
      </c>
      <c r="C8" s="23"/>
      <c r="D8" s="23"/>
      <c r="E8" s="23"/>
    </row>
    <row r="9" spans="1:7">
      <c r="B9" s="23" t="s">
        <v>4</v>
      </c>
      <c r="C9" s="23"/>
      <c r="D9" s="23"/>
      <c r="E9" s="23"/>
      <c r="F9" s="7"/>
    </row>
    <row r="10" spans="1:7">
      <c r="A10" s="23" t="s">
        <v>5</v>
      </c>
      <c r="B10" s="23"/>
      <c r="C10" s="23"/>
      <c r="D10" s="23"/>
      <c r="E10" s="23"/>
      <c r="F10" s="23"/>
    </row>
    <row r="11" spans="1:7">
      <c r="A11" s="23" t="s">
        <v>6</v>
      </c>
      <c r="B11" s="23"/>
      <c r="C11" s="23"/>
      <c r="D11" s="23"/>
      <c r="E11" s="23"/>
      <c r="F11" s="23"/>
    </row>
    <row r="12" spans="1:7">
      <c r="A12" s="23" t="s">
        <v>7</v>
      </c>
      <c r="B12" s="23"/>
      <c r="C12" s="23"/>
      <c r="D12" s="23"/>
      <c r="E12" s="23"/>
      <c r="F12" s="23"/>
    </row>
    <row r="14" spans="1:7">
      <c r="A14" s="27" t="s">
        <v>8</v>
      </c>
      <c r="B14" s="27"/>
      <c r="C14" s="27"/>
      <c r="D14" s="27"/>
      <c r="E14" s="27"/>
      <c r="F14" s="27"/>
      <c r="G14" s="27"/>
    </row>
    <row r="15" spans="1:7">
      <c r="A15" s="28" t="s">
        <v>9</v>
      </c>
      <c r="B15" s="28"/>
      <c r="C15" s="28"/>
      <c r="D15" s="28"/>
      <c r="E15" s="28"/>
      <c r="F15" s="28"/>
      <c r="G15" s="28"/>
    </row>
    <row r="16" spans="1:7">
      <c r="C16" s="8" t="s">
        <v>10</v>
      </c>
    </row>
    <row r="17" spans="1:9">
      <c r="I17" s="6" t="s">
        <v>11</v>
      </c>
    </row>
    <row r="18" spans="1:9">
      <c r="A18" s="31" t="s">
        <v>12</v>
      </c>
      <c r="B18" s="31" t="s">
        <v>13</v>
      </c>
      <c r="C18" s="31" t="s">
        <v>14</v>
      </c>
      <c r="D18" s="29" t="s">
        <v>15</v>
      </c>
      <c r="E18" s="30"/>
      <c r="F18" s="29" t="s">
        <v>16</v>
      </c>
      <c r="G18" s="30"/>
      <c r="H18" s="29" t="s">
        <v>17</v>
      </c>
      <c r="I18" s="30"/>
    </row>
    <row r="19" spans="1:9" ht="153.75" customHeight="1">
      <c r="A19" s="32"/>
      <c r="B19" s="32"/>
      <c r="C19" s="32"/>
      <c r="D19" s="9" t="s">
        <v>18</v>
      </c>
      <c r="E19" s="9" t="s">
        <v>19</v>
      </c>
      <c r="F19" s="9" t="s">
        <v>18</v>
      </c>
      <c r="G19" s="9" t="s">
        <v>19</v>
      </c>
      <c r="H19" s="9" t="s">
        <v>18</v>
      </c>
      <c r="I19" s="9" t="s">
        <v>19</v>
      </c>
    </row>
    <row r="20" spans="1:9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>
        <v>8</v>
      </c>
      <c r="I20" s="10">
        <v>9</v>
      </c>
    </row>
    <row r="21" spans="1:9" ht="52.5" customHeight="1">
      <c r="A21" s="16" t="s">
        <v>23</v>
      </c>
      <c r="B21" s="14" t="s">
        <v>29</v>
      </c>
      <c r="C21" s="33" t="s">
        <v>36</v>
      </c>
      <c r="D21" s="17">
        <f>D22+D23+D24+D39+D43+D44+D45+D46</f>
        <v>1931.5</v>
      </c>
      <c r="E21" s="17">
        <f t="shared" ref="E21:G21" si="0">E22+E23+E24+E39+E43+E44+E45+E46</f>
        <v>1898.5409999999999</v>
      </c>
      <c r="F21" s="17">
        <f t="shared" si="0"/>
        <v>615.68600000000004</v>
      </c>
      <c r="G21" s="17">
        <f t="shared" si="0"/>
        <v>489.6</v>
      </c>
      <c r="H21" s="17">
        <f>D21+F21</f>
        <v>2547.1860000000001</v>
      </c>
      <c r="I21" s="17">
        <f>E21+G21</f>
        <v>2388.1410000000001</v>
      </c>
    </row>
    <row r="22" spans="1:9">
      <c r="A22" s="1">
        <v>2110</v>
      </c>
      <c r="B22" s="15"/>
      <c r="C22" s="33"/>
      <c r="D22" s="20">
        <v>1055.5999999999999</v>
      </c>
      <c r="E22" s="20">
        <v>1034.395</v>
      </c>
      <c r="F22" s="17"/>
      <c r="G22" s="17"/>
      <c r="H22" s="17">
        <f t="shared" ref="H22:I41" si="1">D22+F22</f>
        <v>1055.5999999999999</v>
      </c>
      <c r="I22" s="17">
        <f t="shared" si="1"/>
        <v>1034.395</v>
      </c>
    </row>
    <row r="23" spans="1:9">
      <c r="A23" s="1">
        <v>2120</v>
      </c>
      <c r="B23" s="15"/>
      <c r="C23" s="33"/>
      <c r="D23" s="20">
        <v>242.5</v>
      </c>
      <c r="E23" s="20">
        <v>233.77</v>
      </c>
      <c r="F23" s="17"/>
      <c r="G23" s="17"/>
      <c r="H23" s="17">
        <f t="shared" si="1"/>
        <v>242.5</v>
      </c>
      <c r="I23" s="17">
        <f t="shared" si="1"/>
        <v>233.77</v>
      </c>
    </row>
    <row r="24" spans="1:9">
      <c r="A24" s="1">
        <v>2200</v>
      </c>
      <c r="B24" s="15"/>
      <c r="C24" s="33"/>
      <c r="D24" s="19">
        <f t="shared" ref="D24:E24" si="2">D25+D26+D27+D28+D29+D30+D36+D37</f>
        <v>633.40000000000009</v>
      </c>
      <c r="E24" s="19">
        <f t="shared" si="2"/>
        <v>630.37599999999998</v>
      </c>
      <c r="F24" s="19">
        <f>F25+F26+F27+F28+F29+F30+F36+F37</f>
        <v>337.286</v>
      </c>
      <c r="G24" s="19">
        <f>G25+G26+G27+G28+G29+G30+G36+G37</f>
        <v>211.71200000000002</v>
      </c>
      <c r="H24" s="17">
        <f t="shared" si="1"/>
        <v>970.68600000000015</v>
      </c>
      <c r="I24" s="17">
        <f t="shared" si="1"/>
        <v>842.08799999999997</v>
      </c>
    </row>
    <row r="25" spans="1:9">
      <c r="A25" s="2">
        <v>2210</v>
      </c>
      <c r="B25" s="15"/>
      <c r="C25" s="33"/>
      <c r="D25" s="20">
        <v>160.5</v>
      </c>
      <c r="E25" s="20">
        <v>160.49299999999999</v>
      </c>
      <c r="F25" s="17">
        <v>14.88</v>
      </c>
      <c r="G25" s="17">
        <v>7.968</v>
      </c>
      <c r="H25" s="17">
        <f t="shared" si="1"/>
        <v>175.38</v>
      </c>
      <c r="I25" s="17">
        <f t="shared" si="1"/>
        <v>168.46099999999998</v>
      </c>
    </row>
    <row r="26" spans="1:9">
      <c r="A26" s="2">
        <v>2220</v>
      </c>
      <c r="B26" s="15"/>
      <c r="C26" s="33"/>
      <c r="D26" s="20"/>
      <c r="E26" s="20"/>
      <c r="F26" s="17"/>
      <c r="G26" s="17"/>
      <c r="H26" s="17">
        <f t="shared" si="1"/>
        <v>0</v>
      </c>
      <c r="I26" s="17">
        <f t="shared" si="1"/>
        <v>0</v>
      </c>
    </row>
    <row r="27" spans="1:9">
      <c r="A27" s="2">
        <v>2230</v>
      </c>
      <c r="B27" s="15"/>
      <c r="C27" s="33"/>
      <c r="D27" s="20"/>
      <c r="E27" s="20"/>
      <c r="F27" s="17"/>
      <c r="G27" s="17"/>
      <c r="H27" s="17">
        <f t="shared" si="1"/>
        <v>0</v>
      </c>
      <c r="I27" s="17">
        <f t="shared" si="1"/>
        <v>0</v>
      </c>
    </row>
    <row r="28" spans="1:9">
      <c r="A28" s="2">
        <v>2240</v>
      </c>
      <c r="B28" s="15"/>
      <c r="C28" s="33"/>
      <c r="D28" s="20">
        <v>190.3</v>
      </c>
      <c r="E28" s="20">
        <v>187.29599999999999</v>
      </c>
      <c r="F28" s="17">
        <v>20.11</v>
      </c>
      <c r="G28" s="17">
        <v>16.3</v>
      </c>
      <c r="H28" s="17">
        <f t="shared" si="1"/>
        <v>210.41000000000003</v>
      </c>
      <c r="I28" s="17">
        <f t="shared" si="1"/>
        <v>203.596</v>
      </c>
    </row>
    <row r="29" spans="1:9">
      <c r="A29" s="1">
        <v>2250</v>
      </c>
      <c r="B29" s="15"/>
      <c r="C29" s="33"/>
      <c r="D29" s="20">
        <v>1.1000000000000001</v>
      </c>
      <c r="E29" s="20">
        <v>1.0880000000000001</v>
      </c>
      <c r="F29" s="17">
        <v>2</v>
      </c>
      <c r="G29" s="17">
        <v>0.9</v>
      </c>
      <c r="H29" s="17">
        <f t="shared" si="1"/>
        <v>3.1</v>
      </c>
      <c r="I29" s="17">
        <f t="shared" si="1"/>
        <v>1.988</v>
      </c>
    </row>
    <row r="30" spans="1:9">
      <c r="A30" s="1">
        <v>2270</v>
      </c>
      <c r="B30" s="15"/>
      <c r="C30" s="33"/>
      <c r="D30" s="19">
        <f t="shared" ref="D30:E30" si="3">SUM(D31:D35)</f>
        <v>281.5</v>
      </c>
      <c r="E30" s="19">
        <f t="shared" si="3"/>
        <v>281.49900000000002</v>
      </c>
      <c r="F30" s="19">
        <f t="shared" ref="F30:G30" si="4">SUM(F31:F35)</f>
        <v>300.29599999999999</v>
      </c>
      <c r="G30" s="19">
        <f t="shared" si="4"/>
        <v>186.54400000000001</v>
      </c>
      <c r="H30" s="17">
        <f t="shared" si="1"/>
        <v>581.79600000000005</v>
      </c>
      <c r="I30" s="17">
        <f t="shared" si="1"/>
        <v>468.04300000000001</v>
      </c>
    </row>
    <row r="31" spans="1:9">
      <c r="A31" s="2">
        <v>2271</v>
      </c>
      <c r="B31" s="15"/>
      <c r="C31" s="33"/>
      <c r="D31" s="20">
        <v>247.5</v>
      </c>
      <c r="E31" s="20">
        <v>247.499</v>
      </c>
      <c r="F31" s="17">
        <v>200.99600000000001</v>
      </c>
      <c r="G31" s="17">
        <v>100.75700000000001</v>
      </c>
      <c r="H31" s="17">
        <f t="shared" si="1"/>
        <v>448.49599999999998</v>
      </c>
      <c r="I31" s="17">
        <f t="shared" si="1"/>
        <v>348.25599999999997</v>
      </c>
    </row>
    <row r="32" spans="1:9">
      <c r="A32" s="2">
        <v>2272</v>
      </c>
      <c r="B32" s="15"/>
      <c r="C32" s="33"/>
      <c r="D32" s="20">
        <v>1</v>
      </c>
      <c r="E32" s="20">
        <v>1</v>
      </c>
      <c r="F32" s="17">
        <v>6</v>
      </c>
      <c r="G32" s="17">
        <v>4.516</v>
      </c>
      <c r="H32" s="17">
        <f t="shared" si="1"/>
        <v>7</v>
      </c>
      <c r="I32" s="17">
        <f t="shared" si="1"/>
        <v>5.516</v>
      </c>
    </row>
    <row r="33" spans="1:9">
      <c r="A33" s="2">
        <v>2273</v>
      </c>
      <c r="B33" s="15"/>
      <c r="C33" s="33"/>
      <c r="D33" s="20">
        <v>33</v>
      </c>
      <c r="E33" s="20">
        <v>33</v>
      </c>
      <c r="F33" s="17">
        <v>93.3</v>
      </c>
      <c r="G33" s="17">
        <v>81.271000000000001</v>
      </c>
      <c r="H33" s="17">
        <f t="shared" si="1"/>
        <v>126.3</v>
      </c>
      <c r="I33" s="17">
        <f t="shared" si="1"/>
        <v>114.271</v>
      </c>
    </row>
    <row r="34" spans="1:9">
      <c r="A34" s="2">
        <v>2274</v>
      </c>
      <c r="B34" s="15"/>
      <c r="C34" s="33"/>
      <c r="D34" s="20"/>
      <c r="E34" s="17"/>
      <c r="F34" s="17"/>
      <c r="G34" s="17"/>
      <c r="H34" s="17">
        <f t="shared" si="1"/>
        <v>0</v>
      </c>
      <c r="I34" s="17">
        <f t="shared" si="1"/>
        <v>0</v>
      </c>
    </row>
    <row r="35" spans="1:9">
      <c r="A35" s="2">
        <v>2275</v>
      </c>
      <c r="B35" s="15"/>
      <c r="C35" s="33"/>
      <c r="D35" s="20"/>
      <c r="E35" s="17"/>
      <c r="F35" s="17"/>
      <c r="G35" s="17"/>
      <c r="H35" s="17">
        <f t="shared" si="1"/>
        <v>0</v>
      </c>
      <c r="I35" s="17">
        <f t="shared" si="1"/>
        <v>0</v>
      </c>
    </row>
    <row r="36" spans="1:9">
      <c r="A36" s="1">
        <v>2281</v>
      </c>
      <c r="B36" s="15"/>
      <c r="C36" s="33"/>
      <c r="D36" s="20"/>
      <c r="E36" s="17"/>
      <c r="F36" s="17"/>
      <c r="G36" s="17"/>
      <c r="H36" s="17">
        <f t="shared" si="1"/>
        <v>0</v>
      </c>
      <c r="I36" s="17">
        <f t="shared" si="1"/>
        <v>0</v>
      </c>
    </row>
    <row r="37" spans="1:9">
      <c r="A37" s="1">
        <v>2282</v>
      </c>
      <c r="B37" s="15"/>
      <c r="C37" s="33"/>
      <c r="D37" s="20"/>
      <c r="E37" s="17"/>
      <c r="F37" s="17"/>
      <c r="G37" s="17"/>
      <c r="H37" s="17">
        <f t="shared" si="1"/>
        <v>0</v>
      </c>
      <c r="I37" s="17">
        <f t="shared" si="1"/>
        <v>0</v>
      </c>
    </row>
    <row r="38" spans="1:9">
      <c r="A38" s="1">
        <v>2610</v>
      </c>
      <c r="B38" s="15"/>
      <c r="C38" s="33"/>
      <c r="D38" s="19"/>
      <c r="E38" s="17"/>
      <c r="F38" s="17"/>
      <c r="G38" s="17"/>
      <c r="H38" s="17">
        <f t="shared" si="1"/>
        <v>0</v>
      </c>
      <c r="I38" s="17">
        <f t="shared" si="1"/>
        <v>0</v>
      </c>
    </row>
    <row r="39" spans="1:9">
      <c r="A39" s="1">
        <v>2700</v>
      </c>
      <c r="B39" s="15"/>
      <c r="C39" s="33"/>
      <c r="D39" s="19">
        <f t="shared" ref="D39:G39" si="5">SUM(D40:D42)</f>
        <v>0</v>
      </c>
      <c r="E39" s="19">
        <f t="shared" si="5"/>
        <v>0</v>
      </c>
      <c r="F39" s="19">
        <f t="shared" si="5"/>
        <v>0</v>
      </c>
      <c r="G39" s="19">
        <f t="shared" si="5"/>
        <v>0</v>
      </c>
      <c r="H39" s="17">
        <f t="shared" si="1"/>
        <v>0</v>
      </c>
      <c r="I39" s="17">
        <f t="shared" si="1"/>
        <v>0</v>
      </c>
    </row>
    <row r="40" spans="1:9">
      <c r="A40" s="2">
        <v>2710</v>
      </c>
      <c r="B40" s="15"/>
      <c r="C40" s="33"/>
      <c r="D40" s="20"/>
      <c r="E40" s="17"/>
      <c r="F40" s="17"/>
      <c r="G40" s="17"/>
      <c r="H40" s="17">
        <f t="shared" si="1"/>
        <v>0</v>
      </c>
      <c r="I40" s="17">
        <f t="shared" si="1"/>
        <v>0</v>
      </c>
    </row>
    <row r="41" spans="1:9">
      <c r="A41" s="2">
        <v>2720</v>
      </c>
      <c r="B41" s="15"/>
      <c r="C41" s="33"/>
      <c r="D41" s="20"/>
      <c r="E41" s="17"/>
      <c r="F41" s="17"/>
      <c r="G41" s="17"/>
      <c r="H41" s="17">
        <f t="shared" si="1"/>
        <v>0</v>
      </c>
      <c r="I41" s="17">
        <f t="shared" si="1"/>
        <v>0</v>
      </c>
    </row>
    <row r="42" spans="1:9">
      <c r="A42" s="2">
        <v>2730</v>
      </c>
      <c r="B42" s="15"/>
      <c r="C42" s="33"/>
      <c r="D42" s="20"/>
      <c r="E42" s="17"/>
      <c r="F42" s="17"/>
      <c r="G42" s="17"/>
      <c r="H42" s="17">
        <f t="shared" ref="H42:I46" si="6">D42+F42</f>
        <v>0</v>
      </c>
      <c r="I42" s="17">
        <f t="shared" si="6"/>
        <v>0</v>
      </c>
    </row>
    <row r="43" spans="1:9">
      <c r="A43" s="2">
        <v>2800</v>
      </c>
      <c r="B43" s="15"/>
      <c r="C43" s="33"/>
      <c r="D43" s="20"/>
      <c r="E43" s="17"/>
      <c r="F43" s="17">
        <v>2.5</v>
      </c>
      <c r="G43" s="17">
        <v>2</v>
      </c>
      <c r="H43" s="17">
        <f t="shared" si="6"/>
        <v>2.5</v>
      </c>
      <c r="I43" s="17">
        <f t="shared" si="6"/>
        <v>2</v>
      </c>
    </row>
    <row r="44" spans="1:9">
      <c r="A44" s="1">
        <v>3110</v>
      </c>
      <c r="B44" s="15"/>
      <c r="C44" s="33"/>
      <c r="D44" s="20"/>
      <c r="E44" s="17"/>
      <c r="F44" s="17">
        <f>89+13.3</f>
        <v>102.3</v>
      </c>
      <c r="G44" s="17">
        <f>89+13.289</f>
        <v>102.289</v>
      </c>
      <c r="H44" s="17">
        <f t="shared" si="6"/>
        <v>102.3</v>
      </c>
      <c r="I44" s="17">
        <f t="shared" si="6"/>
        <v>102.289</v>
      </c>
    </row>
    <row r="45" spans="1:9">
      <c r="A45" s="1">
        <v>3132</v>
      </c>
      <c r="B45" s="15"/>
      <c r="C45" s="33"/>
      <c r="D45" s="20"/>
      <c r="E45" s="17"/>
      <c r="F45" s="17">
        <v>173.6</v>
      </c>
      <c r="G45" s="17">
        <v>173.59899999999999</v>
      </c>
      <c r="H45" s="17">
        <f t="shared" si="6"/>
        <v>173.6</v>
      </c>
      <c r="I45" s="17">
        <f t="shared" si="6"/>
        <v>173.59899999999999</v>
      </c>
    </row>
    <row r="46" spans="1:9">
      <c r="A46" s="1">
        <v>3142</v>
      </c>
      <c r="B46" s="15"/>
      <c r="C46" s="33"/>
      <c r="D46" s="3"/>
      <c r="E46" s="11"/>
      <c r="F46" s="11"/>
      <c r="G46" s="11"/>
      <c r="H46" s="11">
        <f t="shared" si="6"/>
        <v>0</v>
      </c>
      <c r="I46" s="11">
        <f t="shared" si="6"/>
        <v>0</v>
      </c>
    </row>
    <row r="47" spans="1:9">
      <c r="D47" s="5"/>
    </row>
    <row r="48" spans="1:9">
      <c r="A48" s="6" t="s">
        <v>32</v>
      </c>
      <c r="G48" s="6" t="s">
        <v>33</v>
      </c>
    </row>
    <row r="50" spans="1:1">
      <c r="A50" s="12" t="s">
        <v>34</v>
      </c>
    </row>
  </sheetData>
  <mergeCells count="14">
    <mergeCell ref="H18:I18"/>
    <mergeCell ref="C21:C46"/>
    <mergeCell ref="A15:G15"/>
    <mergeCell ref="A18:A19"/>
    <mergeCell ref="B18:B19"/>
    <mergeCell ref="C18:C19"/>
    <mergeCell ref="D18:E18"/>
    <mergeCell ref="F18:G18"/>
    <mergeCell ref="A14:G14"/>
    <mergeCell ref="B8:E8"/>
    <mergeCell ref="B9:E9"/>
    <mergeCell ref="A10:F10"/>
    <mergeCell ref="A11:F11"/>
    <mergeCell ref="A12:F12"/>
  </mergeCells>
  <pageMargins left="1.1811023622047245" right="0.70866141732283472" top="0.74803149606299213" bottom="0.74803149606299213" header="0.31496062992125984" footer="0.31496062992125984"/>
  <pageSetup paperSize="9" scale="68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0"/>
  <sheetViews>
    <sheetView view="pageBreakPreview" topLeftCell="A22" zoomScale="60" workbookViewId="0">
      <selection activeCell="F37" sqref="F37"/>
    </sheetView>
  </sheetViews>
  <sheetFormatPr defaultRowHeight="15"/>
  <cols>
    <col min="1" max="1" width="18" style="6" customWidth="1"/>
    <col min="2" max="2" width="15.42578125" style="6" customWidth="1"/>
    <col min="3" max="3" width="15.28515625" style="6" customWidth="1"/>
    <col min="4" max="4" width="12.85546875" style="6" customWidth="1"/>
    <col min="5" max="5" width="10.85546875" style="6" customWidth="1"/>
    <col min="6" max="6" width="12.5703125" style="6" customWidth="1"/>
    <col min="7" max="7" width="11" style="6" customWidth="1"/>
    <col min="8" max="8" width="12.5703125" style="6" customWidth="1"/>
    <col min="9" max="9" width="11.28515625" style="6" customWidth="1"/>
    <col min="10" max="16384" width="9.140625" style="6"/>
  </cols>
  <sheetData>
    <row r="1" spans="1:7">
      <c r="F1" s="6" t="s">
        <v>0</v>
      </c>
    </row>
    <row r="2" spans="1:7">
      <c r="F2" s="6" t="s">
        <v>1</v>
      </c>
    </row>
    <row r="3" spans="1:7">
      <c r="F3" s="6" t="s">
        <v>2</v>
      </c>
    </row>
    <row r="8" spans="1:7">
      <c r="B8" s="23" t="s">
        <v>3</v>
      </c>
      <c r="C8" s="23"/>
      <c r="D8" s="23"/>
      <c r="E8" s="23"/>
    </row>
    <row r="9" spans="1:7">
      <c r="B9" s="23" t="s">
        <v>4</v>
      </c>
      <c r="C9" s="23"/>
      <c r="D9" s="23"/>
      <c r="E9" s="23"/>
      <c r="F9" s="7"/>
    </row>
    <row r="10" spans="1:7">
      <c r="A10" s="23" t="s">
        <v>5</v>
      </c>
      <c r="B10" s="23"/>
      <c r="C10" s="23"/>
      <c r="D10" s="23"/>
      <c r="E10" s="23"/>
      <c r="F10" s="23"/>
    </row>
    <row r="11" spans="1:7">
      <c r="A11" s="23" t="s">
        <v>6</v>
      </c>
      <c r="B11" s="23"/>
      <c r="C11" s="23"/>
      <c r="D11" s="23"/>
      <c r="E11" s="23"/>
      <c r="F11" s="23"/>
    </row>
    <row r="12" spans="1:7">
      <c r="A12" s="23" t="s">
        <v>7</v>
      </c>
      <c r="B12" s="23"/>
      <c r="C12" s="23"/>
      <c r="D12" s="23"/>
      <c r="E12" s="23"/>
      <c r="F12" s="23"/>
    </row>
    <row r="14" spans="1:7">
      <c r="A14" s="27" t="s">
        <v>8</v>
      </c>
      <c r="B14" s="27"/>
      <c r="C14" s="27"/>
      <c r="D14" s="27"/>
      <c r="E14" s="27"/>
      <c r="F14" s="27"/>
      <c r="G14" s="27"/>
    </row>
    <row r="15" spans="1:7">
      <c r="A15" s="28" t="s">
        <v>9</v>
      </c>
      <c r="B15" s="28"/>
      <c r="C15" s="28"/>
      <c r="D15" s="28"/>
      <c r="E15" s="28"/>
      <c r="F15" s="28"/>
      <c r="G15" s="28"/>
    </row>
    <row r="16" spans="1:7">
      <c r="C16" s="8" t="s">
        <v>10</v>
      </c>
    </row>
    <row r="17" spans="1:9">
      <c r="I17" s="6" t="s">
        <v>11</v>
      </c>
    </row>
    <row r="18" spans="1:9">
      <c r="A18" s="31" t="s">
        <v>12</v>
      </c>
      <c r="B18" s="31" t="s">
        <v>13</v>
      </c>
      <c r="C18" s="31" t="s">
        <v>14</v>
      </c>
      <c r="D18" s="29" t="s">
        <v>15</v>
      </c>
      <c r="E18" s="30"/>
      <c r="F18" s="29" t="s">
        <v>16</v>
      </c>
      <c r="G18" s="30"/>
      <c r="H18" s="29" t="s">
        <v>17</v>
      </c>
      <c r="I18" s="30"/>
    </row>
    <row r="19" spans="1:9" ht="159" customHeight="1">
      <c r="A19" s="32"/>
      <c r="B19" s="32"/>
      <c r="C19" s="32"/>
      <c r="D19" s="9" t="s">
        <v>18</v>
      </c>
      <c r="E19" s="9" t="s">
        <v>19</v>
      </c>
      <c r="F19" s="9" t="s">
        <v>18</v>
      </c>
      <c r="G19" s="9" t="s">
        <v>19</v>
      </c>
      <c r="H19" s="9" t="s">
        <v>18</v>
      </c>
      <c r="I19" s="9" t="s">
        <v>19</v>
      </c>
    </row>
    <row r="20" spans="1:9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>
        <v>8</v>
      </c>
      <c r="I20" s="10">
        <v>9</v>
      </c>
    </row>
    <row r="21" spans="1:9" ht="46.5" customHeight="1">
      <c r="A21" s="16" t="s">
        <v>22</v>
      </c>
      <c r="B21" s="14" t="s">
        <v>27</v>
      </c>
      <c r="C21" s="33" t="s">
        <v>37</v>
      </c>
      <c r="D21" s="17">
        <f>D22+D23+D24+D39+D43+D44+D45+D46</f>
        <v>2568.9</v>
      </c>
      <c r="E21" s="17">
        <f t="shared" ref="E21:G21" si="0">E22+E23+E24+E39+E43+E44+E45+E46</f>
        <v>2568.7960000000003</v>
      </c>
      <c r="F21" s="17">
        <f t="shared" si="0"/>
        <v>369.50400000000002</v>
      </c>
      <c r="G21" s="17">
        <f t="shared" si="0"/>
        <v>284.72699999999998</v>
      </c>
      <c r="H21" s="17">
        <f>D21+F21</f>
        <v>2938.404</v>
      </c>
      <c r="I21" s="17">
        <f>E21+G21</f>
        <v>2853.5230000000001</v>
      </c>
    </row>
    <row r="22" spans="1:9">
      <c r="A22" s="1">
        <v>2110</v>
      </c>
      <c r="B22" s="15"/>
      <c r="C22" s="33"/>
      <c r="D22" s="20">
        <v>1990.2</v>
      </c>
      <c r="E22" s="20">
        <v>1990.1990000000001</v>
      </c>
      <c r="F22" s="17">
        <v>24.7</v>
      </c>
      <c r="G22" s="17">
        <v>18.853999999999999</v>
      </c>
      <c r="H22" s="17">
        <f t="shared" ref="H22:I41" si="1">D22+F22</f>
        <v>2014.9</v>
      </c>
      <c r="I22" s="17">
        <f t="shared" si="1"/>
        <v>2009.0530000000001</v>
      </c>
    </row>
    <row r="23" spans="1:9">
      <c r="A23" s="1">
        <v>2120</v>
      </c>
      <c r="B23" s="15"/>
      <c r="C23" s="33"/>
      <c r="D23" s="20">
        <v>452.8</v>
      </c>
      <c r="E23" s="20">
        <v>452.77699999999999</v>
      </c>
      <c r="F23" s="17">
        <v>5.4</v>
      </c>
      <c r="G23" s="17">
        <v>4.1479999999999997</v>
      </c>
      <c r="H23" s="17">
        <f t="shared" si="1"/>
        <v>458.2</v>
      </c>
      <c r="I23" s="17">
        <f t="shared" si="1"/>
        <v>456.92500000000001</v>
      </c>
    </row>
    <row r="24" spans="1:9">
      <c r="A24" s="1">
        <v>2200</v>
      </c>
      <c r="B24" s="15"/>
      <c r="C24" s="33"/>
      <c r="D24" s="19">
        <f t="shared" ref="D24:E24" si="2">D25+D26+D27+D28+D29+D30+D36+D37</f>
        <v>125.9</v>
      </c>
      <c r="E24" s="19">
        <f t="shared" si="2"/>
        <v>125.82000000000001</v>
      </c>
      <c r="F24" s="19">
        <f>F25+F26+F27+F28+F29+F30+F36+F37</f>
        <v>339.404</v>
      </c>
      <c r="G24" s="19">
        <f>G25+G26+G27+G28+G29+G30+G36+G37</f>
        <v>261.72499999999997</v>
      </c>
      <c r="H24" s="17">
        <f t="shared" si="1"/>
        <v>465.30399999999997</v>
      </c>
      <c r="I24" s="17">
        <f t="shared" si="1"/>
        <v>387.54499999999996</v>
      </c>
    </row>
    <row r="25" spans="1:9">
      <c r="A25" s="2">
        <v>2210</v>
      </c>
      <c r="B25" s="15"/>
      <c r="C25" s="33"/>
      <c r="D25" s="20">
        <v>6.2</v>
      </c>
      <c r="E25" s="20">
        <v>6.1950000000000003</v>
      </c>
      <c r="F25" s="17">
        <v>46.584000000000003</v>
      </c>
      <c r="G25" s="17">
        <v>17.937999999999999</v>
      </c>
      <c r="H25" s="17">
        <f t="shared" si="1"/>
        <v>52.784000000000006</v>
      </c>
      <c r="I25" s="17">
        <f t="shared" si="1"/>
        <v>24.132999999999999</v>
      </c>
    </row>
    <row r="26" spans="1:9">
      <c r="A26" s="2">
        <v>2220</v>
      </c>
      <c r="B26" s="15"/>
      <c r="C26" s="33"/>
      <c r="D26" s="20"/>
      <c r="E26" s="20"/>
      <c r="F26" s="17"/>
      <c r="G26" s="17"/>
      <c r="H26" s="17">
        <f t="shared" si="1"/>
        <v>0</v>
      </c>
      <c r="I26" s="17">
        <f t="shared" si="1"/>
        <v>0</v>
      </c>
    </row>
    <row r="27" spans="1:9">
      <c r="A27" s="2">
        <v>2230</v>
      </c>
      <c r="B27" s="15"/>
      <c r="C27" s="33"/>
      <c r="D27" s="20"/>
      <c r="E27" s="20"/>
      <c r="F27" s="17"/>
      <c r="G27" s="17"/>
      <c r="H27" s="17">
        <f t="shared" si="1"/>
        <v>0</v>
      </c>
      <c r="I27" s="17">
        <f t="shared" si="1"/>
        <v>0</v>
      </c>
    </row>
    <row r="28" spans="1:9">
      <c r="A28" s="2">
        <v>2240</v>
      </c>
      <c r="B28" s="15"/>
      <c r="C28" s="33"/>
      <c r="D28" s="20">
        <v>25.2</v>
      </c>
      <c r="E28" s="20">
        <v>25.2</v>
      </c>
      <c r="F28" s="17">
        <v>209.52</v>
      </c>
      <c r="G28" s="17">
        <v>177.61099999999999</v>
      </c>
      <c r="H28" s="17">
        <f t="shared" si="1"/>
        <v>234.72</v>
      </c>
      <c r="I28" s="17">
        <f t="shared" si="1"/>
        <v>202.81099999999998</v>
      </c>
    </row>
    <row r="29" spans="1:9">
      <c r="A29" s="1">
        <v>2250</v>
      </c>
      <c r="B29" s="15"/>
      <c r="C29" s="33"/>
      <c r="D29" s="20"/>
      <c r="E29" s="20"/>
      <c r="F29" s="17">
        <v>11</v>
      </c>
      <c r="G29" s="17">
        <v>10.462999999999999</v>
      </c>
      <c r="H29" s="17">
        <f t="shared" si="1"/>
        <v>11</v>
      </c>
      <c r="I29" s="17">
        <f t="shared" si="1"/>
        <v>10.462999999999999</v>
      </c>
    </row>
    <row r="30" spans="1:9">
      <c r="A30" s="1">
        <v>2270</v>
      </c>
      <c r="B30" s="15"/>
      <c r="C30" s="33"/>
      <c r="D30" s="19">
        <f t="shared" ref="D30:E30" si="3">SUM(D31:D35)</f>
        <v>94.5</v>
      </c>
      <c r="E30" s="19">
        <f t="shared" si="3"/>
        <v>94.425000000000011</v>
      </c>
      <c r="F30" s="19">
        <f t="shared" ref="F30:G30" si="4">SUM(F31:F35)</f>
        <v>69.900000000000006</v>
      </c>
      <c r="G30" s="19">
        <f t="shared" si="4"/>
        <v>53.312999999999995</v>
      </c>
      <c r="H30" s="17">
        <f t="shared" si="1"/>
        <v>164.4</v>
      </c>
      <c r="I30" s="17">
        <f t="shared" si="1"/>
        <v>147.738</v>
      </c>
    </row>
    <row r="31" spans="1:9">
      <c r="A31" s="2">
        <v>2271</v>
      </c>
      <c r="B31" s="15"/>
      <c r="C31" s="33"/>
      <c r="D31" s="20">
        <v>88.7</v>
      </c>
      <c r="E31" s="20">
        <v>88.7</v>
      </c>
      <c r="F31" s="17">
        <v>49.8</v>
      </c>
      <c r="G31" s="17">
        <v>38.799999999999997</v>
      </c>
      <c r="H31" s="17">
        <f t="shared" si="1"/>
        <v>138.5</v>
      </c>
      <c r="I31" s="17">
        <f t="shared" si="1"/>
        <v>127.5</v>
      </c>
    </row>
    <row r="32" spans="1:9">
      <c r="A32" s="2">
        <v>2272</v>
      </c>
      <c r="B32" s="15"/>
      <c r="C32" s="33"/>
      <c r="D32" s="20">
        <v>0.6</v>
      </c>
      <c r="E32" s="20">
        <v>0.52500000000000002</v>
      </c>
      <c r="F32" s="17"/>
      <c r="G32" s="17"/>
      <c r="H32" s="17">
        <f t="shared" si="1"/>
        <v>0.6</v>
      </c>
      <c r="I32" s="17">
        <f t="shared" si="1"/>
        <v>0.52500000000000002</v>
      </c>
    </row>
    <row r="33" spans="1:9">
      <c r="A33" s="2">
        <v>2273</v>
      </c>
      <c r="B33" s="15"/>
      <c r="C33" s="33"/>
      <c r="D33" s="20">
        <v>5.2</v>
      </c>
      <c r="E33" s="20">
        <v>5.2</v>
      </c>
      <c r="F33" s="17">
        <v>20.100000000000001</v>
      </c>
      <c r="G33" s="17">
        <v>14.513</v>
      </c>
      <c r="H33" s="17">
        <f t="shared" si="1"/>
        <v>25.3</v>
      </c>
      <c r="I33" s="17">
        <f t="shared" si="1"/>
        <v>19.713000000000001</v>
      </c>
    </row>
    <row r="34" spans="1:9">
      <c r="A34" s="2">
        <v>2274</v>
      </c>
      <c r="B34" s="15"/>
      <c r="C34" s="33"/>
      <c r="D34" s="20"/>
      <c r="E34" s="17"/>
      <c r="F34" s="17"/>
      <c r="G34" s="17"/>
      <c r="H34" s="17">
        <f t="shared" si="1"/>
        <v>0</v>
      </c>
      <c r="I34" s="17">
        <f t="shared" si="1"/>
        <v>0</v>
      </c>
    </row>
    <row r="35" spans="1:9">
      <c r="A35" s="2">
        <v>2275</v>
      </c>
      <c r="B35" s="15"/>
      <c r="C35" s="33"/>
      <c r="D35" s="20"/>
      <c r="E35" s="17"/>
      <c r="F35" s="17"/>
      <c r="G35" s="17"/>
      <c r="H35" s="17">
        <f t="shared" si="1"/>
        <v>0</v>
      </c>
      <c r="I35" s="17">
        <f t="shared" si="1"/>
        <v>0</v>
      </c>
    </row>
    <row r="36" spans="1:9">
      <c r="A36" s="1">
        <v>2281</v>
      </c>
      <c r="B36" s="15"/>
      <c r="C36" s="33"/>
      <c r="D36" s="20"/>
      <c r="E36" s="17"/>
      <c r="F36" s="17"/>
      <c r="G36" s="17"/>
      <c r="H36" s="17">
        <f t="shared" si="1"/>
        <v>0</v>
      </c>
      <c r="I36" s="17">
        <f t="shared" si="1"/>
        <v>0</v>
      </c>
    </row>
    <row r="37" spans="1:9">
      <c r="A37" s="1">
        <v>2282</v>
      </c>
      <c r="B37" s="15"/>
      <c r="C37" s="33"/>
      <c r="D37" s="20"/>
      <c r="E37" s="17"/>
      <c r="F37" s="17">
        <v>2.4</v>
      </c>
      <c r="G37" s="17">
        <v>2.4</v>
      </c>
      <c r="H37" s="17">
        <f t="shared" si="1"/>
        <v>2.4</v>
      </c>
      <c r="I37" s="17">
        <f t="shared" si="1"/>
        <v>2.4</v>
      </c>
    </row>
    <row r="38" spans="1:9">
      <c r="A38" s="1">
        <v>2610</v>
      </c>
      <c r="B38" s="15"/>
      <c r="C38" s="33"/>
      <c r="D38" s="19"/>
      <c r="E38" s="17"/>
      <c r="F38" s="17"/>
      <c r="G38" s="17"/>
      <c r="H38" s="17">
        <f t="shared" si="1"/>
        <v>0</v>
      </c>
      <c r="I38" s="17">
        <f t="shared" si="1"/>
        <v>0</v>
      </c>
    </row>
    <row r="39" spans="1:9">
      <c r="A39" s="1">
        <v>2700</v>
      </c>
      <c r="B39" s="15"/>
      <c r="C39" s="33"/>
      <c r="D39" s="19">
        <f t="shared" ref="D39:G39" si="5">SUM(D40:D42)</f>
        <v>0</v>
      </c>
      <c r="E39" s="19">
        <f t="shared" si="5"/>
        <v>0</v>
      </c>
      <c r="F39" s="19">
        <f t="shared" si="5"/>
        <v>0</v>
      </c>
      <c r="G39" s="19">
        <f t="shared" si="5"/>
        <v>0</v>
      </c>
      <c r="H39" s="17">
        <f t="shared" si="1"/>
        <v>0</v>
      </c>
      <c r="I39" s="17">
        <f t="shared" si="1"/>
        <v>0</v>
      </c>
    </row>
    <row r="40" spans="1:9">
      <c r="A40" s="2">
        <v>2710</v>
      </c>
      <c r="B40" s="15"/>
      <c r="C40" s="33"/>
      <c r="D40" s="20"/>
      <c r="E40" s="17"/>
      <c r="F40" s="17"/>
      <c r="G40" s="17"/>
      <c r="H40" s="17">
        <f t="shared" si="1"/>
        <v>0</v>
      </c>
      <c r="I40" s="17">
        <f t="shared" si="1"/>
        <v>0</v>
      </c>
    </row>
    <row r="41" spans="1:9">
      <c r="A41" s="2">
        <v>2720</v>
      </c>
      <c r="B41" s="15"/>
      <c r="C41" s="33"/>
      <c r="D41" s="3"/>
      <c r="E41" s="11"/>
      <c r="F41" s="11"/>
      <c r="G41" s="11"/>
      <c r="H41" s="11">
        <f t="shared" si="1"/>
        <v>0</v>
      </c>
      <c r="I41" s="11">
        <f t="shared" si="1"/>
        <v>0</v>
      </c>
    </row>
    <row r="42" spans="1:9">
      <c r="A42" s="2">
        <v>2730</v>
      </c>
      <c r="B42" s="15"/>
      <c r="C42" s="33"/>
      <c r="D42" s="3"/>
      <c r="E42" s="11"/>
      <c r="F42" s="11"/>
      <c r="G42" s="11"/>
      <c r="H42" s="11">
        <f t="shared" ref="H42:I46" si="6">D42+F42</f>
        <v>0</v>
      </c>
      <c r="I42" s="11">
        <f t="shared" si="6"/>
        <v>0</v>
      </c>
    </row>
    <row r="43" spans="1:9">
      <c r="A43" s="2">
        <v>2800</v>
      </c>
      <c r="B43" s="15"/>
      <c r="C43" s="33"/>
      <c r="D43" s="3"/>
      <c r="E43" s="11"/>
      <c r="F43" s="11"/>
      <c r="G43" s="11"/>
      <c r="H43" s="11">
        <f t="shared" si="6"/>
        <v>0</v>
      </c>
      <c r="I43" s="11">
        <f t="shared" si="6"/>
        <v>0</v>
      </c>
    </row>
    <row r="44" spans="1:9">
      <c r="A44" s="1">
        <v>3110</v>
      </c>
      <c r="B44" s="15"/>
      <c r="C44" s="33"/>
      <c r="D44" s="3"/>
      <c r="E44" s="11"/>
      <c r="F44" s="11"/>
      <c r="G44" s="11"/>
      <c r="H44" s="11">
        <f t="shared" si="6"/>
        <v>0</v>
      </c>
      <c r="I44" s="11">
        <f t="shared" si="6"/>
        <v>0</v>
      </c>
    </row>
    <row r="45" spans="1:9">
      <c r="A45" s="1">
        <v>3132</v>
      </c>
      <c r="B45" s="15"/>
      <c r="C45" s="33"/>
      <c r="D45" s="3"/>
      <c r="E45" s="11"/>
      <c r="F45" s="11"/>
      <c r="G45" s="11"/>
      <c r="H45" s="11">
        <f t="shared" si="6"/>
        <v>0</v>
      </c>
      <c r="I45" s="11">
        <f t="shared" si="6"/>
        <v>0</v>
      </c>
    </row>
    <row r="46" spans="1:9">
      <c r="A46" s="1">
        <v>3142</v>
      </c>
      <c r="B46" s="15"/>
      <c r="C46" s="33"/>
      <c r="D46" s="3"/>
      <c r="E46" s="11"/>
      <c r="F46" s="11"/>
      <c r="G46" s="11"/>
      <c r="H46" s="11">
        <f t="shared" si="6"/>
        <v>0</v>
      </c>
      <c r="I46" s="11">
        <f t="shared" si="6"/>
        <v>0</v>
      </c>
    </row>
    <row r="48" spans="1:9">
      <c r="A48" s="6" t="s">
        <v>32</v>
      </c>
      <c r="G48" s="6" t="s">
        <v>33</v>
      </c>
    </row>
    <row r="50" spans="1:1">
      <c r="A50" s="12" t="s">
        <v>34</v>
      </c>
    </row>
  </sheetData>
  <mergeCells count="14">
    <mergeCell ref="H18:I18"/>
    <mergeCell ref="C21:C46"/>
    <mergeCell ref="A15:G15"/>
    <mergeCell ref="A18:A19"/>
    <mergeCell ref="B18:B19"/>
    <mergeCell ref="C18:C19"/>
    <mergeCell ref="D18:E18"/>
    <mergeCell ref="F18:G18"/>
    <mergeCell ref="A14:G14"/>
    <mergeCell ref="B8:E8"/>
    <mergeCell ref="B9:E9"/>
    <mergeCell ref="A10:F10"/>
    <mergeCell ref="A11:F11"/>
    <mergeCell ref="A12:F12"/>
  </mergeCells>
  <pageMargins left="1.1811023622047245" right="0.70866141732283472" top="0.74803149606299213" bottom="0.74803149606299213" header="0.31496062992125984" footer="0.31496062992125984"/>
  <pageSetup paperSize="9" scale="67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50"/>
  <sheetViews>
    <sheetView view="pageBreakPreview" topLeftCell="A7" zoomScale="60" workbookViewId="0">
      <selection activeCell="F26" sqref="F26"/>
    </sheetView>
  </sheetViews>
  <sheetFormatPr defaultRowHeight="15"/>
  <cols>
    <col min="1" max="1" width="17.140625" style="6" customWidth="1"/>
    <col min="2" max="2" width="15.42578125" style="6" customWidth="1"/>
    <col min="3" max="3" width="15.28515625" style="6" customWidth="1"/>
    <col min="4" max="4" width="12.85546875" style="6" customWidth="1"/>
    <col min="5" max="5" width="10.85546875" style="6" customWidth="1"/>
    <col min="6" max="6" width="12.5703125" style="6" customWidth="1"/>
    <col min="7" max="7" width="11" style="6" customWidth="1"/>
    <col min="8" max="8" width="12.5703125" style="6" customWidth="1"/>
    <col min="9" max="9" width="11.28515625" style="6" customWidth="1"/>
    <col min="10" max="16384" width="9.140625" style="6"/>
  </cols>
  <sheetData>
    <row r="1" spans="1:7">
      <c r="F1" s="6" t="s">
        <v>0</v>
      </c>
    </row>
    <row r="2" spans="1:7">
      <c r="F2" s="6" t="s">
        <v>1</v>
      </c>
    </row>
    <row r="3" spans="1:7">
      <c r="F3" s="6" t="s">
        <v>2</v>
      </c>
    </row>
    <row r="8" spans="1:7">
      <c r="B8" s="23" t="s">
        <v>3</v>
      </c>
      <c r="C8" s="23"/>
      <c r="D8" s="23"/>
      <c r="E8" s="23"/>
    </row>
    <row r="9" spans="1:7">
      <c r="B9" s="23" t="s">
        <v>4</v>
      </c>
      <c r="C9" s="23"/>
      <c r="D9" s="23"/>
      <c r="E9" s="23"/>
      <c r="F9" s="7"/>
    </row>
    <row r="10" spans="1:7">
      <c r="A10" s="23" t="s">
        <v>5</v>
      </c>
      <c r="B10" s="23"/>
      <c r="C10" s="23"/>
      <c r="D10" s="23"/>
      <c r="E10" s="23"/>
      <c r="F10" s="23"/>
    </row>
    <row r="11" spans="1:7">
      <c r="A11" s="23" t="s">
        <v>6</v>
      </c>
      <c r="B11" s="23"/>
      <c r="C11" s="23"/>
      <c r="D11" s="23"/>
      <c r="E11" s="23"/>
      <c r="F11" s="23"/>
    </row>
    <row r="12" spans="1:7">
      <c r="A12" s="23" t="s">
        <v>7</v>
      </c>
      <c r="B12" s="23"/>
      <c r="C12" s="23"/>
      <c r="D12" s="23"/>
      <c r="E12" s="23"/>
      <c r="F12" s="23"/>
    </row>
    <row r="14" spans="1:7">
      <c r="A14" s="27" t="s">
        <v>8</v>
      </c>
      <c r="B14" s="27"/>
      <c r="C14" s="27"/>
      <c r="D14" s="27"/>
      <c r="E14" s="27"/>
      <c r="F14" s="27"/>
      <c r="G14" s="27"/>
    </row>
    <row r="15" spans="1:7">
      <c r="A15" s="28" t="s">
        <v>9</v>
      </c>
      <c r="B15" s="28"/>
      <c r="C15" s="28"/>
      <c r="D15" s="28"/>
      <c r="E15" s="28"/>
      <c r="F15" s="28"/>
      <c r="G15" s="28"/>
    </row>
    <row r="16" spans="1:7">
      <c r="C16" s="8" t="s">
        <v>10</v>
      </c>
    </row>
    <row r="17" spans="1:9">
      <c r="I17" s="6" t="s">
        <v>11</v>
      </c>
    </row>
    <row r="18" spans="1:9">
      <c r="A18" s="31" t="s">
        <v>12</v>
      </c>
      <c r="B18" s="31" t="s">
        <v>13</v>
      </c>
      <c r="C18" s="31" t="s">
        <v>14</v>
      </c>
      <c r="D18" s="29" t="s">
        <v>15</v>
      </c>
      <c r="E18" s="30"/>
      <c r="F18" s="29" t="s">
        <v>16</v>
      </c>
      <c r="G18" s="30"/>
      <c r="H18" s="29" t="s">
        <v>17</v>
      </c>
      <c r="I18" s="30"/>
    </row>
    <row r="19" spans="1:9" ht="159.75" customHeight="1">
      <c r="A19" s="32"/>
      <c r="B19" s="32"/>
      <c r="C19" s="32"/>
      <c r="D19" s="9" t="s">
        <v>18</v>
      </c>
      <c r="E19" s="9" t="s">
        <v>19</v>
      </c>
      <c r="F19" s="9" t="s">
        <v>18</v>
      </c>
      <c r="G19" s="9" t="s">
        <v>19</v>
      </c>
      <c r="H19" s="9" t="s">
        <v>18</v>
      </c>
      <c r="I19" s="9" t="s">
        <v>19</v>
      </c>
    </row>
    <row r="20" spans="1:9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>
        <v>8</v>
      </c>
      <c r="I20" s="10">
        <v>9</v>
      </c>
    </row>
    <row r="21" spans="1:9" ht="45" customHeight="1">
      <c r="A21" s="16" t="s">
        <v>30</v>
      </c>
      <c r="B21" s="14"/>
      <c r="C21" s="33" t="s">
        <v>38</v>
      </c>
      <c r="D21" s="17">
        <f>D22+D23+D24+D39+D43+D44+D45+D46</f>
        <v>304.90000000000003</v>
      </c>
      <c r="E21" s="17">
        <f t="shared" ref="E21:G21" si="0">E22+E23+E24+E39+E43+E44+E45+E46</f>
        <v>304.63099999999997</v>
      </c>
      <c r="F21" s="17">
        <f t="shared" si="0"/>
        <v>0</v>
      </c>
      <c r="G21" s="17">
        <f t="shared" si="0"/>
        <v>0</v>
      </c>
      <c r="H21" s="17">
        <f>D21+F21</f>
        <v>304.90000000000003</v>
      </c>
      <c r="I21" s="17">
        <f>E21+G21</f>
        <v>304.63099999999997</v>
      </c>
    </row>
    <row r="22" spans="1:9">
      <c r="A22" s="1">
        <v>2110</v>
      </c>
      <c r="B22" s="15"/>
      <c r="C22" s="33"/>
      <c r="D22" s="20">
        <v>229.6</v>
      </c>
      <c r="E22" s="20">
        <v>229.45599999999999</v>
      </c>
      <c r="F22" s="17"/>
      <c r="G22" s="17"/>
      <c r="H22" s="17">
        <f t="shared" ref="H22:I41" si="1">D22+F22</f>
        <v>229.6</v>
      </c>
      <c r="I22" s="17">
        <f t="shared" si="1"/>
        <v>229.45599999999999</v>
      </c>
    </row>
    <row r="23" spans="1:9">
      <c r="A23" s="1">
        <v>2120</v>
      </c>
      <c r="B23" s="15"/>
      <c r="C23" s="33"/>
      <c r="D23" s="20">
        <v>50.5</v>
      </c>
      <c r="E23" s="20">
        <v>50.478999999999999</v>
      </c>
      <c r="F23" s="17"/>
      <c r="G23" s="17"/>
      <c r="H23" s="17">
        <f t="shared" si="1"/>
        <v>50.5</v>
      </c>
      <c r="I23" s="17">
        <f t="shared" si="1"/>
        <v>50.478999999999999</v>
      </c>
    </row>
    <row r="24" spans="1:9">
      <c r="A24" s="1">
        <v>2200</v>
      </c>
      <c r="B24" s="15"/>
      <c r="C24" s="33"/>
      <c r="D24" s="19">
        <f t="shared" ref="D24:E24" si="2">D25+D26+D27+D28+D29+D30+D36+D37</f>
        <v>23.7</v>
      </c>
      <c r="E24" s="19">
        <f t="shared" si="2"/>
        <v>23.673999999999999</v>
      </c>
      <c r="F24" s="19">
        <f>F25+F26+F27+F28+F29+F30+F36+F37</f>
        <v>0</v>
      </c>
      <c r="G24" s="19">
        <f>G25+G26+G27+G28+G29+G30+G36+G37</f>
        <v>0</v>
      </c>
      <c r="H24" s="17">
        <f t="shared" si="1"/>
        <v>23.7</v>
      </c>
      <c r="I24" s="17">
        <f t="shared" si="1"/>
        <v>23.673999999999999</v>
      </c>
    </row>
    <row r="25" spans="1:9">
      <c r="A25" s="2">
        <v>2210</v>
      </c>
      <c r="B25" s="15"/>
      <c r="C25" s="33"/>
      <c r="D25" s="20">
        <v>3.1</v>
      </c>
      <c r="E25" s="20">
        <v>3.1</v>
      </c>
      <c r="F25" s="17"/>
      <c r="G25" s="17"/>
      <c r="H25" s="17">
        <f t="shared" si="1"/>
        <v>3.1</v>
      </c>
      <c r="I25" s="17">
        <f t="shared" si="1"/>
        <v>3.1</v>
      </c>
    </row>
    <row r="26" spans="1:9">
      <c r="A26" s="2">
        <v>2220</v>
      </c>
      <c r="B26" s="15"/>
      <c r="C26" s="33"/>
      <c r="D26" s="20"/>
      <c r="E26" s="20"/>
      <c r="F26" s="17"/>
      <c r="G26" s="17"/>
      <c r="H26" s="17">
        <f t="shared" si="1"/>
        <v>0</v>
      </c>
      <c r="I26" s="17">
        <f t="shared" si="1"/>
        <v>0</v>
      </c>
    </row>
    <row r="27" spans="1:9">
      <c r="A27" s="2">
        <v>2230</v>
      </c>
      <c r="B27" s="15"/>
      <c r="C27" s="33"/>
      <c r="D27" s="20"/>
      <c r="E27" s="20"/>
      <c r="F27" s="17"/>
      <c r="G27" s="17"/>
      <c r="H27" s="17">
        <f t="shared" si="1"/>
        <v>0</v>
      </c>
      <c r="I27" s="17">
        <f t="shared" si="1"/>
        <v>0</v>
      </c>
    </row>
    <row r="28" spans="1:9">
      <c r="A28" s="2">
        <v>2240</v>
      </c>
      <c r="B28" s="15"/>
      <c r="C28" s="33"/>
      <c r="D28" s="20">
        <v>6.6</v>
      </c>
      <c r="E28" s="20">
        <v>6.5860000000000003</v>
      </c>
      <c r="F28" s="17"/>
      <c r="G28" s="17"/>
      <c r="H28" s="17">
        <f t="shared" si="1"/>
        <v>6.6</v>
      </c>
      <c r="I28" s="17">
        <f t="shared" si="1"/>
        <v>6.5860000000000003</v>
      </c>
    </row>
    <row r="29" spans="1:9">
      <c r="A29" s="1">
        <v>2250</v>
      </c>
      <c r="B29" s="15"/>
      <c r="C29" s="33"/>
      <c r="D29" s="20">
        <v>1.4</v>
      </c>
      <c r="E29" s="20">
        <v>1.3879999999999999</v>
      </c>
      <c r="F29" s="17"/>
      <c r="G29" s="17"/>
      <c r="H29" s="17">
        <f t="shared" si="1"/>
        <v>1.4</v>
      </c>
      <c r="I29" s="17">
        <f t="shared" si="1"/>
        <v>1.3879999999999999</v>
      </c>
    </row>
    <row r="30" spans="1:9">
      <c r="A30" s="1">
        <v>2270</v>
      </c>
      <c r="B30" s="15"/>
      <c r="C30" s="33"/>
      <c r="D30" s="19">
        <f t="shared" ref="D30:E30" si="3">SUM(D31:D35)</f>
        <v>12.6</v>
      </c>
      <c r="E30" s="19">
        <f t="shared" si="3"/>
        <v>12.6</v>
      </c>
      <c r="F30" s="19">
        <f t="shared" ref="F30:G30" si="4">SUM(F31:F35)</f>
        <v>0</v>
      </c>
      <c r="G30" s="19">
        <f t="shared" si="4"/>
        <v>0</v>
      </c>
      <c r="H30" s="17">
        <f t="shared" si="1"/>
        <v>12.6</v>
      </c>
      <c r="I30" s="17">
        <f t="shared" si="1"/>
        <v>12.6</v>
      </c>
    </row>
    <row r="31" spans="1:9">
      <c r="A31" s="2">
        <v>2271</v>
      </c>
      <c r="B31" s="15"/>
      <c r="C31" s="33"/>
      <c r="D31" s="20">
        <v>11.6</v>
      </c>
      <c r="E31" s="20">
        <v>11.6</v>
      </c>
      <c r="F31" s="17"/>
      <c r="G31" s="17"/>
      <c r="H31" s="17">
        <f t="shared" si="1"/>
        <v>11.6</v>
      </c>
      <c r="I31" s="17">
        <f t="shared" si="1"/>
        <v>11.6</v>
      </c>
    </row>
    <row r="32" spans="1:9">
      <c r="A32" s="2">
        <v>2272</v>
      </c>
      <c r="B32" s="15"/>
      <c r="C32" s="33"/>
      <c r="D32" s="20">
        <v>0.1</v>
      </c>
      <c r="E32" s="20">
        <v>0.1</v>
      </c>
      <c r="F32" s="17"/>
      <c r="G32" s="17"/>
      <c r="H32" s="17">
        <f t="shared" si="1"/>
        <v>0.1</v>
      </c>
      <c r="I32" s="17">
        <f t="shared" si="1"/>
        <v>0.1</v>
      </c>
    </row>
    <row r="33" spans="1:9">
      <c r="A33" s="2">
        <v>2273</v>
      </c>
      <c r="B33" s="15"/>
      <c r="C33" s="33"/>
      <c r="D33" s="20">
        <v>0.9</v>
      </c>
      <c r="E33" s="20">
        <v>0.9</v>
      </c>
      <c r="F33" s="17"/>
      <c r="G33" s="17"/>
      <c r="H33" s="17">
        <f t="shared" si="1"/>
        <v>0.9</v>
      </c>
      <c r="I33" s="17">
        <f t="shared" si="1"/>
        <v>0.9</v>
      </c>
    </row>
    <row r="34" spans="1:9">
      <c r="A34" s="2">
        <v>2274</v>
      </c>
      <c r="B34" s="15"/>
      <c r="C34" s="33"/>
      <c r="D34" s="20"/>
      <c r="E34" s="17"/>
      <c r="F34" s="17"/>
      <c r="G34" s="17"/>
      <c r="H34" s="17">
        <f t="shared" si="1"/>
        <v>0</v>
      </c>
      <c r="I34" s="17">
        <f t="shared" si="1"/>
        <v>0</v>
      </c>
    </row>
    <row r="35" spans="1:9">
      <c r="A35" s="2">
        <v>2275</v>
      </c>
      <c r="B35" s="15"/>
      <c r="C35" s="33"/>
      <c r="D35" s="20"/>
      <c r="E35" s="17"/>
      <c r="F35" s="17"/>
      <c r="G35" s="17"/>
      <c r="H35" s="17">
        <f t="shared" si="1"/>
        <v>0</v>
      </c>
      <c r="I35" s="17">
        <f t="shared" si="1"/>
        <v>0</v>
      </c>
    </row>
    <row r="36" spans="1:9">
      <c r="A36" s="1">
        <v>2281</v>
      </c>
      <c r="B36" s="15"/>
      <c r="C36" s="33"/>
      <c r="D36" s="20"/>
      <c r="E36" s="17"/>
      <c r="F36" s="17"/>
      <c r="G36" s="17"/>
      <c r="H36" s="17">
        <f t="shared" si="1"/>
        <v>0</v>
      </c>
      <c r="I36" s="17">
        <f t="shared" si="1"/>
        <v>0</v>
      </c>
    </row>
    <row r="37" spans="1:9">
      <c r="A37" s="1">
        <v>2282</v>
      </c>
      <c r="B37" s="15"/>
      <c r="C37" s="33"/>
      <c r="D37" s="20"/>
      <c r="E37" s="17"/>
      <c r="F37" s="17"/>
      <c r="G37" s="17"/>
      <c r="H37" s="17">
        <f t="shared" si="1"/>
        <v>0</v>
      </c>
      <c r="I37" s="17">
        <f t="shared" si="1"/>
        <v>0</v>
      </c>
    </row>
    <row r="38" spans="1:9">
      <c r="A38" s="1">
        <v>2610</v>
      </c>
      <c r="B38" s="15"/>
      <c r="C38" s="33"/>
      <c r="D38" s="19"/>
      <c r="E38" s="17"/>
      <c r="F38" s="17"/>
      <c r="G38" s="17"/>
      <c r="H38" s="17">
        <f t="shared" si="1"/>
        <v>0</v>
      </c>
      <c r="I38" s="17">
        <f t="shared" si="1"/>
        <v>0</v>
      </c>
    </row>
    <row r="39" spans="1:9">
      <c r="A39" s="1">
        <v>2700</v>
      </c>
      <c r="B39" s="15"/>
      <c r="C39" s="33"/>
      <c r="D39" s="19">
        <f t="shared" ref="D39:G39" si="5">SUM(D40:D42)</f>
        <v>0</v>
      </c>
      <c r="E39" s="19">
        <f t="shared" si="5"/>
        <v>0</v>
      </c>
      <c r="F39" s="19">
        <f t="shared" si="5"/>
        <v>0</v>
      </c>
      <c r="G39" s="19">
        <f t="shared" si="5"/>
        <v>0</v>
      </c>
      <c r="H39" s="17">
        <f t="shared" si="1"/>
        <v>0</v>
      </c>
      <c r="I39" s="17">
        <f t="shared" si="1"/>
        <v>0</v>
      </c>
    </row>
    <row r="40" spans="1:9">
      <c r="A40" s="2">
        <v>2710</v>
      </c>
      <c r="B40" s="15"/>
      <c r="C40" s="33"/>
      <c r="D40" s="20"/>
      <c r="E40" s="17"/>
      <c r="F40" s="17"/>
      <c r="G40" s="17"/>
      <c r="H40" s="17">
        <f t="shared" si="1"/>
        <v>0</v>
      </c>
      <c r="I40" s="17">
        <f t="shared" si="1"/>
        <v>0</v>
      </c>
    </row>
    <row r="41" spans="1:9">
      <c r="A41" s="2">
        <v>2720</v>
      </c>
      <c r="B41" s="15"/>
      <c r="C41" s="33"/>
      <c r="D41" s="20"/>
      <c r="E41" s="17"/>
      <c r="F41" s="17"/>
      <c r="G41" s="17"/>
      <c r="H41" s="17">
        <f t="shared" si="1"/>
        <v>0</v>
      </c>
      <c r="I41" s="17">
        <f t="shared" si="1"/>
        <v>0</v>
      </c>
    </row>
    <row r="42" spans="1:9">
      <c r="A42" s="2">
        <v>2730</v>
      </c>
      <c r="B42" s="15"/>
      <c r="C42" s="33"/>
      <c r="D42" s="20"/>
      <c r="E42" s="17"/>
      <c r="F42" s="17"/>
      <c r="G42" s="17"/>
      <c r="H42" s="17">
        <f t="shared" ref="H42:I46" si="6">D42+F42</f>
        <v>0</v>
      </c>
      <c r="I42" s="17">
        <f t="shared" si="6"/>
        <v>0</v>
      </c>
    </row>
    <row r="43" spans="1:9">
      <c r="A43" s="2">
        <v>2800</v>
      </c>
      <c r="B43" s="15"/>
      <c r="C43" s="33"/>
      <c r="D43" s="20">
        <v>1.1000000000000001</v>
      </c>
      <c r="E43" s="17">
        <v>1.022</v>
      </c>
      <c r="F43" s="17"/>
      <c r="G43" s="17"/>
      <c r="H43" s="17">
        <f t="shared" si="6"/>
        <v>1.1000000000000001</v>
      </c>
      <c r="I43" s="17">
        <f t="shared" si="6"/>
        <v>1.022</v>
      </c>
    </row>
    <row r="44" spans="1:9">
      <c r="A44" s="1">
        <v>3110</v>
      </c>
      <c r="B44" s="15"/>
      <c r="C44" s="33"/>
      <c r="D44" s="20"/>
      <c r="E44" s="17"/>
      <c r="F44" s="17"/>
      <c r="G44" s="17"/>
      <c r="H44" s="17">
        <f t="shared" si="6"/>
        <v>0</v>
      </c>
      <c r="I44" s="17">
        <f t="shared" si="6"/>
        <v>0</v>
      </c>
    </row>
    <row r="45" spans="1:9">
      <c r="A45" s="1">
        <v>3132</v>
      </c>
      <c r="B45" s="15"/>
      <c r="C45" s="33"/>
      <c r="D45" s="20"/>
      <c r="E45" s="17"/>
      <c r="F45" s="17"/>
      <c r="G45" s="17"/>
      <c r="H45" s="17">
        <f t="shared" si="6"/>
        <v>0</v>
      </c>
      <c r="I45" s="17">
        <f t="shared" si="6"/>
        <v>0</v>
      </c>
    </row>
    <row r="46" spans="1:9">
      <c r="A46" s="1">
        <v>3142</v>
      </c>
      <c r="B46" s="15"/>
      <c r="C46" s="33"/>
      <c r="D46" s="3"/>
      <c r="E46" s="11"/>
      <c r="F46" s="11"/>
      <c r="G46" s="11"/>
      <c r="H46" s="11">
        <f t="shared" si="6"/>
        <v>0</v>
      </c>
      <c r="I46" s="11">
        <f t="shared" si="6"/>
        <v>0</v>
      </c>
    </row>
    <row r="47" spans="1:9">
      <c r="D47" s="5"/>
    </row>
    <row r="48" spans="1:9">
      <c r="A48" s="6" t="s">
        <v>32</v>
      </c>
      <c r="G48" s="6" t="s">
        <v>33</v>
      </c>
    </row>
    <row r="50" spans="1:1">
      <c r="A50" s="12" t="s">
        <v>34</v>
      </c>
    </row>
  </sheetData>
  <mergeCells count="14">
    <mergeCell ref="H18:I18"/>
    <mergeCell ref="C21:C46"/>
    <mergeCell ref="A15:G15"/>
    <mergeCell ref="A18:A19"/>
    <mergeCell ref="B18:B19"/>
    <mergeCell ref="C18:C19"/>
    <mergeCell ref="D18:E18"/>
    <mergeCell ref="F18:G18"/>
    <mergeCell ref="A14:G14"/>
    <mergeCell ref="B8:E8"/>
    <mergeCell ref="B9:E9"/>
    <mergeCell ref="A10:F10"/>
    <mergeCell ref="A11:F11"/>
    <mergeCell ref="A12:F12"/>
  </mergeCells>
  <pageMargins left="1.1811023622047245" right="0.70866141732283472" top="0.74803149606299213" bottom="0.74803149606299213" header="0.31496062992125984" footer="0.31496062992125984"/>
  <pageSetup paperSize="9" scale="68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0"/>
  <sheetViews>
    <sheetView view="pageBreakPreview" topLeftCell="A19" zoomScale="60" workbookViewId="0">
      <selection activeCell="E24" sqref="E24"/>
    </sheetView>
  </sheetViews>
  <sheetFormatPr defaultRowHeight="15"/>
  <cols>
    <col min="1" max="1" width="18" style="6" customWidth="1"/>
    <col min="2" max="2" width="15.42578125" style="6" customWidth="1"/>
    <col min="3" max="3" width="15.28515625" style="6" customWidth="1"/>
    <col min="4" max="4" width="12.85546875" style="6" customWidth="1"/>
    <col min="5" max="5" width="10.85546875" style="6" customWidth="1"/>
    <col min="6" max="6" width="12.5703125" style="6" customWidth="1"/>
    <col min="7" max="7" width="11" style="6" customWidth="1"/>
    <col min="8" max="8" width="12.5703125" style="6" customWidth="1"/>
    <col min="9" max="9" width="11.28515625" style="6" customWidth="1"/>
    <col min="10" max="16384" width="9.140625" style="6"/>
  </cols>
  <sheetData>
    <row r="1" spans="1:7">
      <c r="F1" s="6" t="s">
        <v>0</v>
      </c>
    </row>
    <row r="2" spans="1:7">
      <c r="F2" s="6" t="s">
        <v>1</v>
      </c>
    </row>
    <row r="3" spans="1:7">
      <c r="F3" s="6" t="s">
        <v>2</v>
      </c>
    </row>
    <row r="8" spans="1:7">
      <c r="B8" s="23" t="s">
        <v>3</v>
      </c>
      <c r="C8" s="23"/>
      <c r="D8" s="23"/>
      <c r="E8" s="23"/>
    </row>
    <row r="9" spans="1:7">
      <c r="B9" s="23" t="s">
        <v>4</v>
      </c>
      <c r="C9" s="23"/>
      <c r="D9" s="23"/>
      <c r="E9" s="23"/>
      <c r="F9" s="7"/>
    </row>
    <row r="10" spans="1:7">
      <c r="A10" s="23" t="s">
        <v>5</v>
      </c>
      <c r="B10" s="23"/>
      <c r="C10" s="23"/>
      <c r="D10" s="23"/>
      <c r="E10" s="23"/>
      <c r="F10" s="23"/>
    </row>
    <row r="11" spans="1:7">
      <c r="A11" s="23" t="s">
        <v>6</v>
      </c>
      <c r="B11" s="23"/>
      <c r="C11" s="23"/>
      <c r="D11" s="23"/>
      <c r="E11" s="23"/>
      <c r="F11" s="23"/>
    </row>
    <row r="12" spans="1:7">
      <c r="A12" s="23" t="s">
        <v>7</v>
      </c>
      <c r="B12" s="23"/>
      <c r="C12" s="23"/>
      <c r="D12" s="23"/>
      <c r="E12" s="23"/>
      <c r="F12" s="23"/>
    </row>
    <row r="14" spans="1:7">
      <c r="A14" s="27" t="s">
        <v>8</v>
      </c>
      <c r="B14" s="27"/>
      <c r="C14" s="27"/>
      <c r="D14" s="27"/>
      <c r="E14" s="27"/>
      <c r="F14" s="27"/>
      <c r="G14" s="27"/>
    </row>
    <row r="15" spans="1:7">
      <c r="A15" s="28" t="s">
        <v>9</v>
      </c>
      <c r="B15" s="28"/>
      <c r="C15" s="28"/>
      <c r="D15" s="28"/>
      <c r="E15" s="28"/>
      <c r="F15" s="28"/>
      <c r="G15" s="28"/>
    </row>
    <row r="16" spans="1:7">
      <c r="C16" s="8" t="s">
        <v>10</v>
      </c>
    </row>
    <row r="17" spans="1:9">
      <c r="I17" s="6" t="s">
        <v>11</v>
      </c>
    </row>
    <row r="18" spans="1:9">
      <c r="A18" s="31" t="s">
        <v>12</v>
      </c>
      <c r="B18" s="31" t="s">
        <v>13</v>
      </c>
      <c r="C18" s="31" t="s">
        <v>14</v>
      </c>
      <c r="D18" s="29" t="s">
        <v>15</v>
      </c>
      <c r="E18" s="30"/>
      <c r="F18" s="29" t="s">
        <v>16</v>
      </c>
      <c r="G18" s="30"/>
      <c r="H18" s="29" t="s">
        <v>17</v>
      </c>
      <c r="I18" s="30"/>
    </row>
    <row r="19" spans="1:9" ht="158.25" customHeight="1">
      <c r="A19" s="32"/>
      <c r="B19" s="32"/>
      <c r="C19" s="32"/>
      <c r="D19" s="9" t="s">
        <v>18</v>
      </c>
      <c r="E19" s="9" t="s">
        <v>19</v>
      </c>
      <c r="F19" s="9" t="s">
        <v>18</v>
      </c>
      <c r="G19" s="9" t="s">
        <v>19</v>
      </c>
      <c r="H19" s="9" t="s">
        <v>18</v>
      </c>
      <c r="I19" s="9" t="s">
        <v>19</v>
      </c>
    </row>
    <row r="20" spans="1:9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>
        <v>8</v>
      </c>
      <c r="I20" s="10">
        <v>9</v>
      </c>
    </row>
    <row r="21" spans="1:9" ht="51.75" customHeight="1">
      <c r="A21" s="16" t="s">
        <v>31</v>
      </c>
      <c r="B21" s="14"/>
      <c r="C21" s="33" t="s">
        <v>39</v>
      </c>
      <c r="D21" s="17">
        <f>D22+D23+D24+D39+D43+D44+D45+D46</f>
        <v>0</v>
      </c>
      <c r="E21" s="17">
        <f t="shared" ref="E21:G21" si="0">E22+E23+E24+E39+E43+E44+E45+E46</f>
        <v>0</v>
      </c>
      <c r="F21" s="17">
        <f t="shared" si="0"/>
        <v>563.29999999999995</v>
      </c>
      <c r="G21" s="17">
        <f t="shared" si="0"/>
        <v>561.95699999999999</v>
      </c>
      <c r="H21" s="17">
        <f>D21+F21</f>
        <v>563.29999999999995</v>
      </c>
      <c r="I21" s="17">
        <f>E21+G21</f>
        <v>561.95699999999999</v>
      </c>
    </row>
    <row r="22" spans="1:9">
      <c r="A22" s="1">
        <v>2110</v>
      </c>
      <c r="B22" s="15"/>
      <c r="C22" s="33"/>
      <c r="D22" s="20"/>
      <c r="E22" s="20"/>
      <c r="F22" s="17"/>
      <c r="G22" s="17"/>
      <c r="H22" s="17">
        <f t="shared" ref="H22:I41" si="1">D22+F22</f>
        <v>0</v>
      </c>
      <c r="I22" s="17">
        <f t="shared" si="1"/>
        <v>0</v>
      </c>
    </row>
    <row r="23" spans="1:9">
      <c r="A23" s="1">
        <v>2120</v>
      </c>
      <c r="B23" s="15"/>
      <c r="C23" s="33"/>
      <c r="D23" s="20"/>
      <c r="E23" s="20"/>
      <c r="F23" s="17"/>
      <c r="G23" s="17"/>
      <c r="H23" s="17">
        <f t="shared" si="1"/>
        <v>0</v>
      </c>
      <c r="I23" s="17">
        <f t="shared" si="1"/>
        <v>0</v>
      </c>
    </row>
    <row r="24" spans="1:9">
      <c r="A24" s="1">
        <v>2200</v>
      </c>
      <c r="B24" s="15"/>
      <c r="C24" s="33"/>
      <c r="D24" s="19">
        <f t="shared" ref="D24:E24" si="2">D25+D26+D27+D28+D29+D30+D36+D37</f>
        <v>0</v>
      </c>
      <c r="E24" s="19">
        <f t="shared" si="2"/>
        <v>0</v>
      </c>
      <c r="F24" s="19">
        <f>F25+F26+F27+F28+F29+F30+F36+F37</f>
        <v>0</v>
      </c>
      <c r="G24" s="19">
        <f>G25+G26+G27+G28+G29+G30+G36+G37</f>
        <v>0</v>
      </c>
      <c r="H24" s="17">
        <f t="shared" si="1"/>
        <v>0</v>
      </c>
      <c r="I24" s="17">
        <f t="shared" si="1"/>
        <v>0</v>
      </c>
    </row>
    <row r="25" spans="1:9">
      <c r="A25" s="2">
        <v>2210</v>
      </c>
      <c r="B25" s="15"/>
      <c r="C25" s="33"/>
      <c r="D25" s="20"/>
      <c r="E25" s="20"/>
      <c r="F25" s="17"/>
      <c r="G25" s="17"/>
      <c r="H25" s="17">
        <f t="shared" si="1"/>
        <v>0</v>
      </c>
      <c r="I25" s="17">
        <f t="shared" si="1"/>
        <v>0</v>
      </c>
    </row>
    <row r="26" spans="1:9">
      <c r="A26" s="2">
        <v>2220</v>
      </c>
      <c r="B26" s="15"/>
      <c r="C26" s="33"/>
      <c r="D26" s="20"/>
      <c r="E26" s="20"/>
      <c r="F26" s="17"/>
      <c r="G26" s="17"/>
      <c r="H26" s="17">
        <f t="shared" si="1"/>
        <v>0</v>
      </c>
      <c r="I26" s="17">
        <f t="shared" si="1"/>
        <v>0</v>
      </c>
    </row>
    <row r="27" spans="1:9">
      <c r="A27" s="2">
        <v>2230</v>
      </c>
      <c r="B27" s="15"/>
      <c r="C27" s="33"/>
      <c r="D27" s="20"/>
      <c r="E27" s="20"/>
      <c r="F27" s="17"/>
      <c r="G27" s="17"/>
      <c r="H27" s="17">
        <f t="shared" si="1"/>
        <v>0</v>
      </c>
      <c r="I27" s="17">
        <f t="shared" si="1"/>
        <v>0</v>
      </c>
    </row>
    <row r="28" spans="1:9">
      <c r="A28" s="2">
        <v>2240</v>
      </c>
      <c r="B28" s="15"/>
      <c r="C28" s="33"/>
      <c r="D28" s="20"/>
      <c r="E28" s="20"/>
      <c r="F28" s="17"/>
      <c r="G28" s="17"/>
      <c r="H28" s="17">
        <f t="shared" si="1"/>
        <v>0</v>
      </c>
      <c r="I28" s="17">
        <f t="shared" si="1"/>
        <v>0</v>
      </c>
    </row>
    <row r="29" spans="1:9">
      <c r="A29" s="1">
        <v>2250</v>
      </c>
      <c r="B29" s="15"/>
      <c r="C29" s="33"/>
      <c r="D29" s="20"/>
      <c r="E29" s="20"/>
      <c r="F29" s="17"/>
      <c r="G29" s="17"/>
      <c r="H29" s="17">
        <f t="shared" si="1"/>
        <v>0</v>
      </c>
      <c r="I29" s="17">
        <f t="shared" si="1"/>
        <v>0</v>
      </c>
    </row>
    <row r="30" spans="1:9">
      <c r="A30" s="1">
        <v>2270</v>
      </c>
      <c r="B30" s="15"/>
      <c r="C30" s="33"/>
      <c r="D30" s="19">
        <f t="shared" ref="D30:G30" si="3">SUM(D31:D35)</f>
        <v>0</v>
      </c>
      <c r="E30" s="19">
        <f t="shared" si="3"/>
        <v>0</v>
      </c>
      <c r="F30" s="19">
        <f t="shared" si="3"/>
        <v>0</v>
      </c>
      <c r="G30" s="19">
        <f t="shared" si="3"/>
        <v>0</v>
      </c>
      <c r="H30" s="17">
        <f t="shared" si="1"/>
        <v>0</v>
      </c>
      <c r="I30" s="17">
        <f t="shared" si="1"/>
        <v>0</v>
      </c>
    </row>
    <row r="31" spans="1:9">
      <c r="A31" s="2">
        <v>2271</v>
      </c>
      <c r="B31" s="15"/>
      <c r="C31" s="33"/>
      <c r="D31" s="20"/>
      <c r="E31" s="20"/>
      <c r="F31" s="17"/>
      <c r="G31" s="17"/>
      <c r="H31" s="17">
        <f t="shared" si="1"/>
        <v>0</v>
      </c>
      <c r="I31" s="17">
        <f t="shared" si="1"/>
        <v>0</v>
      </c>
    </row>
    <row r="32" spans="1:9">
      <c r="A32" s="2">
        <v>2272</v>
      </c>
      <c r="B32" s="15"/>
      <c r="C32" s="33"/>
      <c r="D32" s="20"/>
      <c r="E32" s="20"/>
      <c r="F32" s="17"/>
      <c r="G32" s="17"/>
      <c r="H32" s="17">
        <f t="shared" si="1"/>
        <v>0</v>
      </c>
      <c r="I32" s="17">
        <f t="shared" si="1"/>
        <v>0</v>
      </c>
    </row>
    <row r="33" spans="1:9">
      <c r="A33" s="2">
        <v>2273</v>
      </c>
      <c r="B33" s="15"/>
      <c r="C33" s="33"/>
      <c r="D33" s="20"/>
      <c r="E33" s="20"/>
      <c r="F33" s="17"/>
      <c r="G33" s="17"/>
      <c r="H33" s="17">
        <f t="shared" si="1"/>
        <v>0</v>
      </c>
      <c r="I33" s="17">
        <f t="shared" si="1"/>
        <v>0</v>
      </c>
    </row>
    <row r="34" spans="1:9">
      <c r="A34" s="2">
        <v>2274</v>
      </c>
      <c r="B34" s="15"/>
      <c r="C34" s="33"/>
      <c r="D34" s="20"/>
      <c r="E34" s="17"/>
      <c r="F34" s="17"/>
      <c r="G34" s="17"/>
      <c r="H34" s="17">
        <f t="shared" si="1"/>
        <v>0</v>
      </c>
      <c r="I34" s="17">
        <f t="shared" si="1"/>
        <v>0</v>
      </c>
    </row>
    <row r="35" spans="1:9">
      <c r="A35" s="2">
        <v>2275</v>
      </c>
      <c r="B35" s="15"/>
      <c r="C35" s="33"/>
      <c r="D35" s="20"/>
      <c r="E35" s="17"/>
      <c r="F35" s="17"/>
      <c r="G35" s="17"/>
      <c r="H35" s="17">
        <f t="shared" si="1"/>
        <v>0</v>
      </c>
      <c r="I35" s="17">
        <f t="shared" si="1"/>
        <v>0</v>
      </c>
    </row>
    <row r="36" spans="1:9">
      <c r="A36" s="1">
        <v>2281</v>
      </c>
      <c r="B36" s="15"/>
      <c r="C36" s="33"/>
      <c r="D36" s="20"/>
      <c r="E36" s="17"/>
      <c r="F36" s="17"/>
      <c r="G36" s="17"/>
      <c r="H36" s="17">
        <f t="shared" si="1"/>
        <v>0</v>
      </c>
      <c r="I36" s="17">
        <f t="shared" si="1"/>
        <v>0</v>
      </c>
    </row>
    <row r="37" spans="1:9">
      <c r="A37" s="1">
        <v>2282</v>
      </c>
      <c r="B37" s="15"/>
      <c r="C37" s="33"/>
      <c r="D37" s="20"/>
      <c r="E37" s="17"/>
      <c r="F37" s="17"/>
      <c r="G37" s="17"/>
      <c r="H37" s="17">
        <f t="shared" si="1"/>
        <v>0</v>
      </c>
      <c r="I37" s="17">
        <f t="shared" si="1"/>
        <v>0</v>
      </c>
    </row>
    <row r="38" spans="1:9">
      <c r="A38" s="1">
        <v>2610</v>
      </c>
      <c r="B38" s="15"/>
      <c r="C38" s="33"/>
      <c r="D38" s="19"/>
      <c r="E38" s="17"/>
      <c r="F38" s="17"/>
      <c r="G38" s="17"/>
      <c r="H38" s="17">
        <f t="shared" si="1"/>
        <v>0</v>
      </c>
      <c r="I38" s="17">
        <f t="shared" si="1"/>
        <v>0</v>
      </c>
    </row>
    <row r="39" spans="1:9">
      <c r="A39" s="1">
        <v>2700</v>
      </c>
      <c r="B39" s="15"/>
      <c r="C39" s="33"/>
      <c r="D39" s="19">
        <f t="shared" ref="D39:G39" si="4">SUM(D40:D42)</f>
        <v>0</v>
      </c>
      <c r="E39" s="19">
        <f t="shared" si="4"/>
        <v>0</v>
      </c>
      <c r="F39" s="19">
        <f t="shared" si="4"/>
        <v>0</v>
      </c>
      <c r="G39" s="19">
        <f t="shared" si="4"/>
        <v>0</v>
      </c>
      <c r="H39" s="17">
        <f t="shared" si="1"/>
        <v>0</v>
      </c>
      <c r="I39" s="17">
        <f t="shared" si="1"/>
        <v>0</v>
      </c>
    </row>
    <row r="40" spans="1:9">
      <c r="A40" s="2">
        <v>2710</v>
      </c>
      <c r="B40" s="15"/>
      <c r="C40" s="33"/>
      <c r="D40" s="20"/>
      <c r="E40" s="17"/>
      <c r="F40" s="17"/>
      <c r="G40" s="17"/>
      <c r="H40" s="17">
        <f t="shared" si="1"/>
        <v>0</v>
      </c>
      <c r="I40" s="17">
        <f t="shared" si="1"/>
        <v>0</v>
      </c>
    </row>
    <row r="41" spans="1:9">
      <c r="A41" s="2">
        <v>2720</v>
      </c>
      <c r="B41" s="15"/>
      <c r="C41" s="33"/>
      <c r="D41" s="20"/>
      <c r="E41" s="17"/>
      <c r="F41" s="17"/>
      <c r="G41" s="17"/>
      <c r="H41" s="17">
        <f t="shared" si="1"/>
        <v>0</v>
      </c>
      <c r="I41" s="17">
        <f t="shared" si="1"/>
        <v>0</v>
      </c>
    </row>
    <row r="42" spans="1:9">
      <c r="A42" s="2">
        <v>2730</v>
      </c>
      <c r="B42" s="15"/>
      <c r="C42" s="33"/>
      <c r="D42" s="20"/>
      <c r="E42" s="17"/>
      <c r="F42" s="17"/>
      <c r="G42" s="17"/>
      <c r="H42" s="17">
        <f t="shared" ref="H42:I46" si="5">D42+F42</f>
        <v>0</v>
      </c>
      <c r="I42" s="17">
        <f t="shared" si="5"/>
        <v>0</v>
      </c>
    </row>
    <row r="43" spans="1:9">
      <c r="A43" s="2">
        <v>2800</v>
      </c>
      <c r="B43" s="15"/>
      <c r="C43" s="33"/>
      <c r="D43" s="20"/>
      <c r="E43" s="17"/>
      <c r="F43" s="17"/>
      <c r="G43" s="17"/>
      <c r="H43" s="17">
        <f t="shared" si="5"/>
        <v>0</v>
      </c>
      <c r="I43" s="17">
        <f t="shared" si="5"/>
        <v>0</v>
      </c>
    </row>
    <row r="44" spans="1:9">
      <c r="A44" s="1">
        <v>3110</v>
      </c>
      <c r="B44" s="15"/>
      <c r="C44" s="33"/>
      <c r="D44" s="20"/>
      <c r="E44" s="17"/>
      <c r="F44" s="17"/>
      <c r="G44" s="17"/>
      <c r="H44" s="17">
        <f t="shared" si="5"/>
        <v>0</v>
      </c>
      <c r="I44" s="17">
        <f t="shared" si="5"/>
        <v>0</v>
      </c>
    </row>
    <row r="45" spans="1:9">
      <c r="A45" s="1">
        <v>3132</v>
      </c>
      <c r="B45" s="15"/>
      <c r="C45" s="33"/>
      <c r="D45" s="20"/>
      <c r="E45" s="17"/>
      <c r="F45" s="17"/>
      <c r="G45" s="17"/>
      <c r="H45" s="17">
        <f t="shared" si="5"/>
        <v>0</v>
      </c>
      <c r="I45" s="17">
        <f t="shared" si="5"/>
        <v>0</v>
      </c>
    </row>
    <row r="46" spans="1:9">
      <c r="A46" s="1">
        <v>3142</v>
      </c>
      <c r="B46" s="15"/>
      <c r="C46" s="33"/>
      <c r="D46" s="20"/>
      <c r="E46" s="17"/>
      <c r="F46" s="17">
        <v>563.29999999999995</v>
      </c>
      <c r="G46" s="17">
        <v>561.95699999999999</v>
      </c>
      <c r="H46" s="17">
        <f t="shared" si="5"/>
        <v>563.29999999999995</v>
      </c>
      <c r="I46" s="17">
        <f t="shared" si="5"/>
        <v>561.95699999999999</v>
      </c>
    </row>
    <row r="47" spans="1:9">
      <c r="D47" s="21"/>
      <c r="E47" s="22"/>
      <c r="F47" s="22"/>
      <c r="G47" s="22"/>
      <c r="H47" s="22"/>
      <c r="I47" s="22"/>
    </row>
    <row r="48" spans="1:9">
      <c r="A48" s="6" t="s">
        <v>32</v>
      </c>
      <c r="G48" s="6" t="s">
        <v>33</v>
      </c>
    </row>
    <row r="50" spans="1:1">
      <c r="A50" s="12" t="s">
        <v>34</v>
      </c>
    </row>
  </sheetData>
  <mergeCells count="14">
    <mergeCell ref="H18:I18"/>
    <mergeCell ref="C21:C46"/>
    <mergeCell ref="A15:G15"/>
    <mergeCell ref="A18:A19"/>
    <mergeCell ref="B18:B19"/>
    <mergeCell ref="C18:C19"/>
    <mergeCell ref="D18:E18"/>
    <mergeCell ref="F18:G18"/>
    <mergeCell ref="A14:G14"/>
    <mergeCell ref="B8:E8"/>
    <mergeCell ref="B9:E9"/>
    <mergeCell ref="A10:F10"/>
    <mergeCell ref="A11:F11"/>
    <mergeCell ref="A12:F12"/>
  </mergeCells>
  <pageMargins left="1.1811023622047245" right="0.70866141732283472" top="0.74803149606299213" bottom="0.74803149606299213" header="0.31496062992125984" footer="0.31496062992125984"/>
  <pageSetup paperSize="9" scale="67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СВОД</vt:lpstr>
      <vt:lpstr>1010160</vt:lpstr>
      <vt:lpstr>1014030</vt:lpstr>
      <vt:lpstr>1014060</vt:lpstr>
      <vt:lpstr>1011100</vt:lpstr>
      <vt:lpstr>1014081</vt:lpstr>
      <vt:lpstr>1017324</vt:lpstr>
      <vt:lpstr>Лист2</vt:lpstr>
      <vt:lpstr>Лист3</vt:lpstr>
      <vt:lpstr>'1010160'!Область_печати</vt:lpstr>
      <vt:lpstr>'1014030'!Область_печати</vt:lpstr>
      <vt:lpstr>СВОД!Область_печати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2019-02-13T08:01:49Z</dcterms:modified>
</cp:coreProperties>
</file>