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И ВЕРОНИКА\ЗВІТИ ПО БЮДЖЕТНИМ КОШТАМ\2022\"/>
    </mc:Choice>
  </mc:AlternateContent>
  <xr:revisionPtr revIDLastSave="0" documentId="13_ncr:1_{C3605414-DDF9-43FD-BDF9-1EBC8525947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4" l="1"/>
  <c r="E14" i="4"/>
  <c r="F14" i="4"/>
  <c r="H14" i="4"/>
  <c r="I14" i="4"/>
  <c r="J14" i="4"/>
  <c r="D14" i="4"/>
  <c r="E26" i="4"/>
  <c r="F26" i="4"/>
  <c r="H26" i="4"/>
  <c r="I26" i="4"/>
  <c r="D26" i="4"/>
  <c r="F34" i="4"/>
  <c r="I34" i="4"/>
  <c r="D34" i="4"/>
  <c r="E27" i="4"/>
  <c r="E34" i="4" s="1"/>
  <c r="F27" i="4"/>
  <c r="H27" i="4"/>
  <c r="H34" i="4" s="1"/>
  <c r="I27" i="4"/>
  <c r="D27" i="4"/>
  <c r="J31" i="4"/>
  <c r="J32" i="4"/>
  <c r="J30" i="4"/>
  <c r="D28" i="4"/>
  <c r="D6" i="4"/>
  <c r="J20" i="4" l="1"/>
  <c r="E5" i="4" l="1"/>
  <c r="F5" i="4"/>
  <c r="H5" i="4"/>
  <c r="I5" i="4"/>
  <c r="D5" i="4" l="1"/>
  <c r="J9" i="4" l="1"/>
  <c r="J7" i="4"/>
  <c r="J29" i="4" l="1"/>
  <c r="J28" i="4"/>
  <c r="J27" i="4" l="1"/>
  <c r="J8" i="4"/>
  <c r="J6" i="4"/>
  <c r="J5" i="4" l="1"/>
  <c r="J33" i="4" l="1"/>
  <c r="J34" i="4" s="1"/>
  <c r="J10" i="4" l="1"/>
  <c r="E17" i="4" l="1"/>
  <c r="D17" i="4"/>
  <c r="I17" i="4"/>
  <c r="H17" i="4" l="1"/>
  <c r="H35" i="4" s="1"/>
  <c r="J13" i="4" l="1"/>
  <c r="E35" i="4" l="1"/>
  <c r="D35" i="4"/>
  <c r="F17" i="4"/>
  <c r="F35" i="4" s="1"/>
  <c r="G17" i="4"/>
  <c r="J11" i="4"/>
  <c r="J12" i="4"/>
  <c r="I35" i="4" l="1"/>
  <c r="J23" i="4" l="1"/>
  <c r="J22" i="4"/>
  <c r="J21" i="4"/>
  <c r="J25" i="4" l="1"/>
  <c r="J24" i="4" l="1"/>
  <c r="J19" i="4" l="1"/>
  <c r="J18" i="4"/>
  <c r="J26" i="4" s="1"/>
  <c r="J16" i="4"/>
  <c r="J15" i="4"/>
  <c r="J17" i="4" l="1"/>
  <c r="J35" i="4" l="1"/>
</calcChain>
</file>

<file path=xl/sharedStrings.xml><?xml version="1.0" encoding="utf-8"?>
<sst xmlns="http://schemas.openxmlformats.org/spreadsheetml/2006/main" count="84" uniqueCount="62">
  <si>
    <t>КПКВК/КЕКВ</t>
  </si>
  <si>
    <t>Напрями використання бюджетних коштів                                                              (з урахуванням змін)</t>
  </si>
  <si>
    <t>Розмір запланованих бюджетних коштів на рік (грн.)</t>
  </si>
  <si>
    <t>Розмір запланованих бюджетних коштів на звітний місяць (грн.)</t>
  </si>
  <si>
    <t>Розмір використання бюджетних коштів на звітний місяць (грн.)</t>
  </si>
  <si>
    <t>Загальний (наростаючим підсумком) кількісний розмір виконання показника</t>
  </si>
  <si>
    <t>Розмір запланованих бюджетних коштів на звітний період (грн.)</t>
  </si>
  <si>
    <t>Загальний (наростаючим підсумком) розмір використання бюджетних коштів (грн.)</t>
  </si>
  <si>
    <t>Пояснення причин відхилення</t>
  </si>
  <si>
    <t>Заходи міської цільової програми</t>
  </si>
  <si>
    <t>1216020/   2610</t>
  </si>
  <si>
    <t>1217670/ 3210</t>
  </si>
  <si>
    <t xml:space="preserve">Інформація по КП "Теплоенерго" щодо цільового використання бюджетних коштів, затверджених планом використання у бюджетному процесі, з урахуванням змін </t>
  </si>
  <si>
    <t xml:space="preserve">станом на  </t>
  </si>
  <si>
    <t>року</t>
  </si>
  <si>
    <t>Внески у статутний капітал</t>
  </si>
  <si>
    <t>1216090/    2610</t>
  </si>
  <si>
    <t>разом:</t>
  </si>
  <si>
    <t>Всього:</t>
  </si>
  <si>
    <t>Погашення кредиторської заборгованості за 2019 рік за паливно-мастильні матеріали</t>
  </si>
  <si>
    <t>№ п.п.</t>
  </si>
  <si>
    <t>3</t>
  </si>
  <si>
    <t>оплата за покупну теплову енергію ПАТ "КВБЗ"</t>
  </si>
  <si>
    <t>Поповнення обігових коштів на умовах повернення, в тому числі:</t>
  </si>
  <si>
    <t>4</t>
  </si>
  <si>
    <t>5</t>
  </si>
  <si>
    <t>6</t>
  </si>
  <si>
    <t xml:space="preserve">Придбання паливно-мастильних матеріалів для прибирання снігу на об'єктах благоустрою в межах м. Кременчука  </t>
  </si>
  <si>
    <t>Внески до статутного капіталу КП "Теплоенерго" на розробку проєктно-кошторисної документації на заміну трубопроводів системи теплопостачання у мікрорайоні Раківка м. Кременчука для впровадження інвестиційного проєкту "Енергоефективна Раківка" відповідно до вимог "північної економічної фінансової корпорації"</t>
  </si>
  <si>
    <t>7</t>
  </si>
  <si>
    <t>8</t>
  </si>
  <si>
    <t>1217640/   3210</t>
  </si>
  <si>
    <t>Розробка проєкту "Енергоефективна Раківка" з будівництва комунальних теплогенеруючих потужностей у мікрорайоні Раківка міста Кременчука</t>
  </si>
  <si>
    <t>1217640/   2610</t>
  </si>
  <si>
    <t>заробітна плата та нарахування ЄСВ</t>
  </si>
  <si>
    <t>предмети матеріали, обладнання та інвентар</t>
  </si>
  <si>
    <t>Виконання вимог Північної екологічної фінансової корпорації (НЕФКО)</t>
  </si>
  <si>
    <t>Внески до статутного капіталу КП "Теплоенерго" на заміну (реконструкцію) мереж постачання теплової енергії та постачання гарячої води м. Кременчука</t>
  </si>
  <si>
    <t>Відхилення фактичних показників від планових (грн.)                (7 - 8 = 9)</t>
  </si>
  <si>
    <t>Утримання та забезпечення ресурсами Групи Реалізації проєкту (ГРП) для впровадження інвестиційного проєкту "Енергоефективна Раківка" відповідно до вимог кредитного договору з Північною екологічною фінансовою корпорацією (НЕФКО), в тому числі:</t>
  </si>
  <si>
    <t>оплата послуги з повірки засобів вимірювальної техніки вузлів обліку теплової енергії та проведення їх ремонту (за потреби)</t>
  </si>
  <si>
    <t xml:space="preserve"> Максимова Вероніка 75 87 18</t>
  </si>
  <si>
    <t>9</t>
  </si>
  <si>
    <t>Руслан РАДЧЕНКО</t>
  </si>
  <si>
    <t>1</t>
  </si>
  <si>
    <t>1.1</t>
  </si>
  <si>
    <t>1.2.</t>
  </si>
  <si>
    <t>2</t>
  </si>
  <si>
    <t>Виконання зобов'язань які виникли у 2021 році та не профінансовані (оплата послуги з повірки засобів вимірювальної техніки вузлів обліку теплової енергії та проведення їх ремонту (за потреби)</t>
  </si>
  <si>
    <t>7.1</t>
  </si>
  <si>
    <t>7.2</t>
  </si>
  <si>
    <t>Внески до статутного капіталу КП "Теплоенерго" на технічне переоснащення котельні по вул.Мічуріна, 89-А в м. Кременчук Полтавської області</t>
  </si>
  <si>
    <t>Внески до статутного капіталу на реконструкцію мереж постачання теплової енергії та постачання гарячої води р-ну Раківка м. Кременчука відповідно до вимог Північної Екологічної Фінансової Корпорації (НЕФКО)</t>
  </si>
  <si>
    <t>Виконання зобов'язань які виникли у 2021 році та не профінансовані (клмп'ютерний системний блок, комутатор мережевий, маршрутизатор, електромережевий фільтр, конструкційні матеріали)</t>
  </si>
  <si>
    <t xml:space="preserve">Співфінансування впровадження інвестиційного проєкту "Енергоефективна Раківка" </t>
  </si>
  <si>
    <t>Кошти НЕФКО на впровадження інвестиційного проєкту "Енергоефективна Раківка"</t>
  </si>
  <si>
    <t>10</t>
  </si>
  <si>
    <t>11</t>
  </si>
  <si>
    <t>Оплата праці, оплата за теплову енергію перед ПАТ "КВБЗ"</t>
  </si>
  <si>
    <t>Виконання зобов'язань за 2021 рік на умовах повернення, за рахунок обігових коштів виділених на 2022 рік</t>
  </si>
  <si>
    <t>Директор КП "Теплоенерго"</t>
  </si>
  <si>
    <t>Оплата заробітної плати буде здійсненна в лютому 2022 року відповідно актів надання послуг відповідно цивільно-правовому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</si>
</sst>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#,##0.000"/>
    <numFmt numFmtId="166" formatCode="_-* #,##0.00\ _₴_-;\-* #,##0.00\ _₴_-;_-* &quot;-&quot;??\ _₴_-;_-@_-"/>
    <numFmt numFmtId="168" formatCode="_-* #,##0.0_р_._-;\-* #,##0.0_р_._-;_-* &quot;-&quot;??_р_._-;_-@_-"/>
    <numFmt numFmtId="169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Fill="1" applyBorder="1"/>
    <xf numFmtId="0" fontId="2" fillId="0" borderId="0" xfId="0" applyFont="1" applyBorder="1"/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5" fontId="11" fillId="2" borderId="0" xfId="1" applyNumberFormat="1" applyFont="1" applyFill="1" applyBorder="1"/>
    <xf numFmtId="164" fontId="1" fillId="0" borderId="0" xfId="0" applyNumberFormat="1" applyFont="1"/>
    <xf numFmtId="0" fontId="6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64" fontId="7" fillId="0" borderId="8" xfId="0" applyNumberFormat="1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1" fillId="0" borderId="6" xfId="0" applyNumberFormat="1" applyFont="1" applyFill="1" applyBorder="1" applyAlignment="1">
      <alignment horizontal="right" vertical="top" wrapText="1"/>
    </xf>
    <xf numFmtId="164" fontId="7" fillId="0" borderId="6" xfId="0" applyNumberFormat="1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2" fillId="4" borderId="10" xfId="0" applyNumberFormat="1" applyFont="1" applyFill="1" applyBorder="1" applyAlignment="1">
      <alignment horizontal="right" vertical="top" wrapText="1"/>
    </xf>
    <xf numFmtId="164" fontId="1" fillId="0" borderId="8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8" xfId="0" applyNumberFormat="1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6" fontId="9" fillId="0" borderId="0" xfId="0" applyNumberFormat="1" applyFont="1" applyBorder="1"/>
    <xf numFmtId="14" fontId="6" fillId="0" borderId="0" xfId="0" applyNumberFormat="1" applyFont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6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Border="1" applyAlignment="1">
      <alignment horizontal="center" vertical="top" wrapText="1"/>
    </xf>
    <xf numFmtId="49" fontId="2" fillId="4" borderId="12" xfId="0" applyNumberFormat="1" applyFont="1" applyFill="1" applyBorder="1" applyAlignment="1">
      <alignment horizontal="center" vertical="top" wrapText="1"/>
    </xf>
    <xf numFmtId="49" fontId="2" fillId="4" borderId="12" xfId="0" applyNumberFormat="1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right" vertical="top" wrapText="1"/>
    </xf>
    <xf numFmtId="164" fontId="7" fillId="0" borderId="10" xfId="0" applyNumberFormat="1" applyFont="1" applyBorder="1" applyAlignment="1">
      <alignment horizontal="right" vertical="top" wrapText="1"/>
    </xf>
    <xf numFmtId="0" fontId="1" fillId="0" borderId="8" xfId="0" applyFont="1" applyFill="1" applyBorder="1" applyAlignment="1">
      <alignment horizontal="left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164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left" vertical="top" wrapText="1"/>
    </xf>
    <xf numFmtId="164" fontId="1" fillId="0" borderId="10" xfId="0" applyNumberFormat="1" applyFont="1" applyFill="1" applyBorder="1" applyAlignment="1">
      <alignment horizontal="right" vertical="top" wrapText="1"/>
    </xf>
    <xf numFmtId="164" fontId="7" fillId="0" borderId="21" xfId="0" applyNumberFormat="1" applyFont="1" applyBorder="1" applyAlignment="1">
      <alignment horizontal="right" vertical="top" wrapText="1"/>
    </xf>
    <xf numFmtId="164" fontId="1" fillId="0" borderId="17" xfId="0" applyNumberFormat="1" applyFont="1" applyFill="1" applyBorder="1" applyAlignment="1">
      <alignment horizontal="right" vertical="top" wrapText="1"/>
    </xf>
    <xf numFmtId="164" fontId="7" fillId="0" borderId="17" xfId="0" applyNumberFormat="1" applyFont="1" applyBorder="1" applyAlignment="1">
      <alignment horizontal="right" vertical="top" wrapText="1"/>
    </xf>
    <xf numFmtId="164" fontId="1" fillId="2" borderId="17" xfId="0" applyNumberFormat="1" applyFont="1" applyFill="1" applyBorder="1" applyAlignment="1">
      <alignment horizontal="righ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0" fontId="1" fillId="0" borderId="11" xfId="0" applyFont="1" applyBorder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right" vertical="top" wrapText="1"/>
    </xf>
    <xf numFmtId="49" fontId="1" fillId="0" borderId="12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164" fontId="2" fillId="4" borderId="10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/>
    </xf>
    <xf numFmtId="49" fontId="1" fillId="0" borderId="17" xfId="0" applyNumberFormat="1" applyFont="1" applyBorder="1" applyAlignment="1">
      <alignment horizontal="left" vertical="top" wrapText="1"/>
    </xf>
    <xf numFmtId="49" fontId="7" fillId="0" borderId="18" xfId="0" applyNumberFormat="1" applyFont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164" fontId="7" fillId="0" borderId="24" xfId="0" applyNumberFormat="1" applyFont="1" applyBorder="1" applyAlignment="1">
      <alignment horizontal="right" vertical="top" wrapText="1"/>
    </xf>
    <xf numFmtId="0" fontId="1" fillId="2" borderId="10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left" vertical="top" wrapText="1"/>
    </xf>
    <xf numFmtId="49" fontId="7" fillId="0" borderId="7" xfId="0" applyNumberFormat="1" applyFont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168" fontId="1" fillId="0" borderId="10" xfId="0" applyNumberFormat="1" applyFont="1" applyFill="1" applyBorder="1" applyAlignment="1">
      <alignment horizontal="right" vertical="top" wrapText="1"/>
    </xf>
    <xf numFmtId="169" fontId="1" fillId="2" borderId="6" xfId="0" applyNumberFormat="1" applyFont="1" applyFill="1" applyBorder="1" applyAlignment="1">
      <alignment horizontal="right" vertical="top" wrapText="1"/>
    </xf>
    <xf numFmtId="169" fontId="1" fillId="2" borderId="8" xfId="0" applyNumberFormat="1" applyFont="1" applyFill="1" applyBorder="1" applyAlignment="1">
      <alignment horizontal="right" vertical="top" wrapText="1"/>
    </xf>
    <xf numFmtId="169" fontId="1" fillId="2" borderId="10" xfId="0" applyNumberFormat="1" applyFont="1" applyFill="1" applyBorder="1" applyAlignment="1">
      <alignment horizontal="right" vertical="top" wrapText="1"/>
    </xf>
    <xf numFmtId="166" fontId="10" fillId="0" borderId="0" xfId="0" applyNumberFormat="1" applyFont="1" applyFill="1" applyBorder="1"/>
    <xf numFmtId="168" fontId="1" fillId="2" borderId="8" xfId="0" applyNumberFormat="1" applyFont="1" applyFill="1" applyBorder="1" applyAlignment="1">
      <alignment horizontal="right" vertical="top" wrapText="1"/>
    </xf>
    <xf numFmtId="168" fontId="1" fillId="2" borderId="17" xfId="0" applyNumberFormat="1" applyFont="1" applyFill="1" applyBorder="1" applyAlignment="1">
      <alignment horizontal="right" vertical="top" wrapText="1"/>
    </xf>
    <xf numFmtId="0" fontId="6" fillId="0" borderId="0" xfId="0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164" fontId="1" fillId="0" borderId="17" xfId="0" applyNumberFormat="1" applyFont="1" applyBorder="1" applyAlignment="1">
      <alignment horizontal="right" vertical="top" wrapText="1"/>
    </xf>
    <xf numFmtId="49" fontId="1" fillId="0" borderId="15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4" fillId="2" borderId="17" xfId="0" applyNumberFormat="1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left" vertical="top" wrapText="1"/>
    </xf>
    <xf numFmtId="0" fontId="4" fillId="2" borderId="8" xfId="1" applyFont="1" applyFill="1" applyBorder="1" applyAlignment="1">
      <alignment horizontal="left" vertical="top" wrapText="1"/>
    </xf>
    <xf numFmtId="168" fontId="1" fillId="2" borderId="6" xfId="0" applyNumberFormat="1" applyFont="1" applyFill="1" applyBorder="1" applyAlignment="1">
      <alignment horizontal="right" vertical="top" wrapText="1"/>
    </xf>
    <xf numFmtId="168" fontId="1" fillId="2" borderId="10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="110" zoomScaleNormal="100" zoomScaleSheetLayoutView="110" workbookViewId="0">
      <selection activeCell="E7" sqref="E7"/>
    </sheetView>
  </sheetViews>
  <sheetFormatPr defaultRowHeight="12.75" outlineLevelRow="1" x14ac:dyDescent="0.2"/>
  <cols>
    <col min="1" max="1" width="6.42578125" style="52" customWidth="1"/>
    <col min="2" max="2" width="10.85546875" style="1" customWidth="1"/>
    <col min="3" max="3" width="26" style="1" customWidth="1"/>
    <col min="4" max="4" width="18.42578125" style="2" customWidth="1"/>
    <col min="5" max="5" width="15.5703125" style="1" customWidth="1"/>
    <col min="6" max="6" width="20.7109375" style="1" customWidth="1"/>
    <col min="7" max="7" width="11.28515625" style="1" customWidth="1"/>
    <col min="8" max="8" width="19.42578125" style="1" customWidth="1"/>
    <col min="9" max="9" width="16" style="2" customWidth="1"/>
    <col min="10" max="10" width="15.42578125" style="1" customWidth="1"/>
    <col min="11" max="11" width="33.5703125" style="1" customWidth="1"/>
    <col min="12" max="12" width="22.42578125" style="1" customWidth="1"/>
    <col min="13" max="13" width="13.28515625" style="1" bestFit="1" customWidth="1"/>
    <col min="14" max="16384" width="9.140625" style="1"/>
  </cols>
  <sheetData>
    <row r="1" spans="1:12" ht="24" customHeight="1" x14ac:dyDescent="0.2">
      <c r="B1" s="108" t="s">
        <v>12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16.5" customHeight="1" thickBot="1" x14ac:dyDescent="0.25">
      <c r="A2" s="53"/>
      <c r="B2" s="15"/>
      <c r="C2" s="15"/>
      <c r="D2" s="15"/>
      <c r="E2" s="15"/>
      <c r="F2" s="115" t="s">
        <v>13</v>
      </c>
      <c r="G2" s="115"/>
      <c r="H2" s="50">
        <v>44593</v>
      </c>
      <c r="I2" s="15" t="s">
        <v>14</v>
      </c>
      <c r="J2" s="15"/>
      <c r="K2" s="15"/>
      <c r="L2" s="15"/>
    </row>
    <row r="3" spans="1:12" ht="117.75" customHeight="1" thickBot="1" x14ac:dyDescent="0.25">
      <c r="A3" s="55" t="s">
        <v>20</v>
      </c>
      <c r="B3" s="61" t="s">
        <v>0</v>
      </c>
      <c r="C3" s="27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38</v>
      </c>
      <c r="K3" s="28" t="s">
        <v>8</v>
      </c>
      <c r="L3" s="29" t="s">
        <v>9</v>
      </c>
    </row>
    <row r="4" spans="1:12" ht="15" thickBot="1" x14ac:dyDescent="0.25">
      <c r="A4" s="56">
        <v>1</v>
      </c>
      <c r="B4" s="62">
        <v>1</v>
      </c>
      <c r="C4" s="51">
        <v>2</v>
      </c>
      <c r="D4" s="25">
        <v>3</v>
      </c>
      <c r="E4" s="25">
        <v>4</v>
      </c>
      <c r="F4" s="25">
        <v>5</v>
      </c>
      <c r="G4" s="25">
        <v>6</v>
      </c>
      <c r="H4" s="25">
        <v>7</v>
      </c>
      <c r="I4" s="25">
        <v>8</v>
      </c>
      <c r="J4" s="25">
        <v>9</v>
      </c>
      <c r="K4" s="25">
        <v>10</v>
      </c>
      <c r="L4" s="26">
        <v>11</v>
      </c>
    </row>
    <row r="5" spans="1:12" ht="41.25" customHeight="1" thickBot="1" x14ac:dyDescent="0.25">
      <c r="A5" s="68" t="s">
        <v>44</v>
      </c>
      <c r="B5" s="69" t="s">
        <v>10</v>
      </c>
      <c r="C5" s="70" t="s">
        <v>23</v>
      </c>
      <c r="D5" s="78">
        <f>D6+D8+D7</f>
        <v>35000000</v>
      </c>
      <c r="E5" s="78">
        <f t="shared" ref="E5:I5" si="0">E6+E8+E7</f>
        <v>0</v>
      </c>
      <c r="F5" s="78">
        <f t="shared" si="0"/>
        <v>0</v>
      </c>
      <c r="G5" s="101"/>
      <c r="H5" s="78">
        <f t="shared" si="0"/>
        <v>0</v>
      </c>
      <c r="I5" s="78">
        <f t="shared" si="0"/>
        <v>0</v>
      </c>
      <c r="J5" s="78">
        <f>J6+J8+J7</f>
        <v>0</v>
      </c>
      <c r="K5" s="97"/>
      <c r="L5" s="77" t="s">
        <v>58</v>
      </c>
    </row>
    <row r="6" spans="1:12" ht="30.75" customHeight="1" x14ac:dyDescent="0.2">
      <c r="A6" s="74" t="s">
        <v>45</v>
      </c>
      <c r="B6" s="75"/>
      <c r="C6" s="23" t="s">
        <v>34</v>
      </c>
      <c r="D6" s="41">
        <f>16393442.63+3606557.37</f>
        <v>20000000</v>
      </c>
      <c r="E6" s="41"/>
      <c r="F6" s="44"/>
      <c r="G6" s="103"/>
      <c r="H6" s="44"/>
      <c r="I6" s="44"/>
      <c r="J6" s="76">
        <f t="shared" ref="J6:J10" si="1">H6-I6</f>
        <v>0</v>
      </c>
      <c r="K6" s="100"/>
      <c r="L6" s="24"/>
    </row>
    <row r="7" spans="1:12" ht="46.5" customHeight="1" thickBot="1" x14ac:dyDescent="0.25">
      <c r="A7" s="94" t="s">
        <v>46</v>
      </c>
      <c r="B7" s="95"/>
      <c r="C7" s="92" t="s">
        <v>22</v>
      </c>
      <c r="D7" s="37">
        <v>15000000</v>
      </c>
      <c r="E7" s="37"/>
      <c r="F7" s="43"/>
      <c r="G7" s="102"/>
      <c r="H7" s="43"/>
      <c r="I7" s="43"/>
      <c r="J7" s="96">
        <f t="shared" ref="J7" si="2">H7-I7</f>
        <v>0</v>
      </c>
      <c r="K7" s="12"/>
      <c r="L7" s="93"/>
    </row>
    <row r="8" spans="1:12" ht="68.25" hidden="1" customHeight="1" outlineLevel="1" x14ac:dyDescent="0.2">
      <c r="A8" s="94"/>
      <c r="B8" s="95"/>
      <c r="C8" s="98" t="s">
        <v>40</v>
      </c>
      <c r="D8" s="37"/>
      <c r="E8" s="37"/>
      <c r="F8" s="43"/>
      <c r="G8" s="102"/>
      <c r="H8" s="43"/>
      <c r="I8" s="43"/>
      <c r="J8" s="96">
        <f t="shared" si="1"/>
        <v>0</v>
      </c>
      <c r="K8" s="19"/>
      <c r="L8" s="99"/>
    </row>
    <row r="9" spans="1:12" ht="111.75" customHeight="1" collapsed="1" thickBot="1" x14ac:dyDescent="0.25">
      <c r="A9" s="88" t="s">
        <v>47</v>
      </c>
      <c r="B9" s="69" t="s">
        <v>10</v>
      </c>
      <c r="C9" s="70" t="s">
        <v>48</v>
      </c>
      <c r="D9" s="78">
        <v>129774</v>
      </c>
      <c r="E9" s="78">
        <v>0</v>
      </c>
      <c r="F9" s="85"/>
      <c r="G9" s="104"/>
      <c r="H9" s="85"/>
      <c r="I9" s="85"/>
      <c r="J9" s="79">
        <f t="shared" ref="J9" si="3">H9-I9</f>
        <v>0</v>
      </c>
      <c r="K9" s="97"/>
      <c r="L9" s="86" t="s">
        <v>59</v>
      </c>
    </row>
    <row r="10" spans="1:12" ht="35.25" hidden="1" customHeight="1" outlineLevel="1" x14ac:dyDescent="0.2">
      <c r="A10" s="121"/>
      <c r="B10" s="63" t="s">
        <v>10</v>
      </c>
      <c r="C10" s="21"/>
      <c r="D10" s="41"/>
      <c r="E10" s="32"/>
      <c r="F10" s="41"/>
      <c r="G10" s="44"/>
      <c r="H10" s="44"/>
      <c r="I10" s="41"/>
      <c r="J10" s="67">
        <f t="shared" si="1"/>
        <v>0</v>
      </c>
      <c r="K10" s="128"/>
      <c r="L10" s="22"/>
    </row>
    <row r="11" spans="1:12" ht="27" hidden="1" customHeight="1" outlineLevel="1" x14ac:dyDescent="0.2">
      <c r="A11" s="58"/>
      <c r="B11" s="64" t="s">
        <v>10</v>
      </c>
      <c r="C11" s="11"/>
      <c r="D11" s="34"/>
      <c r="E11" s="33"/>
      <c r="F11" s="36"/>
      <c r="G11" s="36"/>
      <c r="H11" s="36"/>
      <c r="I11" s="36"/>
      <c r="J11" s="35">
        <f t="shared" ref="J11:J19" si="4">H11-I11</f>
        <v>0</v>
      </c>
      <c r="K11" s="42"/>
      <c r="L11" s="17"/>
    </row>
    <row r="12" spans="1:12" ht="25.5" hidden="1" customHeight="1" outlineLevel="1" x14ac:dyDescent="0.2">
      <c r="A12" s="58"/>
      <c r="B12" s="64" t="s">
        <v>10</v>
      </c>
      <c r="C12" s="11"/>
      <c r="D12" s="37"/>
      <c r="E12" s="38"/>
      <c r="F12" s="43"/>
      <c r="G12" s="43"/>
      <c r="H12" s="43"/>
      <c r="I12" s="43"/>
      <c r="J12" s="39">
        <f t="shared" si="4"/>
        <v>0</v>
      </c>
      <c r="K12" s="18"/>
      <c r="L12" s="20"/>
    </row>
    <row r="13" spans="1:12" ht="30.75" hidden="1" customHeight="1" outlineLevel="1" thickBot="1" x14ac:dyDescent="0.25">
      <c r="A13" s="58"/>
      <c r="B13" s="64" t="s">
        <v>10</v>
      </c>
      <c r="C13" s="18"/>
      <c r="D13" s="37"/>
      <c r="E13" s="38"/>
      <c r="F13" s="43"/>
      <c r="G13" s="43"/>
      <c r="H13" s="43"/>
      <c r="I13" s="43"/>
      <c r="J13" s="39">
        <f t="shared" ref="J13" si="5">H13-I13</f>
        <v>0</v>
      </c>
      <c r="K13" s="18"/>
      <c r="L13" s="20"/>
    </row>
    <row r="14" spans="1:12" ht="25.5" customHeight="1" collapsed="1" thickBot="1" x14ac:dyDescent="0.25">
      <c r="A14" s="59"/>
      <c r="B14" s="66">
        <v>1216020</v>
      </c>
      <c r="C14" s="30" t="s">
        <v>17</v>
      </c>
      <c r="D14" s="40">
        <f>D5+D9</f>
        <v>35129774</v>
      </c>
      <c r="E14" s="40">
        <f t="shared" ref="E14:J14" si="6">E5+E9</f>
        <v>0</v>
      </c>
      <c r="F14" s="40">
        <f t="shared" si="6"/>
        <v>0</v>
      </c>
      <c r="G14" s="40"/>
      <c r="H14" s="40">
        <f t="shared" si="6"/>
        <v>0</v>
      </c>
      <c r="I14" s="40">
        <f t="shared" si="6"/>
        <v>0</v>
      </c>
      <c r="J14" s="40">
        <f t="shared" si="6"/>
        <v>0</v>
      </c>
      <c r="K14" s="30"/>
      <c r="L14" s="31"/>
    </row>
    <row r="15" spans="1:12" ht="81" hidden="1" customHeight="1" outlineLevel="1" x14ac:dyDescent="0.2">
      <c r="A15" s="57"/>
      <c r="B15" s="63" t="s">
        <v>16</v>
      </c>
      <c r="C15" s="21" t="s">
        <v>27</v>
      </c>
      <c r="D15" s="41"/>
      <c r="E15" s="41"/>
      <c r="F15" s="44"/>
      <c r="G15" s="44"/>
      <c r="H15" s="44"/>
      <c r="I15" s="44"/>
      <c r="J15" s="32">
        <f>H15-I15</f>
        <v>0</v>
      </c>
      <c r="K15" s="21"/>
      <c r="L15" s="22" t="s">
        <v>19</v>
      </c>
    </row>
    <row r="16" spans="1:12" ht="73.5" hidden="1" customHeight="1" outlineLevel="1" thickBot="1" x14ac:dyDescent="0.25">
      <c r="A16" s="57"/>
      <c r="B16" s="63"/>
      <c r="C16" s="21"/>
      <c r="D16" s="37"/>
      <c r="E16" s="38"/>
      <c r="F16" s="43"/>
      <c r="G16" s="43"/>
      <c r="H16" s="43"/>
      <c r="I16" s="43"/>
      <c r="J16" s="39">
        <f t="shared" si="4"/>
        <v>0</v>
      </c>
      <c r="K16" s="19"/>
      <c r="L16" s="20"/>
    </row>
    <row r="17" spans="1:13" ht="30" hidden="1" customHeight="1" outlineLevel="1" thickBot="1" x14ac:dyDescent="0.25">
      <c r="A17" s="59">
        <v>1216090</v>
      </c>
      <c r="B17" s="66">
        <v>1216090</v>
      </c>
      <c r="C17" s="30" t="s">
        <v>17</v>
      </c>
      <c r="D17" s="40">
        <f t="shared" ref="D17:J17" si="7">SUM(D15:D16)</f>
        <v>0</v>
      </c>
      <c r="E17" s="40">
        <f t="shared" si="7"/>
        <v>0</v>
      </c>
      <c r="F17" s="40">
        <f t="shared" si="7"/>
        <v>0</v>
      </c>
      <c r="G17" s="40">
        <f t="shared" si="7"/>
        <v>0</v>
      </c>
      <c r="H17" s="40">
        <f t="shared" si="7"/>
        <v>0</v>
      </c>
      <c r="I17" s="40">
        <f t="shared" si="7"/>
        <v>0</v>
      </c>
      <c r="J17" s="40">
        <f t="shared" si="7"/>
        <v>0</v>
      </c>
      <c r="K17" s="30"/>
      <c r="L17" s="31"/>
    </row>
    <row r="18" spans="1:13" ht="81.75" customHeight="1" collapsed="1" thickBot="1" x14ac:dyDescent="0.25">
      <c r="A18" s="88" t="s">
        <v>21</v>
      </c>
      <c r="B18" s="89" t="s">
        <v>11</v>
      </c>
      <c r="C18" s="70" t="s">
        <v>51</v>
      </c>
      <c r="D18" s="78">
        <v>23000000</v>
      </c>
      <c r="E18" s="72"/>
      <c r="F18" s="71"/>
      <c r="G18" s="87"/>
      <c r="H18" s="85"/>
      <c r="I18" s="85"/>
      <c r="J18" s="85">
        <f t="shared" si="4"/>
        <v>0</v>
      </c>
      <c r="K18" s="97"/>
      <c r="L18" s="86" t="s">
        <v>15</v>
      </c>
    </row>
    <row r="19" spans="1:13" ht="92.25" customHeight="1" thickBot="1" x14ac:dyDescent="0.25">
      <c r="A19" s="88" t="s">
        <v>24</v>
      </c>
      <c r="B19" s="89" t="s">
        <v>11</v>
      </c>
      <c r="C19" s="70" t="s">
        <v>37</v>
      </c>
      <c r="D19" s="78">
        <v>3500000</v>
      </c>
      <c r="E19" s="72">
        <v>0</v>
      </c>
      <c r="F19" s="71"/>
      <c r="G19" s="87"/>
      <c r="H19" s="85"/>
      <c r="I19" s="85"/>
      <c r="J19" s="85">
        <f t="shared" si="4"/>
        <v>0</v>
      </c>
      <c r="K19" s="97"/>
      <c r="L19" s="86" t="s">
        <v>15</v>
      </c>
    </row>
    <row r="20" spans="1:13" ht="82.5" customHeight="1" thickBot="1" x14ac:dyDescent="0.25">
      <c r="A20" s="74" t="s">
        <v>25</v>
      </c>
      <c r="B20" s="75" t="s">
        <v>11</v>
      </c>
      <c r="C20" s="84" t="s">
        <v>52</v>
      </c>
      <c r="D20" s="120">
        <v>16600000</v>
      </c>
      <c r="E20" s="81">
        <v>0</v>
      </c>
      <c r="F20" s="120"/>
      <c r="G20" s="123"/>
      <c r="H20" s="82"/>
      <c r="I20" s="82"/>
      <c r="J20" s="120">
        <f>H20-I20</f>
        <v>0</v>
      </c>
      <c r="K20" s="124"/>
      <c r="L20" s="83" t="s">
        <v>15</v>
      </c>
    </row>
    <row r="21" spans="1:13" ht="158.25" customHeight="1" thickBot="1" x14ac:dyDescent="0.25">
      <c r="A21" s="88" t="s">
        <v>26</v>
      </c>
      <c r="B21" s="89" t="s">
        <v>11</v>
      </c>
      <c r="C21" s="70" t="s">
        <v>28</v>
      </c>
      <c r="D21" s="78">
        <v>200000</v>
      </c>
      <c r="E21" s="72">
        <v>0</v>
      </c>
      <c r="F21" s="71"/>
      <c r="G21" s="71"/>
      <c r="H21" s="71"/>
      <c r="I21" s="78"/>
      <c r="J21" s="78">
        <f t="shared" ref="J21:J25" si="8">H21-I21</f>
        <v>0</v>
      </c>
      <c r="K21" s="97"/>
      <c r="L21" s="86" t="s">
        <v>15</v>
      </c>
      <c r="M21" s="14"/>
    </row>
    <row r="22" spans="1:13" ht="153" hidden="1" customHeight="1" outlineLevel="1" thickBot="1" x14ac:dyDescent="0.25">
      <c r="A22" s="88"/>
      <c r="B22" s="89"/>
      <c r="C22" s="70"/>
      <c r="D22" s="78"/>
      <c r="E22" s="72"/>
      <c r="F22" s="71"/>
      <c r="G22" s="71"/>
      <c r="H22" s="71"/>
      <c r="I22" s="78"/>
      <c r="J22" s="78">
        <f t="shared" si="8"/>
        <v>0</v>
      </c>
      <c r="K22" s="70"/>
      <c r="L22" s="86"/>
    </row>
    <row r="23" spans="1:13" ht="20.25" hidden="1" customHeight="1" outlineLevel="1" x14ac:dyDescent="0.2">
      <c r="A23" s="121"/>
      <c r="B23" s="122"/>
      <c r="C23" s="125"/>
      <c r="D23" s="41"/>
      <c r="E23" s="32"/>
      <c r="F23" s="67"/>
      <c r="G23" s="67"/>
      <c r="H23" s="67"/>
      <c r="I23" s="41"/>
      <c r="J23" s="41">
        <f t="shared" si="8"/>
        <v>0</v>
      </c>
      <c r="K23" s="21"/>
      <c r="L23" s="22"/>
    </row>
    <row r="24" spans="1:13" ht="15.75" hidden="1" customHeight="1" outlineLevel="1" thickBot="1" x14ac:dyDescent="0.25">
      <c r="A24" s="58"/>
      <c r="B24" s="65"/>
      <c r="C24" s="11"/>
      <c r="D24" s="34"/>
      <c r="E24" s="33"/>
      <c r="F24" s="35"/>
      <c r="G24" s="35"/>
      <c r="H24" s="35"/>
      <c r="I24" s="34"/>
      <c r="J24" s="34">
        <f t="shared" si="8"/>
        <v>0</v>
      </c>
      <c r="K24" s="12"/>
      <c r="L24" s="17"/>
    </row>
    <row r="25" spans="1:13" ht="24" hidden="1" customHeight="1" outlineLevel="1" thickBot="1" x14ac:dyDescent="0.25">
      <c r="A25" s="58"/>
      <c r="B25" s="65"/>
      <c r="C25" s="11"/>
      <c r="D25" s="34"/>
      <c r="E25" s="33"/>
      <c r="F25" s="35"/>
      <c r="G25" s="35"/>
      <c r="H25" s="35"/>
      <c r="I25" s="34"/>
      <c r="J25" s="34">
        <f t="shared" si="8"/>
        <v>0</v>
      </c>
      <c r="K25" s="11"/>
      <c r="L25" s="46"/>
    </row>
    <row r="26" spans="1:13" s="10" customFormat="1" ht="16.5" collapsed="1" thickBot="1" x14ac:dyDescent="0.3">
      <c r="A26" s="60"/>
      <c r="B26" s="45">
        <v>1217670</v>
      </c>
      <c r="C26" s="45" t="s">
        <v>17</v>
      </c>
      <c r="D26" s="90">
        <f>D18+D19+D20+D21</f>
        <v>43300000</v>
      </c>
      <c r="E26" s="90">
        <f t="shared" ref="E26:J26" si="9">E18+E19+E20+E21</f>
        <v>0</v>
      </c>
      <c r="F26" s="90">
        <f t="shared" si="9"/>
        <v>0</v>
      </c>
      <c r="G26" s="90"/>
      <c r="H26" s="90">
        <f t="shared" si="9"/>
        <v>0</v>
      </c>
      <c r="I26" s="90">
        <f t="shared" si="9"/>
        <v>0</v>
      </c>
      <c r="J26" s="90">
        <f t="shared" si="9"/>
        <v>0</v>
      </c>
      <c r="K26" s="45"/>
      <c r="L26" s="31"/>
    </row>
    <row r="27" spans="1:13" ht="135.75" customHeight="1" thickBot="1" x14ac:dyDescent="0.25">
      <c r="A27" s="68" t="s">
        <v>29</v>
      </c>
      <c r="B27" s="69" t="s">
        <v>33</v>
      </c>
      <c r="C27" s="70" t="s">
        <v>39</v>
      </c>
      <c r="D27" s="78">
        <f>D28+D29</f>
        <v>613241.51</v>
      </c>
      <c r="E27" s="78">
        <f t="shared" ref="E27:J27" si="10">E28+E29</f>
        <v>42456</v>
      </c>
      <c r="F27" s="78">
        <f t="shared" si="10"/>
        <v>0</v>
      </c>
      <c r="G27" s="78"/>
      <c r="H27" s="78">
        <f t="shared" si="10"/>
        <v>42456</v>
      </c>
      <c r="I27" s="78">
        <f t="shared" si="10"/>
        <v>0</v>
      </c>
      <c r="J27" s="78">
        <f t="shared" si="10"/>
        <v>42456</v>
      </c>
      <c r="K27" s="97"/>
      <c r="L27" s="86" t="s">
        <v>36</v>
      </c>
    </row>
    <row r="28" spans="1:13" ht="58.5" customHeight="1" x14ac:dyDescent="0.2">
      <c r="A28" s="57" t="s">
        <v>49</v>
      </c>
      <c r="B28" s="63"/>
      <c r="C28" s="23" t="s">
        <v>34</v>
      </c>
      <c r="D28" s="41">
        <f>417600+91872</f>
        <v>509472</v>
      </c>
      <c r="E28" s="41">
        <f>34800+7656</f>
        <v>42456</v>
      </c>
      <c r="F28" s="44"/>
      <c r="G28" s="106"/>
      <c r="H28" s="44">
        <v>42456</v>
      </c>
      <c r="I28" s="44"/>
      <c r="J28" s="76">
        <f t="shared" ref="J27:J30" si="11">H28-I28</f>
        <v>42456</v>
      </c>
      <c r="K28" s="73" t="s">
        <v>61</v>
      </c>
      <c r="L28" s="24"/>
    </row>
    <row r="29" spans="1:13" ht="33" customHeight="1" thickBot="1" x14ac:dyDescent="0.25">
      <c r="A29" s="94" t="s">
        <v>50</v>
      </c>
      <c r="B29" s="95"/>
      <c r="C29" s="92" t="s">
        <v>35</v>
      </c>
      <c r="D29" s="37">
        <v>103769.51</v>
      </c>
      <c r="E29" s="37">
        <v>0</v>
      </c>
      <c r="F29" s="43"/>
      <c r="G29" s="126"/>
      <c r="H29" s="43"/>
      <c r="I29" s="43"/>
      <c r="J29" s="96">
        <f t="shared" si="11"/>
        <v>0</v>
      </c>
      <c r="K29" s="19"/>
      <c r="L29" s="93"/>
    </row>
    <row r="30" spans="1:13" ht="96.75" customHeight="1" collapsed="1" thickBot="1" x14ac:dyDescent="0.25">
      <c r="A30" s="88" t="s">
        <v>30</v>
      </c>
      <c r="B30" s="69" t="s">
        <v>33</v>
      </c>
      <c r="C30" s="70" t="s">
        <v>53</v>
      </c>
      <c r="D30" s="78">
        <v>22810.49</v>
      </c>
      <c r="E30" s="78">
        <v>0</v>
      </c>
      <c r="F30" s="85"/>
      <c r="G30" s="104"/>
      <c r="H30" s="85"/>
      <c r="I30" s="85"/>
      <c r="J30" s="79">
        <f t="shared" si="11"/>
        <v>0</v>
      </c>
      <c r="K30" s="97"/>
      <c r="L30" s="86" t="s">
        <v>59</v>
      </c>
    </row>
    <row r="31" spans="1:13" ht="66.75" customHeight="1" thickBot="1" x14ac:dyDescent="0.25">
      <c r="A31" s="74" t="s">
        <v>42</v>
      </c>
      <c r="B31" s="75" t="s">
        <v>31</v>
      </c>
      <c r="C31" s="84" t="s">
        <v>54</v>
      </c>
      <c r="D31" s="80">
        <v>65000000</v>
      </c>
      <c r="E31" s="80">
        <v>0</v>
      </c>
      <c r="F31" s="82"/>
      <c r="G31" s="107"/>
      <c r="H31" s="80"/>
      <c r="I31" s="82"/>
      <c r="J31" s="81">
        <f>H31-I31</f>
        <v>0</v>
      </c>
      <c r="K31" s="124"/>
      <c r="L31" s="83" t="s">
        <v>36</v>
      </c>
    </row>
    <row r="32" spans="1:13" ht="62.25" customHeight="1" thickBot="1" x14ac:dyDescent="0.25">
      <c r="A32" s="68" t="s">
        <v>56</v>
      </c>
      <c r="B32" s="69" t="s">
        <v>31</v>
      </c>
      <c r="C32" s="70" t="s">
        <v>55</v>
      </c>
      <c r="D32" s="78">
        <v>210000000</v>
      </c>
      <c r="E32" s="78">
        <v>0</v>
      </c>
      <c r="F32" s="85"/>
      <c r="G32" s="127"/>
      <c r="H32" s="78"/>
      <c r="I32" s="85"/>
      <c r="J32" s="72">
        <f>H32-I32</f>
        <v>0</v>
      </c>
      <c r="K32" s="97"/>
      <c r="L32" s="86" t="s">
        <v>36</v>
      </c>
    </row>
    <row r="33" spans="1:12" ht="87.75" customHeight="1" thickBot="1" x14ac:dyDescent="0.25">
      <c r="A33" s="68" t="s">
        <v>57</v>
      </c>
      <c r="B33" s="69" t="s">
        <v>31</v>
      </c>
      <c r="C33" s="70" t="s">
        <v>32</v>
      </c>
      <c r="D33" s="78">
        <v>1800000</v>
      </c>
      <c r="E33" s="78">
        <v>178030</v>
      </c>
      <c r="F33" s="85"/>
      <c r="G33" s="127"/>
      <c r="H33" s="78">
        <v>178030</v>
      </c>
      <c r="I33" s="85">
        <v>178030</v>
      </c>
      <c r="J33" s="72">
        <f>H33-I33</f>
        <v>0</v>
      </c>
      <c r="K33" s="97"/>
      <c r="L33" s="86" t="s">
        <v>36</v>
      </c>
    </row>
    <row r="34" spans="1:12" ht="17.25" customHeight="1" thickBot="1" x14ac:dyDescent="0.25">
      <c r="A34" s="59"/>
      <c r="B34" s="66">
        <v>1217640</v>
      </c>
      <c r="C34" s="30" t="s">
        <v>17</v>
      </c>
      <c r="D34" s="40">
        <f>D27+D30+D31+D32+D33</f>
        <v>277436052</v>
      </c>
      <c r="E34" s="40">
        <f t="shared" ref="E34:J34" si="12">E27+E30+E31+E32+E33</f>
        <v>220486</v>
      </c>
      <c r="F34" s="40">
        <f t="shared" si="12"/>
        <v>0</v>
      </c>
      <c r="G34" s="40"/>
      <c r="H34" s="40">
        <f t="shared" si="12"/>
        <v>220486</v>
      </c>
      <c r="I34" s="40">
        <f t="shared" si="12"/>
        <v>178030</v>
      </c>
      <c r="J34" s="40">
        <f t="shared" si="12"/>
        <v>42456</v>
      </c>
      <c r="K34" s="30"/>
      <c r="L34" s="31"/>
    </row>
    <row r="35" spans="1:12" ht="15.75" customHeight="1" thickBot="1" x14ac:dyDescent="0.25">
      <c r="A35" s="116" t="s">
        <v>18</v>
      </c>
      <c r="B35" s="117"/>
      <c r="C35" s="118"/>
      <c r="D35" s="91">
        <f>D14+D17+D26+D34</f>
        <v>355865826</v>
      </c>
      <c r="E35" s="129">
        <f>E14+E17+E26+E34</f>
        <v>220486</v>
      </c>
      <c r="F35" s="91">
        <f>F14+F17+F26+F34</f>
        <v>0</v>
      </c>
      <c r="G35" s="91"/>
      <c r="H35" s="91">
        <f>H14+H17+H26+H34</f>
        <v>220486</v>
      </c>
      <c r="I35" s="91">
        <f>I14+I17+I26+I34</f>
        <v>178030</v>
      </c>
      <c r="J35" s="91">
        <f>J14+J17+J26+J34</f>
        <v>42456</v>
      </c>
      <c r="K35" s="47"/>
      <c r="L35" s="48"/>
    </row>
    <row r="36" spans="1:12" ht="18.75" customHeight="1" x14ac:dyDescent="0.25">
      <c r="A36" s="54"/>
      <c r="B36" s="5"/>
      <c r="C36" s="5"/>
      <c r="D36" s="13"/>
      <c r="E36" s="4"/>
      <c r="F36" s="4"/>
      <c r="G36" s="16"/>
      <c r="H36" s="4"/>
      <c r="I36" s="4"/>
      <c r="J36" s="4"/>
      <c r="K36" s="5"/>
      <c r="L36" s="10"/>
    </row>
    <row r="37" spans="1:12" ht="15.75" x14ac:dyDescent="0.25">
      <c r="B37" s="114"/>
      <c r="C37" s="114"/>
      <c r="D37" s="114"/>
      <c r="E37" s="8"/>
      <c r="F37" s="49"/>
      <c r="G37" s="49"/>
      <c r="H37" s="49"/>
      <c r="I37" s="105"/>
      <c r="J37" s="112"/>
      <c r="K37" s="113"/>
    </row>
    <row r="38" spans="1:12" ht="31.5" customHeight="1" x14ac:dyDescent="0.25">
      <c r="B38" s="119" t="s">
        <v>60</v>
      </c>
      <c r="C38" s="119"/>
      <c r="D38" s="6"/>
      <c r="E38" s="7"/>
      <c r="F38" s="7"/>
      <c r="G38" s="109"/>
      <c r="H38" s="110"/>
      <c r="I38" s="9"/>
      <c r="J38" s="113" t="s">
        <v>43</v>
      </c>
      <c r="K38" s="113"/>
    </row>
    <row r="39" spans="1:12" ht="31.5" customHeight="1" x14ac:dyDescent="0.2">
      <c r="B39" s="111" t="s">
        <v>41</v>
      </c>
      <c r="C39" s="111"/>
      <c r="D39" s="111"/>
    </row>
    <row r="41" spans="1:12" x14ac:dyDescent="0.2">
      <c r="D41" s="3"/>
    </row>
  </sheetData>
  <mergeCells count="9">
    <mergeCell ref="B1:L1"/>
    <mergeCell ref="G38:H38"/>
    <mergeCell ref="B39:D39"/>
    <mergeCell ref="J37:K37"/>
    <mergeCell ref="B37:D37"/>
    <mergeCell ref="F2:G2"/>
    <mergeCell ref="A35:C35"/>
    <mergeCell ref="J38:K38"/>
    <mergeCell ref="B38:C38"/>
  </mergeCells>
  <phoneticPr fontId="13" type="noConversion"/>
  <pageMargins left="0.23622047244094491" right="0" top="0" bottom="0" header="0" footer="0"/>
  <pageSetup paperSize="9" scale="66" fitToHeight="2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TarifAdmin</dc:creator>
  <cp:lastModifiedBy>TarifAdmin</cp:lastModifiedBy>
  <cp:lastPrinted>2022-01-31T08:27:14Z</cp:lastPrinted>
  <dcterms:created xsi:type="dcterms:W3CDTF">2018-05-31T10:16:46Z</dcterms:created>
  <dcterms:modified xsi:type="dcterms:W3CDTF">2022-01-31T08:27:17Z</dcterms:modified>
</cp:coreProperties>
</file>