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ЭтаКнига"/>
  <bookViews>
    <workbookView xWindow="0" yWindow="60" windowWidth="19410" windowHeight="8985" tabRatio="609"/>
  </bookViews>
  <sheets>
    <sheet name="фін звіт" sheetId="6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8" i="6" l="1"/>
  <c r="E19" i="6"/>
  <c r="D19" i="6" l="1"/>
  <c r="D78" i="6" l="1"/>
  <c r="G90" i="6"/>
  <c r="F90" i="6"/>
  <c r="G26" i="6"/>
  <c r="F26" i="6"/>
  <c r="F25" i="6"/>
  <c r="G109" i="6" l="1"/>
  <c r="G108" i="6"/>
  <c r="G107" i="6"/>
  <c r="G106" i="6"/>
  <c r="G105" i="6"/>
  <c r="G104" i="6"/>
  <c r="G97" i="6"/>
  <c r="G96" i="6"/>
  <c r="G95" i="6"/>
  <c r="G94" i="6"/>
  <c r="G93" i="6"/>
  <c r="G91" i="6"/>
  <c r="G89" i="6"/>
  <c r="G88" i="6"/>
  <c r="G87" i="6"/>
  <c r="G86" i="6"/>
  <c r="G85" i="6"/>
  <c r="G84" i="6"/>
  <c r="G83" i="6"/>
  <c r="G82" i="6"/>
  <c r="G81" i="6"/>
  <c r="G80" i="6"/>
  <c r="G79" i="6"/>
  <c r="G76" i="6"/>
  <c r="G75" i="6"/>
  <c r="G74" i="6"/>
  <c r="G73" i="6"/>
  <c r="G71" i="6"/>
  <c r="G70" i="6"/>
  <c r="G69" i="6"/>
  <c r="G66" i="6"/>
  <c r="G65" i="6"/>
  <c r="G64" i="6"/>
  <c r="G63" i="6"/>
  <c r="G61" i="6"/>
  <c r="G60" i="6"/>
  <c r="G59" i="6"/>
  <c r="G58" i="6"/>
  <c r="G57" i="6"/>
  <c r="G56" i="6"/>
  <c r="G55" i="6"/>
  <c r="G54" i="6"/>
  <c r="G53" i="6"/>
  <c r="G52" i="6"/>
  <c r="G51" i="6"/>
  <c r="G50" i="6"/>
  <c r="G47" i="6"/>
  <c r="G46" i="6"/>
  <c r="G45" i="6"/>
  <c r="G44" i="6"/>
  <c r="G42" i="6"/>
  <c r="G41" i="6"/>
  <c r="G40" i="6"/>
  <c r="G39" i="6"/>
  <c r="G38" i="6"/>
  <c r="G37" i="6"/>
  <c r="G36" i="6"/>
  <c r="G35" i="6"/>
  <c r="G34" i="6"/>
  <c r="G33" i="6"/>
  <c r="G32" i="6"/>
  <c r="G31" i="6"/>
  <c r="G25" i="6"/>
  <c r="G24" i="6"/>
  <c r="G23" i="6"/>
  <c r="G22" i="6"/>
  <c r="G21" i="6"/>
  <c r="G20" i="6"/>
  <c r="G18" i="6"/>
  <c r="G17" i="6"/>
  <c r="G15" i="6"/>
  <c r="G14" i="6"/>
  <c r="G12" i="6"/>
  <c r="F97" i="6"/>
  <c r="F96" i="6"/>
  <c r="F95" i="6"/>
  <c r="F94" i="6"/>
  <c r="F93" i="6"/>
  <c r="F91" i="6"/>
  <c r="F89" i="6"/>
  <c r="F88" i="6"/>
  <c r="F87" i="6"/>
  <c r="F86" i="6"/>
  <c r="F85" i="6"/>
  <c r="F84" i="6"/>
  <c r="F83" i="6"/>
  <c r="F82" i="6"/>
  <c r="F81" i="6"/>
  <c r="F80" i="6"/>
  <c r="F79" i="6"/>
  <c r="F76" i="6"/>
  <c r="F75" i="6"/>
  <c r="F74" i="6"/>
  <c r="F73" i="6"/>
  <c r="F71" i="6"/>
  <c r="F70" i="6"/>
  <c r="F69" i="6"/>
  <c r="F66" i="6"/>
  <c r="F65" i="6"/>
  <c r="F64" i="6"/>
  <c r="F63" i="6"/>
  <c r="F61" i="6"/>
  <c r="F60" i="6"/>
  <c r="F59" i="6"/>
  <c r="F58" i="6"/>
  <c r="F57" i="6"/>
  <c r="F56" i="6"/>
  <c r="F55" i="6"/>
  <c r="F54" i="6"/>
  <c r="F53" i="6"/>
  <c r="F52" i="6"/>
  <c r="F51" i="6"/>
  <c r="F50" i="6"/>
  <c r="F47" i="6"/>
  <c r="F46" i="6"/>
  <c r="F45" i="6"/>
  <c r="F44" i="6"/>
  <c r="F42" i="6"/>
  <c r="F41" i="6"/>
  <c r="F40" i="6"/>
  <c r="F39" i="6"/>
  <c r="F38" i="6"/>
  <c r="F37" i="6"/>
  <c r="F36" i="6"/>
  <c r="F35" i="6"/>
  <c r="F34" i="6"/>
  <c r="F33" i="6"/>
  <c r="F32" i="6"/>
  <c r="F105" i="6" s="1"/>
  <c r="F31" i="6"/>
  <c r="F104" i="6" s="1"/>
  <c r="F24" i="6"/>
  <c r="F23" i="6"/>
  <c r="F22" i="6"/>
  <c r="F21" i="6"/>
  <c r="F20" i="6"/>
  <c r="F18" i="6"/>
  <c r="F17" i="6"/>
  <c r="F15" i="6"/>
  <c r="F14" i="6"/>
  <c r="F12" i="6"/>
  <c r="E13" i="6"/>
  <c r="E112" i="6"/>
  <c r="E113" i="6" s="1"/>
  <c r="D112" i="6"/>
  <c r="D113" i="6" s="1"/>
  <c r="E110" i="6"/>
  <c r="D110" i="6"/>
  <c r="C94" i="6"/>
  <c r="C95" i="6" s="1"/>
  <c r="C96" i="6" s="1"/>
  <c r="E92" i="6"/>
  <c r="D92" i="6"/>
  <c r="C92" i="6"/>
  <c r="C80" i="6"/>
  <c r="C81" i="6" s="1"/>
  <c r="C82" i="6" s="1"/>
  <c r="C83" i="6" s="1"/>
  <c r="C84" i="6" s="1"/>
  <c r="C85" i="6" s="1"/>
  <c r="C86" i="6" s="1"/>
  <c r="C87" i="6" s="1"/>
  <c r="C88" i="6" s="1"/>
  <c r="C89" i="6" s="1"/>
  <c r="E77" i="6"/>
  <c r="C74" i="6"/>
  <c r="C75" i="6" s="1"/>
  <c r="C76" i="6" s="1"/>
  <c r="E72" i="6"/>
  <c r="D72" i="6"/>
  <c r="C70" i="6"/>
  <c r="E68" i="6"/>
  <c r="D68" i="6"/>
  <c r="C68" i="6"/>
  <c r="C78" i="6" s="1"/>
  <c r="C64" i="6"/>
  <c r="C65" i="6" s="1"/>
  <c r="C66" i="6" s="1"/>
  <c r="E62" i="6"/>
  <c r="D62" i="6"/>
  <c r="C51" i="6"/>
  <c r="C52" i="6" s="1"/>
  <c r="C53" i="6" s="1"/>
  <c r="C54" i="6" s="1"/>
  <c r="C55" i="6" s="1"/>
  <c r="C56" i="6" s="1"/>
  <c r="C57" i="6" s="1"/>
  <c r="C58" i="6" s="1"/>
  <c r="C59" i="6" s="1"/>
  <c r="C60" i="6" s="1"/>
  <c r="C61" i="6" s="1"/>
  <c r="E49" i="6"/>
  <c r="D49" i="6"/>
  <c r="E43" i="6"/>
  <c r="D43" i="6"/>
  <c r="C40" i="6"/>
  <c r="C41" i="6" s="1"/>
  <c r="C42" i="6" s="1"/>
  <c r="E30" i="6"/>
  <c r="D30" i="6"/>
  <c r="E16" i="6"/>
  <c r="D16" i="6"/>
  <c r="D13" i="6"/>
  <c r="F13" i="6" l="1"/>
  <c r="D48" i="6"/>
  <c r="F72" i="6"/>
  <c r="F62" i="6"/>
  <c r="G72" i="6"/>
  <c r="G49" i="6"/>
  <c r="F107" i="6"/>
  <c r="F109" i="6" s="1"/>
  <c r="F16" i="6"/>
  <c r="F30" i="6"/>
  <c r="G43" i="6"/>
  <c r="F49" i="6"/>
  <c r="D67" i="6"/>
  <c r="F78" i="6"/>
  <c r="G110" i="6"/>
  <c r="F19" i="6"/>
  <c r="G30" i="6"/>
  <c r="G92" i="6"/>
  <c r="G16" i="6"/>
  <c r="D27" i="6"/>
  <c r="G19" i="6"/>
  <c r="F68" i="6"/>
  <c r="G13" i="6"/>
  <c r="F106" i="6"/>
  <c r="F108" i="6" s="1"/>
  <c r="F110" i="6" s="1"/>
  <c r="F112" i="6" s="1"/>
  <c r="F113" i="6" s="1"/>
  <c r="G68" i="6"/>
  <c r="E67" i="6"/>
  <c r="E29" i="6"/>
  <c r="E48" i="6"/>
  <c r="G62" i="6"/>
  <c r="G78" i="6"/>
  <c r="D77" i="6"/>
  <c r="D29" i="6"/>
  <c r="F43" i="6"/>
  <c r="F92" i="6"/>
  <c r="G112" i="6"/>
  <c r="G113" i="6" s="1"/>
  <c r="E27" i="6"/>
  <c r="G67" i="6" l="1"/>
  <c r="F29" i="6"/>
  <c r="D98" i="6"/>
  <c r="D100" i="6" s="1"/>
  <c r="D101" i="6" s="1"/>
  <c r="E98" i="6"/>
  <c r="G27" i="6"/>
  <c r="G77" i="6"/>
  <c r="F77" i="6"/>
  <c r="F48" i="6"/>
  <c r="G48" i="6"/>
  <c r="F27" i="6"/>
  <c r="G29" i="6"/>
  <c r="F67" i="6"/>
  <c r="G98" i="6" l="1"/>
  <c r="E100" i="6"/>
  <c r="G100" i="6" s="1"/>
  <c r="F98" i="6"/>
  <c r="F100" i="6" s="1"/>
  <c r="F101" i="6" s="1"/>
  <c r="E101" i="6" l="1"/>
  <c r="G101" i="6" s="1"/>
</calcChain>
</file>

<file path=xl/sharedStrings.xml><?xml version="1.0" encoding="utf-8"?>
<sst xmlns="http://schemas.openxmlformats.org/spreadsheetml/2006/main" count="129" uniqueCount="82">
  <si>
    <t>Код рядка</t>
  </si>
  <si>
    <t>податок на додану вартість</t>
  </si>
  <si>
    <t>військовий збір</t>
  </si>
  <si>
    <t>плата за землю</t>
  </si>
  <si>
    <t>податок на дохід фізичних осіб</t>
  </si>
  <si>
    <t xml:space="preserve">єдиний внесок на загальнообов'язкове державне соціальне страхування               </t>
  </si>
  <si>
    <t>Усього податків, зборів та платежів</t>
  </si>
  <si>
    <t>Показники </t>
  </si>
  <si>
    <t>1 </t>
  </si>
  <si>
    <t>2 </t>
  </si>
  <si>
    <t>Надходження (доходи) відповідно до укладених договорів з Національною службою здоров'я України</t>
  </si>
  <si>
    <t>Інші надходження (доходи), в тому числі:</t>
  </si>
  <si>
    <t>II. Видатки</t>
  </si>
  <si>
    <t>Видатки за рахунок надходжень відповідно до укладених договорів з Національною службою здоров'я України, в тому числі:</t>
  </si>
  <si>
    <t>поточні видатки:</t>
  </si>
  <si>
    <t>Видатки за рахунок інших надходжень, в тому числі:</t>
  </si>
  <si>
    <t>ІV. Обов'язкові платежі до бюджету:</t>
  </si>
  <si>
    <t>інші (розшифрувати)</t>
  </si>
  <si>
    <t>Штатна чисельність працівників</t>
  </si>
  <si>
    <t>Первісна вартість основних фондів</t>
  </si>
  <si>
    <t xml:space="preserve">   плата за оренду майна </t>
  </si>
  <si>
    <t xml:space="preserve">   надходження від реалізації майна </t>
  </si>
  <si>
    <t xml:space="preserve">   благодійні внески, гранти та дарунки </t>
  </si>
  <si>
    <t>УСЬОГО ВИДАТКИ</t>
  </si>
  <si>
    <t>Фінансовий результат, у тому числі:</t>
  </si>
  <si>
    <t xml:space="preserve">нерозподілені доходи </t>
  </si>
  <si>
    <t xml:space="preserve">резервний фонд </t>
  </si>
  <si>
    <t>Фонд заробітної плати</t>
  </si>
  <si>
    <t>Середня заробітна плата 1 працівника</t>
  </si>
  <si>
    <t>1100</t>
  </si>
  <si>
    <t>1200</t>
  </si>
  <si>
    <t>1210</t>
  </si>
  <si>
    <t>1220</t>
  </si>
  <si>
    <t>1300</t>
  </si>
  <si>
    <t>1310</t>
  </si>
  <si>
    <t>1320</t>
  </si>
  <si>
    <t>1400</t>
  </si>
  <si>
    <t>V. Додаткова інформація</t>
  </si>
  <si>
    <t>(назва підприємства)</t>
  </si>
  <si>
    <t>капітальні видатки:</t>
  </si>
  <si>
    <t>оплата праці</t>
  </si>
  <si>
    <t>нарахування на оплату праці</t>
  </si>
  <si>
    <t>предмети, матеріали, обладнання та інвентар</t>
  </si>
  <si>
    <t>медикаменти та перев'язувальні матеріали</t>
  </si>
  <si>
    <t>продукти харчування</t>
  </si>
  <si>
    <t>оплата інших послуг (крім комунальних)</t>
  </si>
  <si>
    <t>оплата комунальних послуг та енергоносіїв</t>
  </si>
  <si>
    <t xml:space="preserve">видатки на відрядження </t>
  </si>
  <si>
    <t xml:space="preserve">окремі заходи по реалізації державних (регіональних) програм, не віднесені до заходів розвитку </t>
  </si>
  <si>
    <t>виплата пенсій і допомоги</t>
  </si>
  <si>
    <t>інші виплати населенню</t>
  </si>
  <si>
    <t>інші поточні видатки</t>
  </si>
  <si>
    <t>придбання обладнання і предметів довгострокового користування</t>
  </si>
  <si>
    <t>капітальний ремонт</t>
  </si>
  <si>
    <t>реконструкція</t>
  </si>
  <si>
    <t>інше (розшифрувати)</t>
  </si>
  <si>
    <r>
      <t>I. Надходження (доходи)</t>
    </r>
    <r>
      <rPr>
        <sz val="12"/>
        <rFont val="Times New Roman"/>
        <family val="1"/>
        <charset val="204"/>
      </rPr>
      <t> </t>
    </r>
  </si>
  <si>
    <r>
      <t>Усього надходження (доходи)</t>
    </r>
    <r>
      <rPr>
        <sz val="12"/>
        <rFont val="Times New Roman"/>
        <family val="1"/>
        <charset val="204"/>
      </rPr>
      <t> </t>
    </r>
  </si>
  <si>
    <r>
      <t>III. Фінансовий результат діяльності</t>
    </r>
    <r>
      <rPr>
        <sz val="12"/>
        <rFont val="Times New Roman"/>
        <family val="1"/>
        <charset val="204"/>
      </rPr>
      <t> </t>
    </r>
  </si>
  <si>
    <t>Надходження (доходи) за рахунок коштів бюджету міста, в тому числі:</t>
  </si>
  <si>
    <t>Видатки за рахунок коштів бюджету міста, в тому числі:</t>
  </si>
  <si>
    <t>Капітальні</t>
  </si>
  <si>
    <t xml:space="preserve">Поточні </t>
  </si>
  <si>
    <t>Надходження коштів як компенсація орендарем комунальних послуг</t>
  </si>
  <si>
    <t xml:space="preserve">   плата за послуги, що надаються згідно з основною діяльністю (платні послуги)</t>
  </si>
  <si>
    <t>Видатки за рахунок інших коштів ,( соц. Економ розвиток кошти від депутатів):</t>
  </si>
  <si>
    <t>АМОРТИЗАЦІЯ</t>
  </si>
  <si>
    <t>Генеральний директор</t>
  </si>
  <si>
    <t>Нарастаючим підсумком з початку року</t>
  </si>
  <si>
    <t>План</t>
  </si>
  <si>
    <t>Факт</t>
  </si>
  <si>
    <t>Відхилення</t>
  </si>
  <si>
    <t>Виконання</t>
  </si>
  <si>
    <t xml:space="preserve">ЗВІТ ПРО ВИКОНАННЯ ФІНАНСОВОГО ПЛАНУ </t>
  </si>
  <si>
    <t>грн.</t>
  </si>
  <si>
    <t xml:space="preserve">   надходження від додаткової господарської діяльності (відсотки від розміщення депозиту)</t>
  </si>
  <si>
    <t>надходження від централізованого постачання</t>
  </si>
  <si>
    <t>централізоване постачання</t>
  </si>
  <si>
    <t>С.М. Тихоненко</t>
  </si>
  <si>
    <t>на _01  квітня 2020 _____ рік</t>
  </si>
  <si>
    <r>
      <rPr>
        <u/>
        <sz val="14"/>
        <rFont val="Times New Roman"/>
        <family val="1"/>
        <charset val="204"/>
      </rPr>
      <t>КНП "Дніпровський центр первинної медико-санітарної допомоги №11"ДМР</t>
    </r>
    <r>
      <rPr>
        <sz val="14"/>
        <rFont val="Times New Roman"/>
        <family val="1"/>
        <charset val="204"/>
      </rPr>
      <t>_______________________</t>
    </r>
  </si>
  <si>
    <t>Надходження (доходи) за рахунок інших коштів,( соц. Економ розвиток кошти від депутатів):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</si>
</sst>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6" formatCode="_(&quot;$&quot;* #,##0.00_);_(&quot;$&quot;* \(#,##0.00\);_(&quot;$&quot;* &quot;-&quot;??_);_(@_)"/>
  </numFmts>
  <fonts count="17" x14ac:knownFonts="1">
    <font>
      <sz val="11"/>
      <color theme="1"/>
      <name val="Calibri"/>
      <family val="2"/>
      <charset val="204"/>
      <scheme val="minor"/>
    </font>
    <font>
      <sz val="13.5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3.5"/>
      <name val="Times New Roman"/>
      <family val="1"/>
      <charset val="204"/>
    </font>
    <font>
      <sz val="13.5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Calibri"/>
      <family val="2"/>
      <charset val="204"/>
      <scheme val="minor"/>
    </font>
    <font>
      <sz val="8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3.5"/>
      <name val="Arial Cyr"/>
      <charset val="204"/>
    </font>
    <font>
      <sz val="11.5"/>
      <name val="Times New Roman"/>
      <family val="1"/>
      <charset val="204"/>
    </font>
    <font>
      <sz val="13.5"/>
      <color rgb="FFFF000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u/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3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6" fontId="14" fillId="0" borderId="0" applyFont="0" applyFill="0" applyBorder="0" applyAlignment="0" applyProtection="0"/>
    <xf numFmtId="0" fontId="15" fillId="0" borderId="0"/>
  </cellStyleXfs>
  <cellXfs count="116">
    <xf numFmtId="0" fontId="0" fillId="0" borderId="0" xfId="0"/>
    <xf numFmtId="0" fontId="6" fillId="0" borderId="0" xfId="0" applyFont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3" fillId="0" borderId="0" xfId="0" applyFont="1" applyProtection="1">
      <protection locked="0"/>
    </xf>
    <xf numFmtId="0" fontId="3" fillId="0" borderId="0" xfId="0" applyFont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/>
      <protection locked="0"/>
    </xf>
    <xf numFmtId="0" fontId="1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1" fillId="0" borderId="0" xfId="0" applyFont="1" applyBorder="1" applyProtection="1">
      <protection locked="0"/>
    </xf>
    <xf numFmtId="0" fontId="11" fillId="2" borderId="0" xfId="0" applyFont="1" applyFill="1" applyBorder="1" applyProtection="1">
      <protection locked="0"/>
    </xf>
    <xf numFmtId="0" fontId="11" fillId="2" borderId="0" xfId="0" applyFont="1" applyFill="1" applyBorder="1" applyAlignment="1" applyProtection="1">
      <alignment horizontal="center"/>
      <protection locked="0"/>
    </xf>
    <xf numFmtId="0" fontId="2" fillId="2" borderId="0" xfId="0" applyFont="1" applyFill="1" applyBorder="1" applyAlignment="1" applyProtection="1">
      <alignment horizontal="center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8" xfId="0" applyFont="1" applyFill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 applyProtection="1">
      <alignment horizontal="center"/>
      <protection locked="0"/>
    </xf>
    <xf numFmtId="49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164" fontId="2" fillId="2" borderId="6" xfId="0" applyNumberFormat="1" applyFont="1" applyFill="1" applyBorder="1" applyAlignment="1" applyProtection="1">
      <alignment horizontal="center" vertical="center" wrapText="1"/>
      <protection locked="0"/>
    </xf>
    <xf numFmtId="164" fontId="2" fillId="0" borderId="8" xfId="0" applyNumberFormat="1" applyFont="1" applyBorder="1" applyAlignment="1" applyProtection="1">
      <alignment horizontal="center"/>
      <protection locked="0"/>
    </xf>
    <xf numFmtId="0" fontId="13" fillId="0" borderId="0" xfId="0" applyFont="1" applyProtection="1">
      <protection locked="0"/>
    </xf>
    <xf numFmtId="49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 applyProtection="1">
      <alignment horizontal="center" vertical="center" wrapText="1"/>
      <protection locked="0"/>
    </xf>
    <xf numFmtId="164" fontId="2" fillId="2" borderId="9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8" xfId="0" applyFont="1" applyFill="1" applyBorder="1" applyAlignment="1" applyProtection="1">
      <alignment horizontal="center" vertical="center" wrapText="1"/>
      <protection locked="0"/>
    </xf>
    <xf numFmtId="0" fontId="5" fillId="2" borderId="3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5" fillId="2" borderId="4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164" fontId="2" fillId="2" borderId="12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8" xfId="0" applyFont="1" applyFill="1" applyBorder="1" applyAlignment="1" applyProtection="1">
      <alignment vertical="center" wrapText="1"/>
      <protection locked="0"/>
    </xf>
    <xf numFmtId="3" fontId="2" fillId="2" borderId="14" xfId="0" applyNumberFormat="1" applyFont="1" applyFill="1" applyBorder="1" applyAlignment="1" applyProtection="1">
      <alignment horizontal="center" vertical="center" wrapText="1"/>
      <protection locked="0"/>
    </xf>
    <xf numFmtId="3" fontId="2" fillId="0" borderId="8" xfId="0" applyNumberFormat="1" applyFont="1" applyBorder="1" applyAlignment="1" applyProtection="1">
      <alignment horizontal="center"/>
      <protection locked="0"/>
    </xf>
    <xf numFmtId="0" fontId="5" fillId="2" borderId="0" xfId="0" applyFont="1" applyFill="1" applyBorder="1" applyAlignment="1" applyProtection="1">
      <alignment vertical="center" wrapText="1"/>
      <protection locked="0"/>
    </xf>
    <xf numFmtId="0" fontId="5" fillId="2" borderId="0" xfId="0" applyFont="1" applyFill="1" applyBorder="1" applyAlignment="1" applyProtection="1">
      <alignment horizontal="center" vertical="center" wrapText="1"/>
      <protection locked="0"/>
    </xf>
    <xf numFmtId="0" fontId="2" fillId="2" borderId="0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/>
      <protection locked="0"/>
    </xf>
    <xf numFmtId="0" fontId="3" fillId="2" borderId="0" xfId="0" applyFont="1" applyFill="1" applyBorder="1" applyProtection="1">
      <protection locked="0"/>
    </xf>
    <xf numFmtId="0" fontId="3" fillId="2" borderId="0" xfId="0" applyFont="1" applyFill="1" applyBorder="1" applyAlignment="1" applyProtection="1">
      <alignment horizontal="center"/>
      <protection locked="0"/>
    </xf>
    <xf numFmtId="0" fontId="3" fillId="2" borderId="5" xfId="0" applyFont="1" applyFill="1" applyBorder="1" applyAlignment="1" applyProtection="1">
      <alignment horizontal="center"/>
      <protection locked="0"/>
    </xf>
    <xf numFmtId="164" fontId="5" fillId="2" borderId="8" xfId="0" applyNumberFormat="1" applyFont="1" applyFill="1" applyBorder="1" applyAlignment="1" applyProtection="1">
      <alignment horizontal="center" vertical="center" wrapText="1"/>
    </xf>
    <xf numFmtId="164" fontId="5" fillId="2" borderId="4" xfId="0" applyNumberFormat="1" applyFont="1" applyFill="1" applyBorder="1" applyAlignment="1" applyProtection="1">
      <alignment horizontal="center" vertical="center" wrapText="1"/>
    </xf>
    <xf numFmtId="164" fontId="2" fillId="2" borderId="8" xfId="0" applyNumberFormat="1" applyFont="1" applyFill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  <protection locked="0"/>
    </xf>
    <xf numFmtId="0" fontId="6" fillId="0" borderId="0" xfId="0" applyFont="1" applyFill="1" applyBorder="1" applyAlignment="1" applyProtection="1">
      <alignment horizontal="center"/>
      <protection locked="0"/>
    </xf>
    <xf numFmtId="4" fontId="5" fillId="2" borderId="1" xfId="0" applyNumberFormat="1" applyFont="1" applyFill="1" applyBorder="1" applyAlignment="1" applyProtection="1">
      <alignment horizontal="center" vertical="center" wrapText="1"/>
    </xf>
    <xf numFmtId="4" fontId="2" fillId="2" borderId="6" xfId="0" applyNumberFormat="1" applyFont="1" applyFill="1" applyBorder="1" applyAlignment="1" applyProtection="1">
      <alignment horizontal="center" vertical="center" wrapText="1"/>
      <protection locked="0"/>
    </xf>
    <xf numFmtId="4" fontId="2" fillId="0" borderId="8" xfId="0" applyNumberFormat="1" applyFont="1" applyBorder="1" applyAlignment="1" applyProtection="1">
      <alignment horizontal="center"/>
      <protection locked="0"/>
    </xf>
    <xf numFmtId="4" fontId="5" fillId="2" borderId="4" xfId="0" applyNumberFormat="1" applyFont="1" applyFill="1" applyBorder="1" applyAlignment="1" applyProtection="1">
      <alignment horizontal="center" vertical="center" wrapText="1"/>
    </xf>
    <xf numFmtId="4" fontId="2" fillId="2" borderId="8" xfId="0" applyNumberFormat="1" applyFont="1" applyFill="1" applyBorder="1" applyAlignment="1" applyProtection="1">
      <alignment horizontal="center" vertical="center" wrapText="1"/>
      <protection locked="0"/>
    </xf>
    <xf numFmtId="4" fontId="2" fillId="2" borderId="14" xfId="0" applyNumberFormat="1" applyFont="1" applyFill="1" applyBorder="1" applyAlignment="1" applyProtection="1">
      <alignment horizontal="center" vertical="center" wrapText="1"/>
      <protection locked="0"/>
    </xf>
    <xf numFmtId="4" fontId="2" fillId="0" borderId="13" xfId="0" applyNumberFormat="1" applyFont="1" applyBorder="1" applyAlignment="1" applyProtection="1">
      <alignment horizontal="center"/>
      <protection locked="0"/>
    </xf>
    <xf numFmtId="4" fontId="2" fillId="2" borderId="10" xfId="0" applyNumberFormat="1" applyFont="1" applyFill="1" applyBorder="1" applyAlignment="1" applyProtection="1">
      <alignment horizontal="center" vertical="center" wrapText="1"/>
      <protection locked="0"/>
    </xf>
    <xf numFmtId="4" fontId="2" fillId="0" borderId="12" xfId="0" applyNumberFormat="1" applyFont="1" applyBorder="1" applyAlignment="1" applyProtection="1">
      <alignment horizontal="center"/>
      <protection locked="0"/>
    </xf>
    <xf numFmtId="4" fontId="2" fillId="2" borderId="9" xfId="0" applyNumberFormat="1" applyFont="1" applyFill="1" applyBorder="1" applyAlignment="1" applyProtection="1">
      <alignment horizontal="center" vertical="center" wrapText="1"/>
      <protection locked="0"/>
    </xf>
    <xf numFmtId="4" fontId="5" fillId="2" borderId="8" xfId="0" applyNumberFormat="1" applyFont="1" applyFill="1" applyBorder="1" applyAlignment="1" applyProtection="1">
      <alignment horizontal="center" vertical="center" wrapText="1"/>
    </xf>
    <xf numFmtId="4" fontId="5" fillId="2" borderId="3" xfId="0" applyNumberFormat="1" applyFont="1" applyFill="1" applyBorder="1" applyAlignment="1" applyProtection="1">
      <alignment horizontal="center" vertical="center" wrapText="1"/>
    </xf>
    <xf numFmtId="4" fontId="2" fillId="0" borderId="0" xfId="0" applyNumberFormat="1" applyFont="1" applyBorder="1" applyAlignment="1" applyProtection="1">
      <alignment horizontal="center"/>
      <protection locked="0"/>
    </xf>
    <xf numFmtId="4" fontId="5" fillId="2" borderId="8" xfId="0" applyNumberFormat="1" applyFont="1" applyFill="1" applyBorder="1" applyAlignment="1" applyProtection="1">
      <alignment horizontal="center" vertical="center" wrapText="1"/>
      <protection locked="0"/>
    </xf>
    <xf numFmtId="4" fontId="5" fillId="0" borderId="8" xfId="0" applyNumberFormat="1" applyFont="1" applyBorder="1" applyAlignment="1" applyProtection="1">
      <alignment horizontal="center"/>
      <protection locked="0"/>
    </xf>
    <xf numFmtId="4" fontId="5" fillId="0" borderId="8" xfId="0" applyNumberFormat="1" applyFont="1" applyBorder="1" applyAlignment="1" applyProtection="1">
      <alignment horizontal="center"/>
    </xf>
    <xf numFmtId="0" fontId="12" fillId="2" borderId="8" xfId="0" applyFont="1" applyFill="1" applyBorder="1" applyAlignment="1" applyProtection="1">
      <alignment horizontal="center" vertical="center" wrapText="1"/>
      <protection locked="0"/>
    </xf>
    <xf numFmtId="0" fontId="4" fillId="0" borderId="20" xfId="0" applyFont="1" applyBorder="1" applyAlignment="1" applyProtection="1">
      <alignment horizontal="center" vertical="center"/>
      <protection locked="0"/>
    </xf>
    <xf numFmtId="0" fontId="2" fillId="2" borderId="19" xfId="0" applyFont="1" applyFill="1" applyBorder="1" applyAlignment="1" applyProtection="1">
      <alignment horizontal="center" vertical="center" wrapText="1"/>
      <protection locked="0"/>
    </xf>
    <xf numFmtId="0" fontId="2" fillId="0" borderId="20" xfId="0" applyFont="1" applyBorder="1" applyAlignment="1" applyProtection="1">
      <alignment horizontal="center"/>
      <protection locked="0"/>
    </xf>
    <xf numFmtId="0" fontId="5" fillId="2" borderId="19" xfId="0" applyFont="1" applyFill="1" applyBorder="1" applyAlignment="1" applyProtection="1">
      <alignment horizontal="justify" vertical="center" wrapText="1"/>
      <protection locked="0"/>
    </xf>
    <xf numFmtId="4" fontId="5" fillId="0" borderId="20" xfId="0" applyNumberFormat="1" applyFont="1" applyBorder="1" applyAlignment="1" applyProtection="1">
      <alignment horizontal="center"/>
    </xf>
    <xf numFmtId="0" fontId="2" fillId="2" borderId="19" xfId="0" applyFont="1" applyFill="1" applyBorder="1" applyAlignment="1" applyProtection="1">
      <alignment horizontal="justify" vertical="center" wrapText="1"/>
      <protection locked="0"/>
    </xf>
    <xf numFmtId="0" fontId="5" fillId="2" borderId="23" xfId="0" applyFont="1" applyFill="1" applyBorder="1" applyAlignment="1" applyProtection="1">
      <alignment horizontal="justify" vertical="center" wrapText="1"/>
      <protection locked="0"/>
    </xf>
    <xf numFmtId="0" fontId="2" fillId="2" borderId="24" xfId="0" applyFont="1" applyFill="1" applyBorder="1" applyAlignment="1" applyProtection="1">
      <alignment horizontal="justify" vertical="center" wrapText="1"/>
      <protection locked="0"/>
    </xf>
    <xf numFmtId="0" fontId="2" fillId="0" borderId="25" xfId="0" applyFont="1" applyBorder="1" applyAlignment="1" applyProtection="1">
      <alignment wrapText="1"/>
      <protection locked="0"/>
    </xf>
    <xf numFmtId="0" fontId="2" fillId="0" borderId="26" xfId="0" applyFont="1" applyBorder="1" applyProtection="1">
      <protection locked="0"/>
    </xf>
    <xf numFmtId="0" fontId="2" fillId="0" borderId="24" xfId="0" applyFont="1" applyBorder="1" applyProtection="1">
      <protection locked="0"/>
    </xf>
    <xf numFmtId="0" fontId="2" fillId="0" borderId="24" xfId="0" applyFont="1" applyBorder="1" applyAlignment="1" applyProtection="1">
      <alignment wrapText="1"/>
      <protection locked="0"/>
    </xf>
    <xf numFmtId="0" fontId="2" fillId="0" borderId="24" xfId="0" applyFont="1" applyFill="1" applyBorder="1" applyAlignment="1" applyProtection="1">
      <alignment wrapText="1"/>
      <protection locked="0"/>
    </xf>
    <xf numFmtId="0" fontId="5" fillId="2" borderId="24" xfId="0" applyFont="1" applyFill="1" applyBorder="1" applyAlignment="1" applyProtection="1">
      <alignment horizontal="justify" vertical="center" wrapText="1"/>
      <protection locked="0"/>
    </xf>
    <xf numFmtId="0" fontId="5" fillId="2" borderId="29" xfId="0" applyFont="1" applyFill="1" applyBorder="1" applyAlignment="1" applyProtection="1">
      <alignment horizontal="justify" vertical="center" wrapText="1"/>
      <protection locked="0"/>
    </xf>
    <xf numFmtId="0" fontId="2" fillId="2" borderId="19" xfId="0" applyFont="1" applyFill="1" applyBorder="1" applyAlignment="1" applyProtection="1">
      <alignment horizontal="left" vertical="center" wrapText="1"/>
      <protection locked="0"/>
    </xf>
    <xf numFmtId="0" fontId="2" fillId="0" borderId="19" xfId="0" applyFont="1" applyFill="1" applyBorder="1" applyAlignment="1" applyProtection="1">
      <alignment horizontal="justify" vertical="center" wrapText="1"/>
      <protection locked="0"/>
    </xf>
    <xf numFmtId="164" fontId="5" fillId="0" borderId="20" xfId="0" applyNumberFormat="1" applyFont="1" applyBorder="1" applyAlignment="1" applyProtection="1">
      <alignment horizontal="center"/>
    </xf>
    <xf numFmtId="0" fontId="2" fillId="2" borderId="30" xfId="0" applyFont="1" applyFill="1" applyBorder="1" applyAlignment="1" applyProtection="1">
      <alignment horizontal="justify" vertical="center" wrapText="1"/>
      <protection locked="0"/>
    </xf>
    <xf numFmtId="164" fontId="2" fillId="0" borderId="20" xfId="0" applyNumberFormat="1" applyFont="1" applyBorder="1" applyAlignment="1" applyProtection="1">
      <alignment horizontal="center"/>
      <protection locked="0"/>
    </xf>
    <xf numFmtId="0" fontId="2" fillId="2" borderId="19" xfId="0" applyFont="1" applyFill="1" applyBorder="1" applyAlignment="1" applyProtection="1">
      <alignment vertical="center" wrapText="1"/>
      <protection locked="0"/>
    </xf>
    <xf numFmtId="0" fontId="5" fillId="2" borderId="30" xfId="0" applyFont="1" applyFill="1" applyBorder="1" applyAlignment="1" applyProtection="1">
      <alignment horizontal="justify" vertical="center" wrapText="1"/>
      <protection locked="0"/>
    </xf>
    <xf numFmtId="0" fontId="2" fillId="2" borderId="30" xfId="0" applyFont="1" applyFill="1" applyBorder="1" applyAlignment="1" applyProtection="1">
      <alignment horizontal="left" vertical="center" wrapText="1"/>
      <protection locked="0"/>
    </xf>
    <xf numFmtId="0" fontId="2" fillId="2" borderId="31" xfId="0" applyFont="1" applyFill="1" applyBorder="1" applyAlignment="1" applyProtection="1">
      <alignment horizontal="left" vertical="center" wrapText="1"/>
      <protection locked="0"/>
    </xf>
    <xf numFmtId="164" fontId="2" fillId="2" borderId="32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24" xfId="0" applyFont="1" applyFill="1" applyBorder="1" applyAlignment="1" applyProtection="1">
      <alignment vertical="center" wrapText="1"/>
      <protection locked="0"/>
    </xf>
    <xf numFmtId="0" fontId="2" fillId="2" borderId="29" xfId="0" applyFont="1" applyFill="1" applyBorder="1" applyAlignment="1" applyProtection="1">
      <alignment horizontal="justify" vertical="center" wrapText="1"/>
      <protection locked="0"/>
    </xf>
    <xf numFmtId="3" fontId="2" fillId="0" borderId="20" xfId="0" applyNumberFormat="1" applyFont="1" applyBorder="1" applyAlignment="1" applyProtection="1">
      <alignment horizontal="center"/>
      <protection locked="0"/>
    </xf>
    <xf numFmtId="0" fontId="2" fillId="2" borderId="33" xfId="0" applyFont="1" applyFill="1" applyBorder="1" applyAlignment="1" applyProtection="1">
      <alignment horizontal="justify" vertical="center" wrapText="1"/>
      <protection locked="0"/>
    </xf>
    <xf numFmtId="0" fontId="2" fillId="2" borderId="34" xfId="0" applyFont="1" applyFill="1" applyBorder="1" applyAlignment="1" applyProtection="1">
      <alignment horizontal="center" vertical="center" wrapText="1"/>
      <protection locked="0"/>
    </xf>
    <xf numFmtId="164" fontId="2" fillId="2" borderId="35" xfId="0" applyNumberFormat="1" applyFont="1" applyFill="1" applyBorder="1" applyAlignment="1" applyProtection="1">
      <alignment horizontal="center" vertical="center" wrapText="1"/>
      <protection locked="0"/>
    </xf>
    <xf numFmtId="164" fontId="2" fillId="0" borderId="36" xfId="0" applyNumberFormat="1" applyFont="1" applyBorder="1" applyAlignment="1" applyProtection="1">
      <alignment horizontal="center"/>
      <protection locked="0"/>
    </xf>
    <xf numFmtId="164" fontId="2" fillId="0" borderId="37" xfId="0" applyNumberFormat="1" applyFont="1" applyBorder="1" applyAlignment="1" applyProtection="1">
      <alignment horizontal="center"/>
      <protection locked="0"/>
    </xf>
    <xf numFmtId="0" fontId="2" fillId="2" borderId="0" xfId="0" applyFont="1" applyFill="1" applyBorder="1" applyAlignment="1" applyProtection="1">
      <alignment horizontal="justify" vertical="center" wrapText="1"/>
      <protection locked="0"/>
    </xf>
    <xf numFmtId="164" fontId="2" fillId="2" borderId="0" xfId="0" applyNumberFormat="1" applyFont="1" applyFill="1" applyBorder="1" applyAlignment="1" applyProtection="1">
      <alignment horizontal="center" vertical="center" wrapText="1"/>
      <protection locked="0"/>
    </xf>
    <xf numFmtId="164" fontId="2" fillId="0" borderId="0" xfId="0" applyNumberFormat="1" applyFont="1" applyBorder="1" applyAlignment="1" applyProtection="1">
      <alignment horizontal="center"/>
      <protection locked="0"/>
    </xf>
    <xf numFmtId="0" fontId="12" fillId="2" borderId="1" xfId="0" applyFont="1" applyFill="1" applyBorder="1" applyAlignment="1" applyProtection="1">
      <alignment horizontal="center" vertical="center" wrapText="1"/>
      <protection locked="0"/>
    </xf>
    <xf numFmtId="0" fontId="5" fillId="2" borderId="0" xfId="0" applyFont="1" applyFill="1" applyBorder="1" applyAlignment="1" applyProtection="1">
      <alignment horizontal="center" vertical="center" wrapText="1"/>
      <protection locked="0"/>
    </xf>
    <xf numFmtId="0" fontId="5" fillId="2" borderId="7" xfId="0" applyFont="1" applyFill="1" applyBorder="1" applyAlignment="1" applyProtection="1">
      <alignment horizontal="center" vertical="center" wrapText="1"/>
      <protection locked="0"/>
    </xf>
    <xf numFmtId="0" fontId="9" fillId="2" borderId="0" xfId="0" applyFont="1" applyFill="1" applyBorder="1" applyAlignment="1" applyProtection="1">
      <alignment horizontal="center" wrapText="1"/>
      <protection locked="0"/>
    </xf>
    <xf numFmtId="0" fontId="6" fillId="2" borderId="0" xfId="0" applyFont="1" applyFill="1" applyBorder="1" applyAlignment="1" applyProtection="1">
      <alignment horizontal="center"/>
      <protection locked="0"/>
    </xf>
    <xf numFmtId="0" fontId="3" fillId="2" borderId="0" xfId="0" applyFont="1" applyFill="1" applyBorder="1" applyAlignment="1" applyProtection="1">
      <alignment horizontal="center"/>
      <protection locked="0"/>
    </xf>
    <xf numFmtId="0" fontId="12" fillId="2" borderId="15" xfId="0" applyFont="1" applyFill="1" applyBorder="1" applyAlignment="1" applyProtection="1">
      <alignment horizontal="center" vertical="center" wrapText="1"/>
      <protection locked="0"/>
    </xf>
    <xf numFmtId="0" fontId="12" fillId="2" borderId="19" xfId="0" applyFont="1" applyFill="1" applyBorder="1" applyAlignment="1" applyProtection="1">
      <alignment horizontal="center" vertical="center" wrapText="1"/>
      <protection locked="0"/>
    </xf>
    <xf numFmtId="0" fontId="12" fillId="2" borderId="16" xfId="0" applyFont="1" applyFill="1" applyBorder="1" applyAlignment="1" applyProtection="1">
      <alignment horizontal="center" vertical="center" wrapText="1"/>
      <protection locked="0"/>
    </xf>
    <xf numFmtId="0" fontId="12" fillId="2" borderId="17" xfId="0" applyFont="1" applyFill="1" applyBorder="1" applyAlignment="1" applyProtection="1">
      <alignment horizontal="center" vertical="center" wrapText="1"/>
      <protection locked="0"/>
    </xf>
    <xf numFmtId="0" fontId="12" fillId="2" borderId="18" xfId="0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horizontal="left" vertical="center" wrapText="1"/>
      <protection locked="0"/>
    </xf>
    <xf numFmtId="0" fontId="5" fillId="2" borderId="21" xfId="0" applyFont="1" applyFill="1" applyBorder="1" applyAlignment="1" applyProtection="1">
      <alignment horizontal="center" vertical="center" wrapText="1"/>
      <protection locked="0"/>
    </xf>
    <xf numFmtId="0" fontId="5" fillId="2" borderId="22" xfId="0" applyFont="1" applyFill="1" applyBorder="1" applyAlignment="1" applyProtection="1">
      <alignment horizontal="center" vertical="center" wrapText="1"/>
      <protection locked="0"/>
    </xf>
    <xf numFmtId="0" fontId="5" fillId="2" borderId="27" xfId="0" applyFont="1" applyFill="1" applyBorder="1" applyAlignment="1" applyProtection="1">
      <alignment horizontal="center" vertical="center" wrapText="1"/>
      <protection locked="0"/>
    </xf>
    <xf numFmtId="0" fontId="5" fillId="2" borderId="28" xfId="0" applyFont="1" applyFill="1" applyBorder="1" applyAlignment="1" applyProtection="1">
      <alignment horizontal="center" vertical="center" wrapText="1"/>
      <protection locked="0"/>
    </xf>
    <xf numFmtId="0" fontId="10" fillId="2" borderId="0" xfId="0" applyFont="1" applyFill="1" applyBorder="1" applyAlignment="1" applyProtection="1">
      <alignment horizontal="center" vertical="center"/>
      <protection locked="0"/>
    </xf>
  </cellXfs>
  <cellStyles count="3">
    <cellStyle name="Денежный 2" xfId="1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30"/>
  <sheetViews>
    <sheetView tabSelected="1" workbookViewId="0">
      <selection activeCell="N12" sqref="N12"/>
    </sheetView>
  </sheetViews>
  <sheetFormatPr defaultColWidth="9.140625" defaultRowHeight="18" x14ac:dyDescent="0.3"/>
  <cols>
    <col min="1" max="1" width="9.140625" style="6"/>
    <col min="2" max="2" width="58.85546875" style="7" customWidth="1"/>
    <col min="3" max="3" width="7.140625" style="7" customWidth="1"/>
    <col min="4" max="4" width="15" style="5" customWidth="1"/>
    <col min="5" max="5" width="15.7109375" style="5" customWidth="1"/>
    <col min="6" max="6" width="12.85546875" style="5" customWidth="1"/>
    <col min="7" max="7" width="13.85546875" style="5" customWidth="1"/>
    <col min="8" max="16384" width="9.140625" style="6"/>
  </cols>
  <sheetData>
    <row r="1" spans="2:11" ht="18.75" customHeight="1" x14ac:dyDescent="0.3">
      <c r="B1" s="3"/>
      <c r="C1" s="3"/>
      <c r="D1" s="1"/>
      <c r="E1" s="2"/>
    </row>
    <row r="2" spans="2:11" ht="13.9" customHeight="1" x14ac:dyDescent="0.3">
      <c r="B2" s="3"/>
      <c r="C2" s="3"/>
      <c r="D2" s="110"/>
      <c r="E2" s="110"/>
      <c r="F2" s="110"/>
      <c r="G2" s="110"/>
      <c r="K2" s="8"/>
    </row>
    <row r="3" spans="2:11" ht="33" customHeight="1" x14ac:dyDescent="0.3">
      <c r="B3" s="102" t="s">
        <v>73</v>
      </c>
      <c r="C3" s="102"/>
      <c r="D3" s="102"/>
      <c r="E3" s="102"/>
      <c r="F3" s="102"/>
      <c r="G3" s="102"/>
    </row>
    <row r="4" spans="2:11" ht="20.45" customHeight="1" x14ac:dyDescent="0.3">
      <c r="B4" s="115" t="s">
        <v>80</v>
      </c>
      <c r="C4" s="115"/>
      <c r="D4" s="115"/>
      <c r="E4" s="115"/>
      <c r="F4" s="115"/>
      <c r="G4" s="115"/>
    </row>
    <row r="5" spans="2:11" ht="13.15" customHeight="1" x14ac:dyDescent="0.3">
      <c r="B5" s="103" t="s">
        <v>38</v>
      </c>
      <c r="C5" s="103"/>
      <c r="D5" s="103"/>
      <c r="E5" s="103"/>
      <c r="F5" s="103"/>
      <c r="G5" s="103"/>
    </row>
    <row r="6" spans="2:11" ht="17.45" customHeight="1" x14ac:dyDescent="0.3">
      <c r="B6" s="104" t="s">
        <v>79</v>
      </c>
      <c r="C6" s="104"/>
      <c r="D6" s="104"/>
      <c r="E6" s="104"/>
      <c r="F6" s="104"/>
      <c r="G6" s="104"/>
    </row>
    <row r="7" spans="2:11" ht="11.45" customHeight="1" thickBot="1" x14ac:dyDescent="0.35">
      <c r="B7" s="9"/>
      <c r="C7" s="10"/>
      <c r="F7" s="11" t="s">
        <v>74</v>
      </c>
    </row>
    <row r="8" spans="2:11" ht="30" customHeight="1" x14ac:dyDescent="0.3">
      <c r="B8" s="105" t="s">
        <v>7</v>
      </c>
      <c r="C8" s="107" t="s">
        <v>0</v>
      </c>
      <c r="D8" s="108" t="s">
        <v>68</v>
      </c>
      <c r="E8" s="108"/>
      <c r="F8" s="108"/>
      <c r="G8" s="109"/>
    </row>
    <row r="9" spans="2:11" ht="21" customHeight="1" x14ac:dyDescent="0.3">
      <c r="B9" s="106"/>
      <c r="C9" s="99"/>
      <c r="D9" s="62" t="s">
        <v>69</v>
      </c>
      <c r="E9" s="12" t="s">
        <v>70</v>
      </c>
      <c r="F9" s="44" t="s">
        <v>71</v>
      </c>
      <c r="G9" s="63" t="s">
        <v>72</v>
      </c>
    </row>
    <row r="10" spans="2:11" ht="15" customHeight="1" x14ac:dyDescent="0.3">
      <c r="B10" s="64" t="s">
        <v>8</v>
      </c>
      <c r="C10" s="13" t="s">
        <v>9</v>
      </c>
      <c r="D10" s="14">
        <v>7</v>
      </c>
      <c r="E10" s="15">
        <v>8</v>
      </c>
      <c r="F10" s="15">
        <v>9</v>
      </c>
      <c r="G10" s="65">
        <v>10</v>
      </c>
    </row>
    <row r="11" spans="2:11" x14ac:dyDescent="0.3">
      <c r="B11" s="111" t="s">
        <v>56</v>
      </c>
      <c r="C11" s="100"/>
      <c r="D11" s="100"/>
      <c r="E11" s="100"/>
      <c r="F11" s="100"/>
      <c r="G11" s="112"/>
    </row>
    <row r="12" spans="2:11" ht="35.25" customHeight="1" x14ac:dyDescent="0.3">
      <c r="B12" s="66" t="s">
        <v>10</v>
      </c>
      <c r="C12" s="16" t="s">
        <v>29</v>
      </c>
      <c r="D12" s="59">
        <v>7601314.9000000004</v>
      </c>
      <c r="E12" s="60">
        <v>7601314.9000000004</v>
      </c>
      <c r="F12" s="61">
        <f>D12-E12</f>
        <v>0</v>
      </c>
      <c r="G12" s="67">
        <f>(E12/D12)*100%</f>
        <v>1</v>
      </c>
    </row>
    <row r="13" spans="2:11" ht="31.5" x14ac:dyDescent="0.3">
      <c r="B13" s="66" t="s">
        <v>59</v>
      </c>
      <c r="C13" s="16" t="s">
        <v>30</v>
      </c>
      <c r="D13" s="46">
        <f t="shared" ref="D13" si="0">D14+D15</f>
        <v>1484546.63</v>
      </c>
      <c r="E13" s="46">
        <f>E14+E15</f>
        <v>1484546.63</v>
      </c>
      <c r="F13" s="61">
        <f t="shared" ref="F13:F77" si="1">D13-E13</f>
        <v>0</v>
      </c>
      <c r="G13" s="67">
        <f t="shared" ref="G13:G77" si="2">(E13/D13)*100%</f>
        <v>1</v>
      </c>
    </row>
    <row r="14" spans="2:11" x14ac:dyDescent="0.3">
      <c r="B14" s="68" t="s">
        <v>62</v>
      </c>
      <c r="C14" s="16" t="s">
        <v>31</v>
      </c>
      <c r="D14" s="47">
        <v>1484546.63</v>
      </c>
      <c r="E14" s="48">
        <v>1484546.63</v>
      </c>
      <c r="F14" s="61">
        <f t="shared" si="1"/>
        <v>0</v>
      </c>
      <c r="G14" s="67">
        <f t="shared" si="2"/>
        <v>1</v>
      </c>
    </row>
    <row r="15" spans="2:11" x14ac:dyDescent="0.3">
      <c r="B15" s="68" t="s">
        <v>61</v>
      </c>
      <c r="C15" s="16" t="s">
        <v>32</v>
      </c>
      <c r="D15" s="47"/>
      <c r="E15" s="48"/>
      <c r="F15" s="61">
        <f t="shared" si="1"/>
        <v>0</v>
      </c>
      <c r="G15" s="67" t="e">
        <f t="shared" si="2"/>
        <v>#DIV/0!</v>
      </c>
    </row>
    <row r="16" spans="2:11" ht="31.5" x14ac:dyDescent="0.3">
      <c r="B16" s="66" t="s">
        <v>81</v>
      </c>
      <c r="C16" s="16" t="s">
        <v>33</v>
      </c>
      <c r="D16" s="46">
        <f t="shared" ref="D16:E16" si="3">D17+D18</f>
        <v>0</v>
      </c>
      <c r="E16" s="46">
        <f t="shared" si="3"/>
        <v>0</v>
      </c>
      <c r="F16" s="61">
        <f t="shared" si="1"/>
        <v>0</v>
      </c>
      <c r="G16" s="67" t="e">
        <f t="shared" si="2"/>
        <v>#DIV/0!</v>
      </c>
      <c r="I16" s="19"/>
    </row>
    <row r="17" spans="2:9" x14ac:dyDescent="0.3">
      <c r="B17" s="68" t="s">
        <v>62</v>
      </c>
      <c r="C17" s="16" t="s">
        <v>34</v>
      </c>
      <c r="D17" s="47"/>
      <c r="E17" s="48"/>
      <c r="F17" s="61">
        <f t="shared" si="1"/>
        <v>0</v>
      </c>
      <c r="G17" s="67" t="e">
        <f t="shared" si="2"/>
        <v>#DIV/0!</v>
      </c>
    </row>
    <row r="18" spans="2:9" x14ac:dyDescent="0.3">
      <c r="B18" s="68" t="s">
        <v>61</v>
      </c>
      <c r="C18" s="16" t="s">
        <v>35</v>
      </c>
      <c r="D18" s="47"/>
      <c r="E18" s="48"/>
      <c r="F18" s="61">
        <f t="shared" si="1"/>
        <v>0</v>
      </c>
      <c r="G18" s="67" t="e">
        <f t="shared" si="2"/>
        <v>#DIV/0!</v>
      </c>
    </row>
    <row r="19" spans="2:9" ht="19.899999999999999" customHeight="1" x14ac:dyDescent="0.3">
      <c r="B19" s="69" t="s">
        <v>11</v>
      </c>
      <c r="C19" s="20" t="s">
        <v>36</v>
      </c>
      <c r="D19" s="49">
        <f>D20+D21+D22+D23+D24+D25+D26</f>
        <v>525666</v>
      </c>
      <c r="E19" s="49">
        <f>E20+E21+E22+E23+E24+E25+E26</f>
        <v>525666</v>
      </c>
      <c r="F19" s="61">
        <f t="shared" si="1"/>
        <v>0</v>
      </c>
      <c r="G19" s="67">
        <f t="shared" si="2"/>
        <v>1</v>
      </c>
    </row>
    <row r="20" spans="2:9" ht="31.5" x14ac:dyDescent="0.3">
      <c r="B20" s="70" t="s">
        <v>64</v>
      </c>
      <c r="C20" s="14">
        <v>1410</v>
      </c>
      <c r="D20" s="50"/>
      <c r="E20" s="48"/>
      <c r="F20" s="61">
        <f t="shared" si="1"/>
        <v>0</v>
      </c>
      <c r="G20" s="67" t="e">
        <f t="shared" si="2"/>
        <v>#DIV/0!</v>
      </c>
      <c r="I20" s="19"/>
    </row>
    <row r="21" spans="2:9" ht="32.25" x14ac:dyDescent="0.3">
      <c r="B21" s="71" t="s">
        <v>75</v>
      </c>
      <c r="C21" s="21">
        <v>1420</v>
      </c>
      <c r="D21" s="51">
        <v>121574.49</v>
      </c>
      <c r="E21" s="52">
        <v>121574.49</v>
      </c>
      <c r="F21" s="61">
        <f t="shared" si="1"/>
        <v>0</v>
      </c>
      <c r="G21" s="67">
        <f t="shared" si="2"/>
        <v>1</v>
      </c>
      <c r="I21" s="19"/>
    </row>
    <row r="22" spans="2:9" x14ac:dyDescent="0.3">
      <c r="B22" s="72" t="s">
        <v>20</v>
      </c>
      <c r="C22" s="22">
        <v>1430</v>
      </c>
      <c r="D22" s="53">
        <v>10546.37</v>
      </c>
      <c r="E22" s="54">
        <v>10546.37</v>
      </c>
      <c r="F22" s="61">
        <f t="shared" si="1"/>
        <v>0</v>
      </c>
      <c r="G22" s="67">
        <f t="shared" si="2"/>
        <v>1</v>
      </c>
    </row>
    <row r="23" spans="2:9" x14ac:dyDescent="0.3">
      <c r="B23" s="73" t="s">
        <v>21</v>
      </c>
      <c r="C23" s="14">
        <v>1440</v>
      </c>
      <c r="D23" s="50"/>
      <c r="E23" s="48"/>
      <c r="F23" s="61">
        <f t="shared" si="1"/>
        <v>0</v>
      </c>
      <c r="G23" s="67" t="e">
        <f t="shared" si="2"/>
        <v>#DIV/0!</v>
      </c>
      <c r="I23" s="19"/>
    </row>
    <row r="24" spans="2:9" x14ac:dyDescent="0.3">
      <c r="B24" s="73" t="s">
        <v>22</v>
      </c>
      <c r="C24" s="14">
        <v>1450</v>
      </c>
      <c r="D24" s="50">
        <v>13174.54</v>
      </c>
      <c r="E24" s="48">
        <v>13174.54</v>
      </c>
      <c r="F24" s="61">
        <f t="shared" si="1"/>
        <v>0</v>
      </c>
      <c r="G24" s="67">
        <f t="shared" si="2"/>
        <v>1</v>
      </c>
    </row>
    <row r="25" spans="2:9" ht="32.25" x14ac:dyDescent="0.3">
      <c r="B25" s="74" t="s">
        <v>63</v>
      </c>
      <c r="C25" s="14">
        <v>1470</v>
      </c>
      <c r="D25" s="55">
        <v>82305.47</v>
      </c>
      <c r="E25" s="48">
        <v>82305.47</v>
      </c>
      <c r="F25" s="61">
        <f>D25-E25</f>
        <v>0</v>
      </c>
      <c r="G25" s="67">
        <f t="shared" si="2"/>
        <v>1</v>
      </c>
    </row>
    <row r="26" spans="2:9" x14ac:dyDescent="0.3">
      <c r="B26" s="75" t="s">
        <v>76</v>
      </c>
      <c r="C26" s="14">
        <v>1480</v>
      </c>
      <c r="D26" s="55">
        <v>298065.13</v>
      </c>
      <c r="E26" s="48">
        <v>298065.13</v>
      </c>
      <c r="F26" s="61">
        <f>D26-E26</f>
        <v>0</v>
      </c>
      <c r="G26" s="67">
        <f t="shared" si="2"/>
        <v>1</v>
      </c>
    </row>
    <row r="27" spans="2:9" ht="18.600000000000001" customHeight="1" x14ac:dyDescent="0.3">
      <c r="B27" s="76" t="s">
        <v>57</v>
      </c>
      <c r="C27" s="24">
        <v>1500</v>
      </c>
      <c r="D27" s="56">
        <f>D12+D13+D16+D19</f>
        <v>9611527.5300000012</v>
      </c>
      <c r="E27" s="56">
        <f>E12+E13+E16+E19</f>
        <v>9611527.5300000012</v>
      </c>
      <c r="F27" s="61">
        <f t="shared" si="1"/>
        <v>0</v>
      </c>
      <c r="G27" s="67">
        <f t="shared" si="2"/>
        <v>1</v>
      </c>
    </row>
    <row r="28" spans="2:9" x14ac:dyDescent="0.3">
      <c r="B28" s="113" t="s">
        <v>12</v>
      </c>
      <c r="C28" s="101"/>
      <c r="D28" s="101"/>
      <c r="E28" s="101"/>
      <c r="F28" s="101"/>
      <c r="G28" s="114"/>
    </row>
    <row r="29" spans="2:9" ht="46.9" customHeight="1" x14ac:dyDescent="0.3">
      <c r="B29" s="77" t="s">
        <v>13</v>
      </c>
      <c r="C29" s="25">
        <v>2100</v>
      </c>
      <c r="D29" s="57">
        <f>D30+D43</f>
        <v>7316655.46</v>
      </c>
      <c r="E29" s="57">
        <f>E30+E43</f>
        <v>7316655.46</v>
      </c>
      <c r="F29" s="61">
        <f t="shared" si="1"/>
        <v>0</v>
      </c>
      <c r="G29" s="67">
        <f t="shared" si="2"/>
        <v>1</v>
      </c>
    </row>
    <row r="30" spans="2:9" ht="18" customHeight="1" x14ac:dyDescent="0.3">
      <c r="B30" s="77" t="s">
        <v>14</v>
      </c>
      <c r="C30" s="25">
        <v>2110</v>
      </c>
      <c r="D30" s="57">
        <f t="shared" ref="D30:E30" si="4">D31+D32+D33+D34+D35+D36+D37+D38+D39+D40+D41+D42</f>
        <v>7316655.46</v>
      </c>
      <c r="E30" s="57">
        <f t="shared" si="4"/>
        <v>7316655.46</v>
      </c>
      <c r="F30" s="61">
        <f t="shared" si="1"/>
        <v>0</v>
      </c>
      <c r="G30" s="67">
        <f t="shared" si="2"/>
        <v>1</v>
      </c>
    </row>
    <row r="31" spans="2:9" ht="18" customHeight="1" x14ac:dyDescent="0.3">
      <c r="B31" s="68" t="s">
        <v>40</v>
      </c>
      <c r="C31" s="26">
        <v>2111</v>
      </c>
      <c r="D31" s="51">
        <v>5820110.6100000003</v>
      </c>
      <c r="E31" s="48">
        <v>5820110.6100000003</v>
      </c>
      <c r="F31" s="61">
        <f t="shared" si="1"/>
        <v>0</v>
      </c>
      <c r="G31" s="67">
        <f t="shared" si="2"/>
        <v>1</v>
      </c>
    </row>
    <row r="32" spans="2:9" ht="19.899999999999999" customHeight="1" x14ac:dyDescent="0.3">
      <c r="B32" s="68" t="s">
        <v>41</v>
      </c>
      <c r="C32" s="13">
        <v>2112</v>
      </c>
      <c r="D32" s="47">
        <v>1211141.33</v>
      </c>
      <c r="E32" s="48">
        <v>1211141.33</v>
      </c>
      <c r="F32" s="61">
        <f t="shared" si="1"/>
        <v>0</v>
      </c>
      <c r="G32" s="67">
        <f t="shared" si="2"/>
        <v>1</v>
      </c>
    </row>
    <row r="33" spans="2:7" ht="18" customHeight="1" x14ac:dyDescent="0.3">
      <c r="B33" s="68" t="s">
        <v>42</v>
      </c>
      <c r="C33" s="13">
        <v>2113</v>
      </c>
      <c r="D33" s="47">
        <v>27424</v>
      </c>
      <c r="E33" s="48">
        <v>27424</v>
      </c>
      <c r="F33" s="61">
        <f t="shared" si="1"/>
        <v>0</v>
      </c>
      <c r="G33" s="67">
        <f t="shared" si="2"/>
        <v>1</v>
      </c>
    </row>
    <row r="34" spans="2:7" ht="18" customHeight="1" x14ac:dyDescent="0.3">
      <c r="B34" s="68" t="s">
        <v>43</v>
      </c>
      <c r="C34" s="13">
        <v>2114</v>
      </c>
      <c r="D34" s="47">
        <v>109332.63</v>
      </c>
      <c r="E34" s="48">
        <v>109332.63</v>
      </c>
      <c r="F34" s="61">
        <f t="shared" si="1"/>
        <v>0</v>
      </c>
      <c r="G34" s="67">
        <f t="shared" si="2"/>
        <v>1</v>
      </c>
    </row>
    <row r="35" spans="2:7" ht="18" customHeight="1" x14ac:dyDescent="0.3">
      <c r="B35" s="68" t="s">
        <v>44</v>
      </c>
      <c r="C35" s="13">
        <v>2114</v>
      </c>
      <c r="D35" s="47"/>
      <c r="E35" s="48"/>
      <c r="F35" s="61">
        <f t="shared" si="1"/>
        <v>0</v>
      </c>
      <c r="G35" s="67" t="e">
        <f t="shared" si="2"/>
        <v>#DIV/0!</v>
      </c>
    </row>
    <row r="36" spans="2:7" ht="18" customHeight="1" x14ac:dyDescent="0.3">
      <c r="B36" s="68" t="s">
        <v>45</v>
      </c>
      <c r="C36" s="13">
        <v>2115</v>
      </c>
      <c r="D36" s="47">
        <v>148646.89000000001</v>
      </c>
      <c r="E36" s="48">
        <v>148646.89000000001</v>
      </c>
      <c r="F36" s="61">
        <f t="shared" si="1"/>
        <v>0</v>
      </c>
      <c r="G36" s="67">
        <f t="shared" si="2"/>
        <v>1</v>
      </c>
    </row>
    <row r="37" spans="2:7" ht="18" customHeight="1" x14ac:dyDescent="0.3">
      <c r="B37" s="68" t="s">
        <v>47</v>
      </c>
      <c r="C37" s="13">
        <v>2116</v>
      </c>
      <c r="D37" s="47"/>
      <c r="E37" s="48"/>
      <c r="F37" s="61">
        <f t="shared" si="1"/>
        <v>0</v>
      </c>
      <c r="G37" s="67" t="e">
        <f t="shared" si="2"/>
        <v>#DIV/0!</v>
      </c>
    </row>
    <row r="38" spans="2:7" ht="18" customHeight="1" x14ac:dyDescent="0.3">
      <c r="B38" s="68" t="s">
        <v>46</v>
      </c>
      <c r="C38" s="13">
        <v>2117</v>
      </c>
      <c r="D38" s="47"/>
      <c r="E38" s="48"/>
      <c r="F38" s="61">
        <f t="shared" si="1"/>
        <v>0</v>
      </c>
      <c r="G38" s="67" t="e">
        <f t="shared" si="2"/>
        <v>#DIV/0!</v>
      </c>
    </row>
    <row r="39" spans="2:7" ht="31.5" x14ac:dyDescent="0.3">
      <c r="B39" s="78" t="s">
        <v>48</v>
      </c>
      <c r="C39" s="13">
        <v>2118</v>
      </c>
      <c r="D39" s="47"/>
      <c r="E39" s="48"/>
      <c r="F39" s="61">
        <f t="shared" si="1"/>
        <v>0</v>
      </c>
      <c r="G39" s="67" t="e">
        <f t="shared" si="2"/>
        <v>#DIV/0!</v>
      </c>
    </row>
    <row r="40" spans="2:7" x14ac:dyDescent="0.3">
      <c r="B40" s="68" t="s">
        <v>49</v>
      </c>
      <c r="C40" s="13">
        <f>C39+1</f>
        <v>2119</v>
      </c>
      <c r="D40" s="47"/>
      <c r="E40" s="48"/>
      <c r="F40" s="61">
        <f t="shared" si="1"/>
        <v>0</v>
      </c>
      <c r="G40" s="67" t="e">
        <f t="shared" si="2"/>
        <v>#DIV/0!</v>
      </c>
    </row>
    <row r="41" spans="2:7" x14ac:dyDescent="0.3">
      <c r="B41" s="68" t="s">
        <v>50</v>
      </c>
      <c r="C41" s="13">
        <f t="shared" ref="C41:C42" si="5">C40+1</f>
        <v>2120</v>
      </c>
      <c r="D41" s="47"/>
      <c r="E41" s="48"/>
      <c r="F41" s="61">
        <f t="shared" si="1"/>
        <v>0</v>
      </c>
      <c r="G41" s="67" t="e">
        <f t="shared" si="2"/>
        <v>#DIV/0!</v>
      </c>
    </row>
    <row r="42" spans="2:7" x14ac:dyDescent="0.3">
      <c r="B42" s="68" t="s">
        <v>51</v>
      </c>
      <c r="C42" s="13">
        <f t="shared" si="5"/>
        <v>2121</v>
      </c>
      <c r="D42" s="47"/>
      <c r="E42" s="48"/>
      <c r="F42" s="61">
        <f t="shared" si="1"/>
        <v>0</v>
      </c>
      <c r="G42" s="67" t="e">
        <f t="shared" si="2"/>
        <v>#DIV/0!</v>
      </c>
    </row>
    <row r="43" spans="2:7" x14ac:dyDescent="0.3">
      <c r="B43" s="66" t="s">
        <v>39</v>
      </c>
      <c r="C43" s="27">
        <v>2130</v>
      </c>
      <c r="D43" s="46">
        <f t="shared" ref="D43:E43" si="6">D44+D45+D46+D47</f>
        <v>0</v>
      </c>
      <c r="E43" s="46">
        <f t="shared" si="6"/>
        <v>0</v>
      </c>
      <c r="F43" s="61">
        <f t="shared" si="1"/>
        <v>0</v>
      </c>
      <c r="G43" s="67" t="e">
        <f t="shared" si="2"/>
        <v>#DIV/0!</v>
      </c>
    </row>
    <row r="44" spans="2:7" ht="31.5" x14ac:dyDescent="0.3">
      <c r="B44" s="78" t="s">
        <v>52</v>
      </c>
      <c r="C44" s="13">
        <v>2131</v>
      </c>
      <c r="D44" s="47"/>
      <c r="E44" s="48"/>
      <c r="F44" s="61">
        <f t="shared" si="1"/>
        <v>0</v>
      </c>
      <c r="G44" s="67" t="e">
        <f t="shared" si="2"/>
        <v>#DIV/0!</v>
      </c>
    </row>
    <row r="45" spans="2:7" x14ac:dyDescent="0.3">
      <c r="B45" s="68" t="s">
        <v>53</v>
      </c>
      <c r="C45" s="13">
        <v>2132</v>
      </c>
      <c r="D45" s="47"/>
      <c r="E45" s="48"/>
      <c r="F45" s="61">
        <f t="shared" si="1"/>
        <v>0</v>
      </c>
      <c r="G45" s="67" t="e">
        <f t="shared" si="2"/>
        <v>#DIV/0!</v>
      </c>
    </row>
    <row r="46" spans="2:7" x14ac:dyDescent="0.3">
      <c r="B46" s="68" t="s">
        <v>54</v>
      </c>
      <c r="C46" s="13">
        <v>2133</v>
      </c>
      <c r="D46" s="47"/>
      <c r="E46" s="48"/>
      <c r="F46" s="61">
        <f t="shared" si="1"/>
        <v>0</v>
      </c>
      <c r="G46" s="67" t="e">
        <f t="shared" si="2"/>
        <v>#DIV/0!</v>
      </c>
    </row>
    <row r="47" spans="2:7" x14ac:dyDescent="0.3">
      <c r="B47" s="68" t="s">
        <v>55</v>
      </c>
      <c r="C47" s="13">
        <v>2134</v>
      </c>
      <c r="D47" s="47"/>
      <c r="E47" s="48"/>
      <c r="F47" s="61">
        <f t="shared" si="1"/>
        <v>0</v>
      </c>
      <c r="G47" s="67" t="e">
        <f t="shared" si="2"/>
        <v>#DIV/0!</v>
      </c>
    </row>
    <row r="48" spans="2:7" ht="30.6" customHeight="1" x14ac:dyDescent="0.3">
      <c r="B48" s="66" t="s">
        <v>60</v>
      </c>
      <c r="C48" s="27">
        <v>2200</v>
      </c>
      <c r="D48" s="46">
        <f>D49+D62</f>
        <v>1885769.28</v>
      </c>
      <c r="E48" s="46">
        <f>E49+E62</f>
        <v>1885769.28</v>
      </c>
      <c r="F48" s="61">
        <f t="shared" si="1"/>
        <v>0</v>
      </c>
      <c r="G48" s="67">
        <f t="shared" si="2"/>
        <v>1</v>
      </c>
    </row>
    <row r="49" spans="2:7" x14ac:dyDescent="0.3">
      <c r="B49" s="77" t="s">
        <v>14</v>
      </c>
      <c r="C49" s="27">
        <v>2210</v>
      </c>
      <c r="D49" s="46">
        <f t="shared" ref="D49:E49" si="7">D50+D51+D52+D53+D54+D55+D56+D57+D58+D59+D60+D61</f>
        <v>1885769.28</v>
      </c>
      <c r="E49" s="46">
        <f t="shared" si="7"/>
        <v>1885769.28</v>
      </c>
      <c r="F49" s="61">
        <f t="shared" si="1"/>
        <v>0</v>
      </c>
      <c r="G49" s="67">
        <f t="shared" si="2"/>
        <v>1</v>
      </c>
    </row>
    <row r="50" spans="2:7" x14ac:dyDescent="0.3">
      <c r="B50" s="68" t="s">
        <v>40</v>
      </c>
      <c r="C50" s="26">
        <v>2211</v>
      </c>
      <c r="D50" s="47">
        <v>42507</v>
      </c>
      <c r="E50" s="48">
        <v>42507</v>
      </c>
      <c r="F50" s="61">
        <f t="shared" si="1"/>
        <v>0</v>
      </c>
      <c r="G50" s="67">
        <f t="shared" si="2"/>
        <v>1</v>
      </c>
    </row>
    <row r="51" spans="2:7" x14ac:dyDescent="0.3">
      <c r="B51" s="68" t="s">
        <v>41</v>
      </c>
      <c r="C51" s="13">
        <f>C50+1</f>
        <v>2212</v>
      </c>
      <c r="D51" s="47">
        <v>9351.5400000000009</v>
      </c>
      <c r="E51" s="48">
        <v>9351.5400000000009</v>
      </c>
      <c r="F51" s="61">
        <f t="shared" si="1"/>
        <v>0</v>
      </c>
      <c r="G51" s="67">
        <f t="shared" si="2"/>
        <v>1</v>
      </c>
    </row>
    <row r="52" spans="2:7" x14ac:dyDescent="0.3">
      <c r="B52" s="68" t="s">
        <v>42</v>
      </c>
      <c r="C52" s="13">
        <f t="shared" ref="C52:C61" si="8">C51+1</f>
        <v>2213</v>
      </c>
      <c r="D52" s="47">
        <v>13485.61</v>
      </c>
      <c r="E52" s="48">
        <v>13485.61</v>
      </c>
      <c r="F52" s="61">
        <f t="shared" si="1"/>
        <v>0</v>
      </c>
      <c r="G52" s="67">
        <f t="shared" si="2"/>
        <v>1</v>
      </c>
    </row>
    <row r="53" spans="2:7" x14ac:dyDescent="0.3">
      <c r="B53" s="68" t="s">
        <v>43</v>
      </c>
      <c r="C53" s="13">
        <f t="shared" si="8"/>
        <v>2214</v>
      </c>
      <c r="D53" s="47">
        <v>318797.88</v>
      </c>
      <c r="E53" s="48">
        <v>318797.88</v>
      </c>
      <c r="F53" s="61">
        <f t="shared" si="1"/>
        <v>0</v>
      </c>
      <c r="G53" s="67">
        <f t="shared" si="2"/>
        <v>1</v>
      </c>
    </row>
    <row r="54" spans="2:7" x14ac:dyDescent="0.3">
      <c r="B54" s="68" t="s">
        <v>44</v>
      </c>
      <c r="C54" s="13">
        <f t="shared" si="8"/>
        <v>2215</v>
      </c>
      <c r="D54" s="47">
        <v>222598</v>
      </c>
      <c r="E54" s="48">
        <v>222598</v>
      </c>
      <c r="F54" s="61">
        <f t="shared" si="1"/>
        <v>0</v>
      </c>
      <c r="G54" s="67">
        <f t="shared" si="2"/>
        <v>1</v>
      </c>
    </row>
    <row r="55" spans="2:7" x14ac:dyDescent="0.3">
      <c r="B55" s="68" t="s">
        <v>45</v>
      </c>
      <c r="C55" s="13">
        <f t="shared" si="8"/>
        <v>2216</v>
      </c>
      <c r="D55" s="47">
        <v>612556.04</v>
      </c>
      <c r="E55" s="48">
        <v>612556.04</v>
      </c>
      <c r="F55" s="61">
        <f t="shared" si="1"/>
        <v>0</v>
      </c>
      <c r="G55" s="67">
        <f t="shared" si="2"/>
        <v>1</v>
      </c>
    </row>
    <row r="56" spans="2:7" x14ac:dyDescent="0.3">
      <c r="B56" s="68" t="s">
        <v>47</v>
      </c>
      <c r="C56" s="13">
        <f t="shared" si="8"/>
        <v>2217</v>
      </c>
      <c r="D56" s="47"/>
      <c r="E56" s="48"/>
      <c r="F56" s="61">
        <f t="shared" si="1"/>
        <v>0</v>
      </c>
      <c r="G56" s="67" t="e">
        <f t="shared" si="2"/>
        <v>#DIV/0!</v>
      </c>
    </row>
    <row r="57" spans="2:7" x14ac:dyDescent="0.3">
      <c r="B57" s="68" t="s">
        <v>46</v>
      </c>
      <c r="C57" s="13">
        <f t="shared" si="8"/>
        <v>2218</v>
      </c>
      <c r="D57" s="47">
        <v>186294.96</v>
      </c>
      <c r="E57" s="48">
        <v>186294.96</v>
      </c>
      <c r="F57" s="61">
        <f t="shared" si="1"/>
        <v>0</v>
      </c>
      <c r="G57" s="67">
        <f t="shared" si="2"/>
        <v>1</v>
      </c>
    </row>
    <row r="58" spans="2:7" ht="31.5" x14ac:dyDescent="0.3">
      <c r="B58" s="78" t="s">
        <v>48</v>
      </c>
      <c r="C58" s="13">
        <f t="shared" si="8"/>
        <v>2219</v>
      </c>
      <c r="D58" s="47">
        <v>300</v>
      </c>
      <c r="E58" s="48">
        <v>300</v>
      </c>
      <c r="F58" s="61">
        <f t="shared" si="1"/>
        <v>0</v>
      </c>
      <c r="G58" s="67">
        <f t="shared" si="2"/>
        <v>1</v>
      </c>
    </row>
    <row r="59" spans="2:7" x14ac:dyDescent="0.3">
      <c r="B59" s="68" t="s">
        <v>49</v>
      </c>
      <c r="C59" s="13">
        <f>C58+1</f>
        <v>2220</v>
      </c>
      <c r="D59" s="47">
        <v>46386</v>
      </c>
      <c r="E59" s="48">
        <v>46386</v>
      </c>
      <c r="F59" s="61">
        <f t="shared" si="1"/>
        <v>0</v>
      </c>
      <c r="G59" s="67">
        <f t="shared" si="2"/>
        <v>1</v>
      </c>
    </row>
    <row r="60" spans="2:7" x14ac:dyDescent="0.3">
      <c r="B60" s="68" t="s">
        <v>50</v>
      </c>
      <c r="C60" s="13">
        <f t="shared" si="8"/>
        <v>2221</v>
      </c>
      <c r="D60" s="47">
        <v>433492.25</v>
      </c>
      <c r="E60" s="48">
        <v>433492.25</v>
      </c>
      <c r="F60" s="61">
        <f t="shared" si="1"/>
        <v>0</v>
      </c>
      <c r="G60" s="67">
        <f t="shared" si="2"/>
        <v>1</v>
      </c>
    </row>
    <row r="61" spans="2:7" x14ac:dyDescent="0.3">
      <c r="B61" s="68" t="s">
        <v>51</v>
      </c>
      <c r="C61" s="13">
        <f t="shared" si="8"/>
        <v>2222</v>
      </c>
      <c r="D61" s="47"/>
      <c r="E61" s="48"/>
      <c r="F61" s="61">
        <f t="shared" si="1"/>
        <v>0</v>
      </c>
      <c r="G61" s="67" t="e">
        <f t="shared" si="2"/>
        <v>#DIV/0!</v>
      </c>
    </row>
    <row r="62" spans="2:7" ht="24.6" customHeight="1" x14ac:dyDescent="0.3">
      <c r="B62" s="66" t="s">
        <v>39</v>
      </c>
      <c r="C62" s="27">
        <v>2230</v>
      </c>
      <c r="D62" s="46">
        <f t="shared" ref="D62:E62" si="9">D63+D64+D65+D66</f>
        <v>0</v>
      </c>
      <c r="E62" s="46">
        <f t="shared" si="9"/>
        <v>0</v>
      </c>
      <c r="F62" s="61">
        <f t="shared" si="1"/>
        <v>0</v>
      </c>
      <c r="G62" s="67" t="e">
        <f t="shared" si="2"/>
        <v>#DIV/0!</v>
      </c>
    </row>
    <row r="63" spans="2:7" ht="31.5" x14ac:dyDescent="0.3">
      <c r="B63" s="78" t="s">
        <v>52</v>
      </c>
      <c r="C63" s="13">
        <v>2231</v>
      </c>
      <c r="D63" s="47"/>
      <c r="E63" s="48"/>
      <c r="F63" s="61">
        <f t="shared" si="1"/>
        <v>0</v>
      </c>
      <c r="G63" s="67" t="e">
        <f t="shared" si="2"/>
        <v>#DIV/0!</v>
      </c>
    </row>
    <row r="64" spans="2:7" x14ac:dyDescent="0.3">
      <c r="B64" s="68" t="s">
        <v>53</v>
      </c>
      <c r="C64" s="13">
        <f t="shared" ref="C64:C66" si="10">C63+1</f>
        <v>2232</v>
      </c>
      <c r="D64" s="47"/>
      <c r="E64" s="48"/>
      <c r="F64" s="61">
        <f t="shared" si="1"/>
        <v>0</v>
      </c>
      <c r="G64" s="67" t="e">
        <f t="shared" si="2"/>
        <v>#DIV/0!</v>
      </c>
    </row>
    <row r="65" spans="2:7" ht="17.45" customHeight="1" x14ac:dyDescent="0.3">
      <c r="B65" s="68" t="s">
        <v>54</v>
      </c>
      <c r="C65" s="13">
        <f t="shared" si="10"/>
        <v>2233</v>
      </c>
      <c r="D65" s="47"/>
      <c r="E65" s="48"/>
      <c r="F65" s="61">
        <f t="shared" si="1"/>
        <v>0</v>
      </c>
      <c r="G65" s="67" t="e">
        <f t="shared" si="2"/>
        <v>#DIV/0!</v>
      </c>
    </row>
    <row r="66" spans="2:7" ht="17.45" customHeight="1" x14ac:dyDescent="0.3">
      <c r="B66" s="68" t="s">
        <v>55</v>
      </c>
      <c r="C66" s="13">
        <f t="shared" si="10"/>
        <v>2234</v>
      </c>
      <c r="D66" s="47"/>
      <c r="E66" s="48"/>
      <c r="F66" s="61">
        <f t="shared" si="1"/>
        <v>0</v>
      </c>
      <c r="G66" s="67" t="e">
        <f t="shared" si="2"/>
        <v>#DIV/0!</v>
      </c>
    </row>
    <row r="67" spans="2:7" ht="31.5" x14ac:dyDescent="0.3">
      <c r="B67" s="66" t="s">
        <v>65</v>
      </c>
      <c r="C67" s="27">
        <v>2300</v>
      </c>
      <c r="D67" s="46">
        <f>D68+D72</f>
        <v>0</v>
      </c>
      <c r="E67" s="46">
        <f>E68+E72</f>
        <v>0</v>
      </c>
      <c r="F67" s="61">
        <f t="shared" si="1"/>
        <v>0</v>
      </c>
      <c r="G67" s="67" t="e">
        <f t="shared" si="2"/>
        <v>#DIV/0!</v>
      </c>
    </row>
    <row r="68" spans="2:7" ht="16.899999999999999" customHeight="1" x14ac:dyDescent="0.3">
      <c r="B68" s="77" t="s">
        <v>14</v>
      </c>
      <c r="C68" s="27">
        <f>C49+100</f>
        <v>2310</v>
      </c>
      <c r="D68" s="46">
        <f t="shared" ref="D68:E68" si="11">D69+D70+D71</f>
        <v>0</v>
      </c>
      <c r="E68" s="46">
        <f t="shared" si="11"/>
        <v>0</v>
      </c>
      <c r="F68" s="61">
        <f t="shared" si="1"/>
        <v>0</v>
      </c>
      <c r="G68" s="67" t="e">
        <f t="shared" si="2"/>
        <v>#DIV/0!</v>
      </c>
    </row>
    <row r="69" spans="2:7" ht="16.899999999999999" customHeight="1" x14ac:dyDescent="0.3">
      <c r="B69" s="68" t="s">
        <v>42</v>
      </c>
      <c r="C69" s="13">
        <v>2311</v>
      </c>
      <c r="D69" s="47"/>
      <c r="E69" s="48"/>
      <c r="F69" s="61">
        <f t="shared" si="1"/>
        <v>0</v>
      </c>
      <c r="G69" s="67" t="e">
        <f t="shared" si="2"/>
        <v>#DIV/0!</v>
      </c>
    </row>
    <row r="70" spans="2:7" ht="16.899999999999999" customHeight="1" x14ac:dyDescent="0.3">
      <c r="B70" s="68" t="s">
        <v>43</v>
      </c>
      <c r="C70" s="13">
        <f t="shared" ref="C70" si="12">C69+1</f>
        <v>2312</v>
      </c>
      <c r="D70" s="47"/>
      <c r="E70" s="48"/>
      <c r="F70" s="61">
        <f t="shared" si="1"/>
        <v>0</v>
      </c>
      <c r="G70" s="67" t="e">
        <f t="shared" si="2"/>
        <v>#DIV/0!</v>
      </c>
    </row>
    <row r="71" spans="2:7" x14ac:dyDescent="0.3">
      <c r="B71" s="68" t="s">
        <v>45</v>
      </c>
      <c r="C71" s="13">
        <v>2313</v>
      </c>
      <c r="D71" s="47"/>
      <c r="E71" s="48"/>
      <c r="F71" s="61">
        <f t="shared" si="1"/>
        <v>0</v>
      </c>
      <c r="G71" s="67" t="e">
        <f t="shared" si="2"/>
        <v>#DIV/0!</v>
      </c>
    </row>
    <row r="72" spans="2:7" ht="16.5" customHeight="1" x14ac:dyDescent="0.3">
      <c r="B72" s="66" t="s">
        <v>39</v>
      </c>
      <c r="C72" s="27">
        <v>2330</v>
      </c>
      <c r="D72" s="46">
        <f t="shared" ref="D72:E72" si="13">D73+D74+D75+D76</f>
        <v>0</v>
      </c>
      <c r="E72" s="46">
        <f t="shared" si="13"/>
        <v>0</v>
      </c>
      <c r="F72" s="61">
        <f t="shared" si="1"/>
        <v>0</v>
      </c>
      <c r="G72" s="67" t="e">
        <f t="shared" si="2"/>
        <v>#DIV/0!</v>
      </c>
    </row>
    <row r="73" spans="2:7" ht="31.5" x14ac:dyDescent="0.3">
      <c r="B73" s="78" t="s">
        <v>52</v>
      </c>
      <c r="C73" s="13">
        <v>2331</v>
      </c>
      <c r="D73" s="47"/>
      <c r="E73" s="48"/>
      <c r="F73" s="61">
        <f t="shared" si="1"/>
        <v>0</v>
      </c>
      <c r="G73" s="67" t="e">
        <f t="shared" si="2"/>
        <v>#DIV/0!</v>
      </c>
    </row>
    <row r="74" spans="2:7" ht="19.149999999999999" customHeight="1" x14ac:dyDescent="0.3">
      <c r="B74" s="68" t="s">
        <v>53</v>
      </c>
      <c r="C74" s="13">
        <f t="shared" ref="C74:C76" si="14">C73+1</f>
        <v>2332</v>
      </c>
      <c r="D74" s="47"/>
      <c r="E74" s="48"/>
      <c r="F74" s="61">
        <f t="shared" si="1"/>
        <v>0</v>
      </c>
      <c r="G74" s="67" t="e">
        <f t="shared" si="2"/>
        <v>#DIV/0!</v>
      </c>
    </row>
    <row r="75" spans="2:7" ht="19.149999999999999" customHeight="1" x14ac:dyDescent="0.3">
      <c r="B75" s="68" t="s">
        <v>54</v>
      </c>
      <c r="C75" s="13">
        <f t="shared" si="14"/>
        <v>2333</v>
      </c>
      <c r="D75" s="47"/>
      <c r="E75" s="48"/>
      <c r="F75" s="61">
        <f t="shared" si="1"/>
        <v>0</v>
      </c>
      <c r="G75" s="67" t="e">
        <f t="shared" si="2"/>
        <v>#DIV/0!</v>
      </c>
    </row>
    <row r="76" spans="2:7" ht="16.899999999999999" customHeight="1" x14ac:dyDescent="0.3">
      <c r="B76" s="68" t="s">
        <v>55</v>
      </c>
      <c r="C76" s="13">
        <f t="shared" si="14"/>
        <v>2334</v>
      </c>
      <c r="D76" s="47"/>
      <c r="E76" s="48"/>
      <c r="F76" s="61">
        <f t="shared" si="1"/>
        <v>0</v>
      </c>
      <c r="G76" s="67" t="e">
        <f t="shared" si="2"/>
        <v>#DIV/0!</v>
      </c>
    </row>
    <row r="77" spans="2:7" x14ac:dyDescent="0.3">
      <c r="B77" s="66" t="s">
        <v>15</v>
      </c>
      <c r="C77" s="27">
        <v>2400</v>
      </c>
      <c r="D77" s="46">
        <f>D78+D92</f>
        <v>199691.13</v>
      </c>
      <c r="E77" s="46">
        <f>E78+E92</f>
        <v>199691.13</v>
      </c>
      <c r="F77" s="61">
        <f t="shared" si="1"/>
        <v>0</v>
      </c>
      <c r="G77" s="67">
        <f t="shared" si="2"/>
        <v>1</v>
      </c>
    </row>
    <row r="78" spans="2:7" ht="16.899999999999999" customHeight="1" x14ac:dyDescent="0.3">
      <c r="B78" s="77" t="s">
        <v>14</v>
      </c>
      <c r="C78" s="27">
        <f>C68+100</f>
        <v>2410</v>
      </c>
      <c r="D78" s="46">
        <f>D79+D80+D81+D82+D83+D84+D85+D86+D87+D88+D89+D91+D90</f>
        <v>199691.13</v>
      </c>
      <c r="E78" s="46">
        <f>E79+E80+E81+E82+E83+E84+E85+E86+E87+E88+E89+E91+E90</f>
        <v>199691.13</v>
      </c>
      <c r="F78" s="61">
        <f t="shared" ref="F78:F98" si="15">D78-E78</f>
        <v>0</v>
      </c>
      <c r="G78" s="67">
        <f t="shared" ref="G78:G98" si="16">(E78/D78)*100%</f>
        <v>1</v>
      </c>
    </row>
    <row r="79" spans="2:7" ht="16.899999999999999" customHeight="1" x14ac:dyDescent="0.3">
      <c r="B79" s="68" t="s">
        <v>40</v>
      </c>
      <c r="C79" s="26">
        <v>2411</v>
      </c>
      <c r="D79" s="47"/>
      <c r="E79" s="48"/>
      <c r="F79" s="61">
        <f t="shared" si="15"/>
        <v>0</v>
      </c>
      <c r="G79" s="67" t="e">
        <f t="shared" si="16"/>
        <v>#DIV/0!</v>
      </c>
    </row>
    <row r="80" spans="2:7" ht="16.899999999999999" customHeight="1" x14ac:dyDescent="0.3">
      <c r="B80" s="68" t="s">
        <v>41</v>
      </c>
      <c r="C80" s="13">
        <f t="shared" ref="C80:C89" si="17">C79+1</f>
        <v>2412</v>
      </c>
      <c r="D80" s="47"/>
      <c r="E80" s="48"/>
      <c r="F80" s="61">
        <f t="shared" si="15"/>
        <v>0</v>
      </c>
      <c r="G80" s="67" t="e">
        <f t="shared" si="16"/>
        <v>#DIV/0!</v>
      </c>
    </row>
    <row r="81" spans="2:7" ht="16.899999999999999" customHeight="1" x14ac:dyDescent="0.3">
      <c r="B81" s="68" t="s">
        <v>42</v>
      </c>
      <c r="C81" s="13">
        <f t="shared" si="17"/>
        <v>2413</v>
      </c>
      <c r="D81" s="47"/>
      <c r="E81" s="48"/>
      <c r="F81" s="61">
        <f t="shared" si="15"/>
        <v>0</v>
      </c>
      <c r="G81" s="67" t="e">
        <f t="shared" si="16"/>
        <v>#DIV/0!</v>
      </c>
    </row>
    <row r="82" spans="2:7" ht="16.899999999999999" customHeight="1" x14ac:dyDescent="0.3">
      <c r="B82" s="68" t="s">
        <v>43</v>
      </c>
      <c r="C82" s="13">
        <f t="shared" si="17"/>
        <v>2414</v>
      </c>
      <c r="D82" s="47"/>
      <c r="E82" s="48"/>
      <c r="F82" s="61">
        <f t="shared" si="15"/>
        <v>0</v>
      </c>
      <c r="G82" s="67" t="e">
        <f t="shared" si="16"/>
        <v>#DIV/0!</v>
      </c>
    </row>
    <row r="83" spans="2:7" ht="16.899999999999999" customHeight="1" x14ac:dyDescent="0.3">
      <c r="B83" s="68" t="s">
        <v>44</v>
      </c>
      <c r="C83" s="13">
        <f t="shared" si="17"/>
        <v>2415</v>
      </c>
      <c r="D83" s="47"/>
      <c r="E83" s="48"/>
      <c r="F83" s="61">
        <f t="shared" si="15"/>
        <v>0</v>
      </c>
      <c r="G83" s="67" t="e">
        <f t="shared" si="16"/>
        <v>#DIV/0!</v>
      </c>
    </row>
    <row r="84" spans="2:7" ht="16.899999999999999" customHeight="1" x14ac:dyDescent="0.3">
      <c r="B84" s="68" t="s">
        <v>45</v>
      </c>
      <c r="C84" s="13">
        <f t="shared" si="17"/>
        <v>2416</v>
      </c>
      <c r="D84" s="47"/>
      <c r="E84" s="48"/>
      <c r="F84" s="61">
        <f t="shared" si="15"/>
        <v>0</v>
      </c>
      <c r="G84" s="67" t="e">
        <f t="shared" si="16"/>
        <v>#DIV/0!</v>
      </c>
    </row>
    <row r="85" spans="2:7" ht="16.899999999999999" customHeight="1" x14ac:dyDescent="0.3">
      <c r="B85" s="68" t="s">
        <v>47</v>
      </c>
      <c r="C85" s="13">
        <f t="shared" si="17"/>
        <v>2417</v>
      </c>
      <c r="D85" s="47"/>
      <c r="E85" s="48"/>
      <c r="F85" s="61">
        <f t="shared" si="15"/>
        <v>0</v>
      </c>
      <c r="G85" s="67" t="e">
        <f t="shared" si="16"/>
        <v>#DIV/0!</v>
      </c>
    </row>
    <row r="86" spans="2:7" ht="16.899999999999999" customHeight="1" x14ac:dyDescent="0.3">
      <c r="B86" s="68" t="s">
        <v>46</v>
      </c>
      <c r="C86" s="13">
        <f t="shared" si="17"/>
        <v>2418</v>
      </c>
      <c r="D86" s="47">
        <v>108.73</v>
      </c>
      <c r="E86" s="48">
        <v>108.73</v>
      </c>
      <c r="F86" s="61">
        <f t="shared" si="15"/>
        <v>0</v>
      </c>
      <c r="G86" s="67">
        <f t="shared" si="16"/>
        <v>1</v>
      </c>
    </row>
    <row r="87" spans="2:7" ht="31.5" x14ac:dyDescent="0.3">
      <c r="B87" s="78" t="s">
        <v>48</v>
      </c>
      <c r="C87" s="13">
        <f t="shared" si="17"/>
        <v>2419</v>
      </c>
      <c r="D87" s="47"/>
      <c r="E87" s="48"/>
      <c r="F87" s="61">
        <f t="shared" si="15"/>
        <v>0</v>
      </c>
      <c r="G87" s="67" t="e">
        <f t="shared" si="16"/>
        <v>#DIV/0!</v>
      </c>
    </row>
    <row r="88" spans="2:7" ht="16.899999999999999" customHeight="1" x14ac:dyDescent="0.3">
      <c r="B88" s="68" t="s">
        <v>49</v>
      </c>
      <c r="C88" s="13">
        <f>C87+1</f>
        <v>2420</v>
      </c>
      <c r="D88" s="47"/>
      <c r="E88" s="48"/>
      <c r="F88" s="61">
        <f t="shared" si="15"/>
        <v>0</v>
      </c>
      <c r="G88" s="67" t="e">
        <f t="shared" si="16"/>
        <v>#DIV/0!</v>
      </c>
    </row>
    <row r="89" spans="2:7" ht="16.899999999999999" customHeight="1" x14ac:dyDescent="0.3">
      <c r="B89" s="68" t="s">
        <v>50</v>
      </c>
      <c r="C89" s="13">
        <f t="shared" si="17"/>
        <v>2421</v>
      </c>
      <c r="D89" s="47"/>
      <c r="E89" s="48"/>
      <c r="F89" s="61">
        <f t="shared" si="15"/>
        <v>0</v>
      </c>
      <c r="G89" s="67" t="e">
        <f t="shared" si="16"/>
        <v>#DIV/0!</v>
      </c>
    </row>
    <row r="90" spans="2:7" ht="16.899999999999999" customHeight="1" x14ac:dyDescent="0.3">
      <c r="B90" s="79" t="s">
        <v>77</v>
      </c>
      <c r="C90" s="13">
        <v>2422</v>
      </c>
      <c r="D90" s="47">
        <v>191205.42</v>
      </c>
      <c r="E90" s="48">
        <v>191205.42</v>
      </c>
      <c r="F90" s="61">
        <f t="shared" si="15"/>
        <v>0</v>
      </c>
      <c r="G90" s="67">
        <f t="shared" si="16"/>
        <v>1</v>
      </c>
    </row>
    <row r="91" spans="2:7" ht="16.899999999999999" customHeight="1" x14ac:dyDescent="0.3">
      <c r="B91" s="68" t="s">
        <v>51</v>
      </c>
      <c r="C91" s="13">
        <v>2423</v>
      </c>
      <c r="D91" s="47">
        <v>8376.98</v>
      </c>
      <c r="E91" s="48">
        <v>8376.98</v>
      </c>
      <c r="F91" s="61">
        <f t="shared" si="15"/>
        <v>0</v>
      </c>
      <c r="G91" s="67">
        <f t="shared" si="16"/>
        <v>1</v>
      </c>
    </row>
    <row r="92" spans="2:7" ht="16.899999999999999" customHeight="1" x14ac:dyDescent="0.3">
      <c r="B92" s="66" t="s">
        <v>39</v>
      </c>
      <c r="C92" s="27">
        <f>C72+100</f>
        <v>2430</v>
      </c>
      <c r="D92" s="46">
        <f t="shared" ref="D92:E92" si="18">D93+D94+D95+D96</f>
        <v>0</v>
      </c>
      <c r="E92" s="46">
        <f t="shared" si="18"/>
        <v>0</v>
      </c>
      <c r="F92" s="61">
        <f t="shared" si="15"/>
        <v>0</v>
      </c>
      <c r="G92" s="67" t="e">
        <f t="shared" si="16"/>
        <v>#DIV/0!</v>
      </c>
    </row>
    <row r="93" spans="2:7" ht="31.5" x14ac:dyDescent="0.3">
      <c r="B93" s="78" t="s">
        <v>52</v>
      </c>
      <c r="C93" s="13">
        <v>2431</v>
      </c>
      <c r="D93" s="47"/>
      <c r="E93" s="48"/>
      <c r="F93" s="61">
        <f t="shared" si="15"/>
        <v>0</v>
      </c>
      <c r="G93" s="67" t="e">
        <f t="shared" si="16"/>
        <v>#DIV/0!</v>
      </c>
    </row>
    <row r="94" spans="2:7" ht="16.899999999999999" customHeight="1" x14ac:dyDescent="0.3">
      <c r="B94" s="68" t="s">
        <v>53</v>
      </c>
      <c r="C94" s="13">
        <f t="shared" ref="C94:C96" si="19">C93+1</f>
        <v>2432</v>
      </c>
      <c r="D94" s="47"/>
      <c r="E94" s="48"/>
      <c r="F94" s="61">
        <f t="shared" si="15"/>
        <v>0</v>
      </c>
      <c r="G94" s="67" t="e">
        <f t="shared" si="16"/>
        <v>#DIV/0!</v>
      </c>
    </row>
    <row r="95" spans="2:7" ht="16.899999999999999" customHeight="1" x14ac:dyDescent="0.3">
      <c r="B95" s="68" t="s">
        <v>54</v>
      </c>
      <c r="C95" s="13">
        <f t="shared" si="19"/>
        <v>2433</v>
      </c>
      <c r="D95" s="47"/>
      <c r="E95" s="48"/>
      <c r="F95" s="61">
        <f t="shared" si="15"/>
        <v>0</v>
      </c>
      <c r="G95" s="67" t="e">
        <f t="shared" si="16"/>
        <v>#DIV/0!</v>
      </c>
    </row>
    <row r="96" spans="2:7" ht="16.899999999999999" customHeight="1" x14ac:dyDescent="0.3">
      <c r="B96" s="68" t="s">
        <v>55</v>
      </c>
      <c r="C96" s="13">
        <f t="shared" si="19"/>
        <v>2434</v>
      </c>
      <c r="D96" s="47"/>
      <c r="E96" s="48"/>
      <c r="F96" s="61">
        <f t="shared" si="15"/>
        <v>0</v>
      </c>
      <c r="G96" s="67" t="e">
        <f t="shared" si="16"/>
        <v>#DIV/0!</v>
      </c>
    </row>
    <row r="97" spans="2:8" ht="16.899999999999999" customHeight="1" x14ac:dyDescent="0.3">
      <c r="B97" s="66" t="s">
        <v>66</v>
      </c>
      <c r="C97" s="27">
        <v>2440</v>
      </c>
      <c r="D97" s="47">
        <v>543029.68000000005</v>
      </c>
      <c r="E97" s="58">
        <v>543029.68000000005</v>
      </c>
      <c r="F97" s="61">
        <f t="shared" si="15"/>
        <v>0</v>
      </c>
      <c r="G97" s="67">
        <f t="shared" si="16"/>
        <v>1</v>
      </c>
    </row>
    <row r="98" spans="2:8" ht="16.899999999999999" customHeight="1" x14ac:dyDescent="0.3">
      <c r="B98" s="66" t="s">
        <v>23</v>
      </c>
      <c r="C98" s="27">
        <v>2500</v>
      </c>
      <c r="D98" s="46">
        <f t="shared" ref="D98:E98" si="20">D77+D67+D48+D29+D97</f>
        <v>9945145.5500000007</v>
      </c>
      <c r="E98" s="46">
        <f t="shared" si="20"/>
        <v>9945145.5500000007</v>
      </c>
      <c r="F98" s="61">
        <f t="shared" si="15"/>
        <v>0</v>
      </c>
      <c r="G98" s="67">
        <f t="shared" si="16"/>
        <v>1</v>
      </c>
    </row>
    <row r="99" spans="2:8" ht="15" customHeight="1" x14ac:dyDescent="0.3">
      <c r="B99" s="111" t="s">
        <v>58</v>
      </c>
      <c r="C99" s="100"/>
      <c r="D99" s="100"/>
      <c r="E99" s="100"/>
      <c r="F99" s="100"/>
      <c r="G99" s="112"/>
    </row>
    <row r="100" spans="2:8" ht="23.45" customHeight="1" x14ac:dyDescent="0.3">
      <c r="B100" s="66" t="s">
        <v>24</v>
      </c>
      <c r="C100" s="28">
        <v>3000</v>
      </c>
      <c r="D100" s="42">
        <f>D27-D98</f>
        <v>-333618.01999999955</v>
      </c>
      <c r="E100" s="42">
        <f>E27-E98</f>
        <v>-333618.01999999955</v>
      </c>
      <c r="F100" s="42">
        <f>F27-F98</f>
        <v>0</v>
      </c>
      <c r="G100" s="80">
        <f t="shared" ref="G100:G101" si="21">(E100/D100)*100%</f>
        <v>1</v>
      </c>
      <c r="H100" s="19"/>
    </row>
    <row r="101" spans="2:8" ht="17.45" customHeight="1" x14ac:dyDescent="0.3">
      <c r="B101" s="68" t="s">
        <v>25</v>
      </c>
      <c r="C101" s="14">
        <v>3100</v>
      </c>
      <c r="D101" s="43">
        <f t="shared" ref="D101:F101" si="22">D100-D102</f>
        <v>-333618.01999999955</v>
      </c>
      <c r="E101" s="43">
        <f t="shared" si="22"/>
        <v>-333618.01999999955</v>
      </c>
      <c r="F101" s="43">
        <f t="shared" si="22"/>
        <v>0</v>
      </c>
      <c r="G101" s="80">
        <f t="shared" si="21"/>
        <v>1</v>
      </c>
    </row>
    <row r="102" spans="2:8" ht="16.149999999999999" customHeight="1" x14ac:dyDescent="0.3">
      <c r="B102" s="81" t="s">
        <v>26</v>
      </c>
      <c r="C102" s="14">
        <v>3200</v>
      </c>
      <c r="D102" s="23"/>
      <c r="E102" s="18"/>
      <c r="F102" s="18"/>
      <c r="G102" s="82"/>
    </row>
    <row r="103" spans="2:8" ht="16.899999999999999" customHeight="1" x14ac:dyDescent="0.3">
      <c r="B103" s="111" t="s">
        <v>16</v>
      </c>
      <c r="C103" s="100"/>
      <c r="D103" s="100"/>
      <c r="E103" s="100"/>
      <c r="F103" s="100"/>
      <c r="G103" s="112"/>
    </row>
    <row r="104" spans="2:8" ht="16.899999999999999" customHeight="1" x14ac:dyDescent="0.3">
      <c r="B104" s="83" t="s">
        <v>1</v>
      </c>
      <c r="C104" s="13">
        <v>4110</v>
      </c>
      <c r="D104" s="17"/>
      <c r="E104" s="18"/>
      <c r="F104" s="42">
        <f t="shared" ref="F104:F110" si="23">F31-F102</f>
        <v>0</v>
      </c>
      <c r="G104" s="80" t="e">
        <f t="shared" ref="G104:G112" si="24">(E104/D104)*100%</f>
        <v>#DIV/0!</v>
      </c>
    </row>
    <row r="105" spans="2:8" x14ac:dyDescent="0.3">
      <c r="B105" s="83" t="s">
        <v>2</v>
      </c>
      <c r="C105" s="13">
        <v>4120</v>
      </c>
      <c r="D105" s="17">
        <v>88067.86</v>
      </c>
      <c r="E105" s="18">
        <v>88067.86</v>
      </c>
      <c r="F105" s="42">
        <f t="shared" si="23"/>
        <v>0</v>
      </c>
      <c r="G105" s="80">
        <f t="shared" si="24"/>
        <v>1</v>
      </c>
    </row>
    <row r="106" spans="2:8" x14ac:dyDescent="0.3">
      <c r="B106" s="83" t="s">
        <v>3</v>
      </c>
      <c r="C106" s="13">
        <v>4130</v>
      </c>
      <c r="D106" s="17"/>
      <c r="E106" s="18"/>
      <c r="F106" s="42">
        <f t="shared" si="23"/>
        <v>0</v>
      </c>
      <c r="G106" s="80" t="e">
        <f t="shared" si="24"/>
        <v>#DIV/0!</v>
      </c>
    </row>
    <row r="107" spans="2:8" ht="18" customHeight="1" x14ac:dyDescent="0.3">
      <c r="B107" s="83" t="s">
        <v>4</v>
      </c>
      <c r="C107" s="13">
        <v>4140</v>
      </c>
      <c r="D107" s="17">
        <v>1045955.87</v>
      </c>
      <c r="E107" s="18">
        <v>1045955.87</v>
      </c>
      <c r="F107" s="42">
        <f t="shared" si="23"/>
        <v>0</v>
      </c>
      <c r="G107" s="80">
        <f t="shared" si="24"/>
        <v>1</v>
      </c>
    </row>
    <row r="108" spans="2:8" ht="31.5" x14ac:dyDescent="0.3">
      <c r="B108" s="68" t="s">
        <v>5</v>
      </c>
      <c r="C108" s="13">
        <v>4150</v>
      </c>
      <c r="D108" s="17">
        <v>1220492.8700000001</v>
      </c>
      <c r="E108" s="18">
        <v>1220492.8700000001</v>
      </c>
      <c r="F108" s="42">
        <f t="shared" si="23"/>
        <v>0</v>
      </c>
      <c r="G108" s="80">
        <f t="shared" si="24"/>
        <v>1</v>
      </c>
    </row>
    <row r="109" spans="2:8" x14ac:dyDescent="0.3">
      <c r="B109" s="83" t="s">
        <v>17</v>
      </c>
      <c r="C109" s="13">
        <v>4160</v>
      </c>
      <c r="D109" s="17"/>
      <c r="E109" s="18"/>
      <c r="F109" s="42">
        <f t="shared" si="23"/>
        <v>0</v>
      </c>
      <c r="G109" s="80" t="e">
        <f t="shared" si="24"/>
        <v>#DIV/0!</v>
      </c>
    </row>
    <row r="110" spans="2:8" ht="24.6" customHeight="1" x14ac:dyDescent="0.3">
      <c r="B110" s="84" t="s">
        <v>6</v>
      </c>
      <c r="C110" s="24">
        <v>4200</v>
      </c>
      <c r="D110" s="41">
        <f t="shared" ref="D110:E110" si="25">SUM(D104:D109)</f>
        <v>2354516.6</v>
      </c>
      <c r="E110" s="41">
        <f t="shared" si="25"/>
        <v>2354516.6</v>
      </c>
      <c r="F110" s="41">
        <f t="shared" si="23"/>
        <v>0</v>
      </c>
      <c r="G110" s="80">
        <f t="shared" si="24"/>
        <v>1</v>
      </c>
    </row>
    <row r="111" spans="2:8" ht="16.899999999999999" customHeight="1" x14ac:dyDescent="0.3">
      <c r="B111" s="111" t="s">
        <v>37</v>
      </c>
      <c r="C111" s="100"/>
      <c r="D111" s="100"/>
      <c r="E111" s="100"/>
      <c r="F111" s="100"/>
      <c r="G111" s="112"/>
    </row>
    <row r="112" spans="2:8" ht="16.899999999999999" customHeight="1" x14ac:dyDescent="0.3">
      <c r="B112" s="85" t="s">
        <v>27</v>
      </c>
      <c r="C112" s="14">
        <v>5110</v>
      </c>
      <c r="D112" s="41">
        <f t="shared" ref="D112:E112" si="26">D79+D50+D31</f>
        <v>5862617.6100000003</v>
      </c>
      <c r="E112" s="41">
        <f t="shared" si="26"/>
        <v>5862617.6100000003</v>
      </c>
      <c r="F112" s="42">
        <f>F39-F110</f>
        <v>0</v>
      </c>
      <c r="G112" s="80">
        <f t="shared" si="24"/>
        <v>1</v>
      </c>
    </row>
    <row r="113" spans="2:7" ht="16.899999999999999" customHeight="1" x14ac:dyDescent="0.3">
      <c r="B113" s="86" t="s">
        <v>28</v>
      </c>
      <c r="C113" s="29">
        <v>5120</v>
      </c>
      <c r="D113" s="30">
        <f>D112/D115/3</f>
        <v>11495.328647058823</v>
      </c>
      <c r="E113" s="30">
        <f t="shared" ref="E113:G113" si="27">E112/E115/3</f>
        <v>11495.328647058823</v>
      </c>
      <c r="F113" s="30" t="e">
        <f t="shared" si="27"/>
        <v>#DIV/0!</v>
      </c>
      <c r="G113" s="87" t="e">
        <f t="shared" si="27"/>
        <v>#DIV/0!</v>
      </c>
    </row>
    <row r="114" spans="2:7" ht="16.899999999999999" customHeight="1" x14ac:dyDescent="0.3">
      <c r="B114" s="88"/>
      <c r="C114" s="31"/>
      <c r="D114" s="14"/>
      <c r="E114" s="15"/>
      <c r="F114" s="15"/>
      <c r="G114" s="65"/>
    </row>
    <row r="115" spans="2:7" x14ac:dyDescent="0.3">
      <c r="B115" s="89" t="s">
        <v>18</v>
      </c>
      <c r="C115" s="26">
        <v>5130</v>
      </c>
      <c r="D115" s="32">
        <v>170</v>
      </c>
      <c r="E115" s="33">
        <v>170</v>
      </c>
      <c r="F115" s="33"/>
      <c r="G115" s="90"/>
    </row>
    <row r="116" spans="2:7" ht="18.75" thickBot="1" x14ac:dyDescent="0.35">
      <c r="B116" s="91" t="s">
        <v>19</v>
      </c>
      <c r="C116" s="92">
        <v>5140</v>
      </c>
      <c r="D116" s="93">
        <v>18981000</v>
      </c>
      <c r="E116" s="94">
        <v>18981000</v>
      </c>
      <c r="F116" s="94"/>
      <c r="G116" s="95"/>
    </row>
    <row r="117" spans="2:7" x14ac:dyDescent="0.3">
      <c r="B117" s="96"/>
      <c r="C117" s="36"/>
      <c r="D117" s="97"/>
      <c r="E117" s="98"/>
      <c r="F117" s="98"/>
      <c r="G117" s="98"/>
    </row>
    <row r="118" spans="2:7" x14ac:dyDescent="0.3">
      <c r="B118" s="96"/>
      <c r="C118" s="36"/>
      <c r="D118" s="97"/>
      <c r="E118" s="98"/>
      <c r="F118" s="98"/>
      <c r="G118" s="98"/>
    </row>
    <row r="119" spans="2:7" x14ac:dyDescent="0.3">
      <c r="B119" s="96"/>
      <c r="C119" s="36"/>
      <c r="D119" s="97"/>
      <c r="E119" s="98"/>
      <c r="F119" s="98"/>
      <c r="G119" s="98"/>
    </row>
    <row r="120" spans="2:7" ht="18.600000000000001" customHeight="1" x14ac:dyDescent="0.3">
      <c r="B120" s="34"/>
      <c r="C120" s="35"/>
      <c r="D120" s="36"/>
      <c r="E120" s="37"/>
      <c r="F120" s="37"/>
      <c r="G120" s="37"/>
    </row>
    <row r="121" spans="2:7" ht="21.75" customHeight="1" x14ac:dyDescent="0.3">
      <c r="B121" s="38" t="s">
        <v>67</v>
      </c>
      <c r="C121" s="39"/>
      <c r="D121" s="40"/>
      <c r="E121" s="5" t="s">
        <v>78</v>
      </c>
    </row>
    <row r="122" spans="2:7" x14ac:dyDescent="0.3">
      <c r="B122" s="38"/>
      <c r="C122" s="39"/>
      <c r="D122" s="45"/>
    </row>
    <row r="123" spans="2:7" ht="13.9" customHeight="1" x14ac:dyDescent="0.3"/>
    <row r="124" spans="2:7" ht="13.9" customHeight="1" x14ac:dyDescent="0.3"/>
    <row r="125" spans="2:7" x14ac:dyDescent="0.3">
      <c r="B125" s="3"/>
      <c r="C125" s="3"/>
      <c r="D125" s="4"/>
      <c r="E125" s="4"/>
      <c r="F125" s="4"/>
    </row>
    <row r="126" spans="2:7" x14ac:dyDescent="0.3">
      <c r="B126" s="3"/>
      <c r="C126" s="3"/>
      <c r="D126" s="4"/>
      <c r="E126" s="4"/>
      <c r="F126" s="4"/>
    </row>
    <row r="127" spans="2:7" x14ac:dyDescent="0.3">
      <c r="B127" s="3"/>
      <c r="C127" s="3"/>
      <c r="D127" s="4"/>
      <c r="E127" s="4"/>
      <c r="F127" s="4"/>
    </row>
    <row r="128" spans="2:7" x14ac:dyDescent="0.3">
      <c r="B128" s="3"/>
      <c r="C128" s="3"/>
      <c r="D128" s="4"/>
      <c r="E128" s="4"/>
      <c r="F128" s="4"/>
    </row>
    <row r="129" spans="2:6" x14ac:dyDescent="0.3">
      <c r="B129" s="3"/>
      <c r="C129" s="3"/>
      <c r="D129" s="4"/>
      <c r="E129" s="4"/>
      <c r="F129" s="4"/>
    </row>
    <row r="130" spans="2:6" x14ac:dyDescent="0.3">
      <c r="B130" s="3"/>
      <c r="C130" s="3"/>
      <c r="D130" s="4"/>
      <c r="E130" s="4"/>
      <c r="F130" s="4"/>
    </row>
  </sheetData>
  <mergeCells count="13">
    <mergeCell ref="B11:G11"/>
    <mergeCell ref="B28:G28"/>
    <mergeCell ref="B99:G99"/>
    <mergeCell ref="B103:G103"/>
    <mergeCell ref="B111:G111"/>
    <mergeCell ref="B6:G6"/>
    <mergeCell ref="B8:B9"/>
    <mergeCell ref="C8:C9"/>
    <mergeCell ref="D8:G8"/>
    <mergeCell ref="D2:G2"/>
    <mergeCell ref="B3:G3"/>
    <mergeCell ref="B4:G4"/>
    <mergeCell ref="B5:G5"/>
  </mergeCells>
  <pageMargins left="0" right="0" top="0.74803149606299213" bottom="0.74803149606299213" header="0.31496062992125984" footer="0.31496062992125984"/>
  <pageSetup paperSize="9" scale="8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фін звіт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Geo1</dc:creator>
  <cp:lastModifiedBy>buh3</cp:lastModifiedBy>
  <cp:lastPrinted>2020-04-29T08:43:48Z</cp:lastPrinted>
  <dcterms:created xsi:type="dcterms:W3CDTF">2016-09-17T08:38:05Z</dcterms:created>
  <dcterms:modified xsi:type="dcterms:W3CDTF">2020-05-07T11:21:41Z</dcterms:modified>
</cp:coreProperties>
</file>