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Річний план" sheetId="4" r:id="rId1"/>
    <sheet name="Додаток до річного плану" sheetId="1" r:id="rId2"/>
  </sheets>
  <definedNames>
    <definedName name="_xlnm.Print_Area" localSheetId="1">'Додаток до річного плану'!$A$1:$G$58</definedName>
    <definedName name="_xlnm.Print_Area" localSheetId="0">'Річний план'!$A$1:$G$24</definedName>
  </definedNames>
  <calcPr calcId="145621"/>
</workbook>
</file>

<file path=xl/calcChain.xml><?xml version="1.0" encoding="utf-8"?>
<calcChain xmlns="http://schemas.openxmlformats.org/spreadsheetml/2006/main">
  <c r="D18" i="4" l="1"/>
  <c r="D17" i="4"/>
  <c r="D11" i="1"/>
  <c r="D24" i="1" l="1"/>
  <c r="D23" i="1"/>
  <c r="D20" i="1"/>
  <c r="D15" i="4" l="1"/>
  <c r="D27" i="1" l="1"/>
  <c r="D22" i="1"/>
  <c r="D29" i="1"/>
  <c r="D15" i="1" l="1"/>
  <c r="D21" i="1" l="1"/>
  <c r="D33" i="1"/>
  <c r="D30" i="1" l="1"/>
  <c r="D49" i="1" l="1"/>
  <c r="D36" i="1" l="1"/>
  <c r="D40" i="1" l="1"/>
  <c r="D45" i="1" l="1"/>
  <c r="D42" i="1" l="1"/>
  <c r="D52" i="1" l="1"/>
  <c r="D51" i="1"/>
  <c r="D47" i="1"/>
  <c r="D18" i="1" l="1"/>
</calcChain>
</file>

<file path=xl/sharedStrings.xml><?xml version="1.0" encoding="utf-8"?>
<sst xmlns="http://schemas.openxmlformats.org/spreadsheetml/2006/main" count="189" uniqueCount="101">
  <si>
    <t>Головне управління Держгеокадастру в Одеській області</t>
  </si>
  <si>
    <t>(Код ЄДРПОУ 39765871)</t>
  </si>
  <si>
    <t>Конкретна назва предмета закупівлі</t>
  </si>
  <si>
    <t>Коди Відповідних класифікаторів предмета закупівлі (за наявності)</t>
  </si>
  <si>
    <t>Коди згідно з КЕКВ</t>
  </si>
  <si>
    <t>Розмір бюджетного призначення за кошторисом або очікувана вартість предмета закупівлі</t>
  </si>
  <si>
    <t>Орієнтовний початок проведення процедури закупівлі</t>
  </si>
  <si>
    <t>Примітки</t>
  </si>
  <si>
    <t>Процедура закупівлі</t>
  </si>
  <si>
    <t>без застосування електронної системи</t>
  </si>
  <si>
    <t>ДК 021:2015: 22410000-7</t>
  </si>
  <si>
    <t>Марки</t>
  </si>
  <si>
    <t>Разом:</t>
  </si>
  <si>
    <t>(КПКВК 2803010 "Керівництво та управління у сфері геодезії, картографії та кадастру)</t>
  </si>
  <si>
    <t>Послуги різних навчальних закладів</t>
  </si>
  <si>
    <t>ДК 021:2015: 80410000-1</t>
  </si>
  <si>
    <t>Разом за КЕКВ 2210:</t>
  </si>
  <si>
    <t>Разом за КЕКВ 2240:</t>
  </si>
  <si>
    <t>Разом за КЕКВ 2271:</t>
  </si>
  <si>
    <t>Разом за КЕКВ 2272:</t>
  </si>
  <si>
    <t>Разом за КЕКВ 2273:</t>
  </si>
  <si>
    <t>ДК 021:2015: 64210000-8</t>
  </si>
  <si>
    <t>Послуги телефонного зв’язку та передачі даних</t>
  </si>
  <si>
    <t>Послуги провайдерів</t>
  </si>
  <si>
    <t>ДК 021:2015: 72410000-4</t>
  </si>
  <si>
    <t>ДК 021:2015: 09130000-0</t>
  </si>
  <si>
    <t>Нафта і дистиляти</t>
  </si>
  <si>
    <t>Пара, гаряча вода та пов’язана продукція</t>
  </si>
  <si>
    <t>ДК 021:2015: 09320000-8</t>
  </si>
  <si>
    <t>ДК 021:2015: 65110000-7</t>
  </si>
  <si>
    <t>Розподіл води</t>
  </si>
  <si>
    <t>Електрична енергія</t>
  </si>
  <si>
    <t>ДК 021:2015: 09310000-5</t>
  </si>
  <si>
    <t>ДК 021:2015: 72260000-5</t>
  </si>
  <si>
    <t>Послуги, пов’язані з програмним забезпеченням</t>
  </si>
  <si>
    <t>ДК 021:2015: 09120000-6</t>
  </si>
  <si>
    <t>Газове паливо</t>
  </si>
  <si>
    <t>Разом за КЕКВ 2274:</t>
  </si>
  <si>
    <t>Разом за КЕКВ 2275:</t>
  </si>
  <si>
    <t>ДК 021:2015: 09110000-3</t>
  </si>
  <si>
    <t>Тверде паливо</t>
  </si>
  <si>
    <t>ДК 021:2015: 30190000-7</t>
  </si>
  <si>
    <t>ДК 021:2015: 48920000-3</t>
  </si>
  <si>
    <t>Пакети програмного забезпечення для автоматизації офісу</t>
  </si>
  <si>
    <t>ДК 021:2015: 90430000-0</t>
  </si>
  <si>
    <t>Послуги з відведення стічних вод</t>
  </si>
  <si>
    <t>ДК 021:2015: 50310000-1</t>
  </si>
  <si>
    <t>Технічне обслуговування та ремонт офісної техніки</t>
  </si>
  <si>
    <t>Страхові послуги</t>
  </si>
  <si>
    <t>ДК 021:2015: 66510000-8</t>
  </si>
  <si>
    <t>Послуги з ремонту і технічного обслуговування мототранспортних засобів і супутнього обладнання</t>
  </si>
  <si>
    <t>ДК 021:2015: 50110000-9</t>
  </si>
  <si>
    <t>Фотокопіювальне та поліграфічне обладнання для офсетного друку</t>
  </si>
  <si>
    <t>Офісне устаткування та приладдя різне</t>
  </si>
  <si>
    <t>ДК 021:2015: 30230000-0</t>
  </si>
  <si>
    <t>Комп’ютерне обладнання</t>
  </si>
  <si>
    <t>ДК 021:2015: 30120000-6</t>
  </si>
  <si>
    <t>Послуги з ремонту і технічного обслуговування персональних комп’ютерів</t>
  </si>
  <si>
    <t>ДК 021:2015: 50320000-4</t>
  </si>
  <si>
    <t>ДК 021:2015: 90510000-5</t>
  </si>
  <si>
    <t>Утилізація сміття та поводження зі сміттям</t>
  </si>
  <si>
    <t>ДК 021:2015: 79810000-5</t>
  </si>
  <si>
    <t>Друкарські послуги</t>
  </si>
  <si>
    <t>ДК 021:2015: 48760000-3</t>
  </si>
  <si>
    <t>Пакети програмного забезпечення для захисту від вірусів</t>
  </si>
  <si>
    <t>Послуги підприємницьких, професійних та спеціалізованих організацій</t>
  </si>
  <si>
    <t>ДК 021:2015: 98110000-7</t>
  </si>
  <si>
    <t>Послуги з обробки даних</t>
  </si>
  <si>
    <t>ДК 021:2015: 72310000-1</t>
  </si>
  <si>
    <t>Звіт про укладений договір</t>
  </si>
  <si>
    <t>лютий</t>
  </si>
  <si>
    <t>відкриті торги</t>
  </si>
  <si>
    <t>Додаток до річного плану закупівель на 2018 рік (зі змінами)</t>
  </si>
  <si>
    <t>Інші послуги</t>
  </si>
  <si>
    <t>ДК 021:2015: 98390000-3</t>
  </si>
  <si>
    <t>березень</t>
  </si>
  <si>
    <t>Послуги бібліотек і архівів</t>
  </si>
  <si>
    <t>ДК 021:2015: 92510000-9</t>
  </si>
  <si>
    <t>Консультаційні послуги з питань систем та з технічних питань</t>
  </si>
  <si>
    <t>ДК 021:2015: 72220000-3</t>
  </si>
  <si>
    <t>ДК 021:2015: 65210000-8</t>
  </si>
  <si>
    <t>Розподіл газу</t>
  </si>
  <si>
    <t>Послуги з реєстрації показів лічильників</t>
  </si>
  <si>
    <t>ДК 021:2015: 65500000-8</t>
  </si>
  <si>
    <t>липень</t>
  </si>
  <si>
    <t>жовтень</t>
  </si>
  <si>
    <t>Послуги з технічного огляду та випробовувань</t>
  </si>
  <si>
    <t>ДК 021:2015: 71630000-3</t>
  </si>
  <si>
    <t>листопад</t>
  </si>
  <si>
    <t>серпень</t>
  </si>
  <si>
    <t>Газети \ Журнали</t>
  </si>
  <si>
    <t>Лічильники</t>
  </si>
  <si>
    <t>ДК 021:2015: 71310000-3</t>
  </si>
  <si>
    <t>Консультаційні послуги у   галузях інженерії та будівництва</t>
  </si>
  <si>
    <t>ДК 021:2015: 38550000-5</t>
  </si>
  <si>
    <t>ДК 021:2015: 32550000-3</t>
  </si>
  <si>
    <t>Модем</t>
  </si>
  <si>
    <t>ДК 021:2015: 45310000-3</t>
  </si>
  <si>
    <t>Електромонтажні роботи</t>
  </si>
  <si>
    <t>ДК 021:2015: 22210000-7</t>
  </si>
  <si>
    <t>Річний плану закупівель на 2018 рік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</si>
</sst>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ill="1" applyBorder="1" applyAlignment="1">
      <alignment vertical="center" wrapText="1" shrinkToFit="1"/>
    </xf>
    <xf numFmtId="4" fontId="0" fillId="0" borderId="1" xfId="0" applyNumberFormat="1" applyFill="1" applyBorder="1" applyAlignment="1">
      <alignment vertical="center" wrapText="1" shrinkToFit="1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/>
    </xf>
    <xf numFmtId="4" fontId="1" fillId="0" borderId="1" xfId="0" applyNumberFormat="1" applyFont="1" applyFill="1" applyBorder="1" applyAlignment="1">
      <alignment vertical="center" wrapText="1" shrinkToFit="1"/>
    </xf>
    <xf numFmtId="0" fontId="1" fillId="0" borderId="0" xfId="0" applyFont="1" applyFill="1"/>
    <xf numFmtId="0" fontId="1" fillId="0" borderId="5" xfId="0" applyFont="1" applyFill="1" applyBorder="1" applyAlignment="1">
      <alignment vertical="center" wrapText="1" shrinkToFit="1"/>
    </xf>
    <xf numFmtId="0" fontId="1" fillId="0" borderId="6" xfId="0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vertical="center" wrapText="1" shrinkToFit="1"/>
    </xf>
    <xf numFmtId="0" fontId="0" fillId="0" borderId="4" xfId="0" applyFill="1" applyBorder="1" applyAlignment="1">
      <alignment vertical="center" wrapText="1" shrinkToFit="1"/>
    </xf>
    <xf numFmtId="2" fontId="0" fillId="0" borderId="0" xfId="0" applyNumberFormat="1" applyFill="1"/>
    <xf numFmtId="2" fontId="1" fillId="0" borderId="0" xfId="0" applyNumberFormat="1" applyFont="1" applyFill="1"/>
    <xf numFmtId="4" fontId="1" fillId="0" borderId="0" xfId="0" applyNumberFormat="1" applyFont="1" applyFill="1"/>
    <xf numFmtId="0" fontId="1" fillId="0" borderId="2" xfId="0" applyFont="1" applyFill="1" applyBorder="1" applyAlignment="1">
      <alignment horizontal="right" vertical="center" wrapText="1" shrinkToFit="1"/>
    </xf>
    <xf numFmtId="0" fontId="1" fillId="0" borderId="3" xfId="0" applyFont="1" applyFill="1" applyBorder="1" applyAlignment="1">
      <alignment horizontal="right" vertical="center" wrapText="1" shrinkToFit="1"/>
    </xf>
    <xf numFmtId="0" fontId="1" fillId="0" borderId="4" xfId="0" applyFont="1" applyFill="1" applyBorder="1" applyAlignment="1">
      <alignment horizontal="right" vertical="center" wrapText="1" shrinkToFit="1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H30" sqref="H30"/>
    </sheetView>
  </sheetViews>
  <sheetFormatPr defaultRowHeight="15" x14ac:dyDescent="0.25"/>
  <cols>
    <col min="1" max="1" width="34.5703125" style="3" customWidth="1"/>
    <col min="2" max="2" width="26.5703125" style="3" customWidth="1"/>
    <col min="3" max="3" width="18.7109375" style="3" customWidth="1"/>
    <col min="4" max="4" width="26.5703125" style="3" customWidth="1"/>
    <col min="5" max="5" width="28.28515625" style="3" customWidth="1"/>
    <col min="6" max="6" width="26.5703125" style="3" customWidth="1"/>
    <col min="7" max="7" width="12.28515625" style="3" customWidth="1"/>
    <col min="8" max="16384" width="9.140625" style="3"/>
  </cols>
  <sheetData>
    <row r="1" spans="1:10" x14ac:dyDescent="0.25">
      <c r="G1" s="4"/>
    </row>
    <row r="2" spans="1:10" x14ac:dyDescent="0.25">
      <c r="G2" s="4"/>
    </row>
    <row r="4" spans="1:10" x14ac:dyDescent="0.25">
      <c r="A4" s="19" t="s">
        <v>100</v>
      </c>
      <c r="B4" s="19"/>
      <c r="C4" s="19"/>
      <c r="D4" s="19"/>
      <c r="E4" s="19"/>
      <c r="F4" s="19"/>
      <c r="G4" s="19"/>
    </row>
    <row r="5" spans="1:10" x14ac:dyDescent="0.25">
      <c r="A5" s="19" t="s">
        <v>0</v>
      </c>
      <c r="B5" s="19"/>
      <c r="C5" s="19"/>
      <c r="D5" s="19"/>
      <c r="E5" s="19"/>
      <c r="F5" s="19"/>
      <c r="G5" s="19"/>
    </row>
    <row r="6" spans="1:10" x14ac:dyDescent="0.25">
      <c r="A6" s="19" t="s">
        <v>13</v>
      </c>
      <c r="B6" s="19"/>
      <c r="C6" s="19"/>
      <c r="D6" s="19"/>
      <c r="E6" s="19"/>
      <c r="F6" s="19"/>
      <c r="G6" s="19"/>
    </row>
    <row r="7" spans="1:10" x14ac:dyDescent="0.25">
      <c r="A7" s="19" t="s">
        <v>1</v>
      </c>
      <c r="B7" s="19"/>
      <c r="C7" s="19"/>
      <c r="D7" s="19"/>
      <c r="E7" s="19"/>
      <c r="F7" s="19"/>
      <c r="G7" s="19"/>
    </row>
    <row r="9" spans="1:10" ht="75" x14ac:dyDescent="0.25">
      <c r="A9" s="5" t="s">
        <v>2</v>
      </c>
      <c r="B9" s="5" t="s">
        <v>3</v>
      </c>
      <c r="C9" s="5" t="s">
        <v>4</v>
      </c>
      <c r="D9" s="5" t="s">
        <v>5</v>
      </c>
      <c r="E9" s="5" t="s">
        <v>8</v>
      </c>
      <c r="F9" s="5" t="s">
        <v>6</v>
      </c>
      <c r="G9" s="5" t="s">
        <v>7</v>
      </c>
    </row>
    <row r="10" spans="1:10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</row>
    <row r="11" spans="1:10" ht="30" x14ac:dyDescent="0.25">
      <c r="A11" s="1" t="s">
        <v>53</v>
      </c>
      <c r="B11" s="1" t="s">
        <v>41</v>
      </c>
      <c r="C11" s="1">
        <v>2210</v>
      </c>
      <c r="D11" s="2">
        <v>419116.79999999999</v>
      </c>
      <c r="E11" s="1" t="s">
        <v>71</v>
      </c>
      <c r="F11" s="1" t="s">
        <v>70</v>
      </c>
      <c r="G11" s="6"/>
    </row>
    <row r="12" spans="1:10" ht="30" x14ac:dyDescent="0.25">
      <c r="A12" s="1" t="s">
        <v>53</v>
      </c>
      <c r="B12" s="1" t="s">
        <v>41</v>
      </c>
      <c r="C12" s="1">
        <v>2210</v>
      </c>
      <c r="D12" s="2">
        <v>111940.2</v>
      </c>
      <c r="E12" s="1" t="s">
        <v>71</v>
      </c>
      <c r="F12" s="1" t="s">
        <v>89</v>
      </c>
      <c r="G12" s="6"/>
    </row>
    <row r="13" spans="1:10" ht="30" x14ac:dyDescent="0.25">
      <c r="A13" s="1" t="s">
        <v>53</v>
      </c>
      <c r="B13" s="1" t="s">
        <v>41</v>
      </c>
      <c r="C13" s="1">
        <v>2210</v>
      </c>
      <c r="D13" s="2">
        <v>122251.8</v>
      </c>
      <c r="E13" s="1" t="s">
        <v>71</v>
      </c>
      <c r="F13" s="1" t="s">
        <v>88</v>
      </c>
      <c r="G13" s="1"/>
      <c r="J13" s="13"/>
    </row>
    <row r="14" spans="1:10" ht="30" x14ac:dyDescent="0.25">
      <c r="A14" s="1" t="s">
        <v>53</v>
      </c>
      <c r="B14" s="1" t="s">
        <v>41</v>
      </c>
      <c r="C14" s="1">
        <v>2210</v>
      </c>
      <c r="D14" s="2">
        <v>1800</v>
      </c>
      <c r="E14" s="1" t="s">
        <v>71</v>
      </c>
      <c r="F14" s="1" t="s">
        <v>88</v>
      </c>
      <c r="G14" s="1"/>
      <c r="J14" s="13"/>
    </row>
    <row r="15" spans="1:10" s="8" customFormat="1" x14ac:dyDescent="0.25">
      <c r="A15" s="16" t="s">
        <v>16</v>
      </c>
      <c r="B15" s="17"/>
      <c r="C15" s="18"/>
      <c r="D15" s="7">
        <f>D11+D12+D14+D13</f>
        <v>655108.80000000005</v>
      </c>
      <c r="E15" s="20"/>
      <c r="F15" s="21"/>
      <c r="G15" s="22"/>
    </row>
    <row r="16" spans="1:10" x14ac:dyDescent="0.25">
      <c r="A16" s="1" t="s">
        <v>31</v>
      </c>
      <c r="B16" s="1" t="s">
        <v>32</v>
      </c>
      <c r="C16" s="1">
        <v>2273</v>
      </c>
      <c r="D16" s="2">
        <v>800000</v>
      </c>
      <c r="E16" s="1" t="s">
        <v>71</v>
      </c>
      <c r="F16" s="1" t="s">
        <v>70</v>
      </c>
      <c r="G16" s="1"/>
      <c r="J16" s="13"/>
    </row>
    <row r="17" spans="1:10" s="8" customFormat="1" x14ac:dyDescent="0.25">
      <c r="A17" s="16" t="s">
        <v>20</v>
      </c>
      <c r="B17" s="17"/>
      <c r="C17" s="18"/>
      <c r="D17" s="7">
        <f>D16</f>
        <v>800000</v>
      </c>
      <c r="E17" s="20"/>
      <c r="F17" s="21"/>
      <c r="G17" s="22"/>
      <c r="J17" s="14"/>
    </row>
    <row r="18" spans="1:10" s="8" customFormat="1" x14ac:dyDescent="0.25">
      <c r="A18" s="16" t="s">
        <v>12</v>
      </c>
      <c r="B18" s="17"/>
      <c r="C18" s="18"/>
      <c r="D18" s="7">
        <f>D15+D17</f>
        <v>1455108.8</v>
      </c>
      <c r="E18" s="9"/>
      <c r="F18" s="10"/>
      <c r="G18" s="11"/>
    </row>
  </sheetData>
  <mergeCells count="9">
    <mergeCell ref="A18:C18"/>
    <mergeCell ref="A4:G4"/>
    <mergeCell ref="A5:G5"/>
    <mergeCell ref="A6:G6"/>
    <mergeCell ref="A7:G7"/>
    <mergeCell ref="A15:C15"/>
    <mergeCell ref="E15:G15"/>
    <mergeCell ref="A17:C17"/>
    <mergeCell ref="E17:G17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sqref="A1:XFD2"/>
    </sheetView>
  </sheetViews>
  <sheetFormatPr defaultRowHeight="15" x14ac:dyDescent="0.25"/>
  <cols>
    <col min="1" max="1" width="34.5703125" style="3" customWidth="1"/>
    <col min="2" max="2" width="26.5703125" style="3" customWidth="1"/>
    <col min="3" max="3" width="18.7109375" style="3" customWidth="1"/>
    <col min="4" max="4" width="26.5703125" style="3" customWidth="1"/>
    <col min="5" max="5" width="28.28515625" style="3" customWidth="1"/>
    <col min="6" max="6" width="26.5703125" style="3" customWidth="1"/>
    <col min="7" max="7" width="12.28515625" style="3" customWidth="1"/>
    <col min="8" max="8" width="4.7109375" style="3" customWidth="1"/>
    <col min="9" max="9" width="35.140625" style="3" customWidth="1"/>
    <col min="10" max="10" width="19.28515625" style="13" customWidth="1"/>
    <col min="11" max="12" width="12.85546875" style="3" customWidth="1"/>
    <col min="13" max="16384" width="9.140625" style="3"/>
  </cols>
  <sheetData>
    <row r="1" spans="1:7" x14ac:dyDescent="0.25">
      <c r="G1" s="4"/>
    </row>
    <row r="2" spans="1:7" x14ac:dyDescent="0.25">
      <c r="G2" s="4"/>
    </row>
    <row r="4" spans="1:7" x14ac:dyDescent="0.25">
      <c r="A4" s="19" t="s">
        <v>72</v>
      </c>
      <c r="B4" s="19"/>
      <c r="C4" s="19"/>
      <c r="D4" s="19"/>
      <c r="E4" s="19"/>
      <c r="F4" s="19"/>
      <c r="G4" s="19"/>
    </row>
    <row r="5" spans="1:7" x14ac:dyDescent="0.25">
      <c r="A5" s="19" t="s">
        <v>0</v>
      </c>
      <c r="B5" s="19"/>
      <c r="C5" s="19"/>
      <c r="D5" s="19"/>
      <c r="E5" s="19"/>
      <c r="F5" s="19"/>
      <c r="G5" s="19"/>
    </row>
    <row r="6" spans="1:7" x14ac:dyDescent="0.25">
      <c r="A6" s="19" t="s">
        <v>13</v>
      </c>
      <c r="B6" s="19"/>
      <c r="C6" s="19"/>
      <c r="D6" s="19"/>
      <c r="E6" s="19"/>
      <c r="F6" s="19"/>
      <c r="G6" s="19"/>
    </row>
    <row r="7" spans="1:7" x14ac:dyDescent="0.25">
      <c r="A7" s="19" t="s">
        <v>1</v>
      </c>
      <c r="B7" s="19"/>
      <c r="C7" s="19"/>
      <c r="D7" s="19"/>
      <c r="E7" s="19"/>
      <c r="F7" s="19"/>
      <c r="G7" s="19"/>
    </row>
    <row r="9" spans="1:7" ht="75" x14ac:dyDescent="0.25">
      <c r="A9" s="5" t="s">
        <v>2</v>
      </c>
      <c r="B9" s="5" t="s">
        <v>3</v>
      </c>
      <c r="C9" s="5" t="s">
        <v>4</v>
      </c>
      <c r="D9" s="5" t="s">
        <v>5</v>
      </c>
      <c r="E9" s="5" t="s">
        <v>8</v>
      </c>
      <c r="F9" s="5" t="s">
        <v>6</v>
      </c>
      <c r="G9" s="5" t="s">
        <v>7</v>
      </c>
    </row>
    <row r="10" spans="1:7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</row>
    <row r="11" spans="1:7" x14ac:dyDescent="0.25">
      <c r="A11" s="1" t="s">
        <v>26</v>
      </c>
      <c r="B11" s="1" t="s">
        <v>25</v>
      </c>
      <c r="C11" s="1">
        <v>2210</v>
      </c>
      <c r="D11" s="2">
        <f>153591.18+15000.02-1800</f>
        <v>166791.19999999998</v>
      </c>
      <c r="E11" s="1" t="s">
        <v>69</v>
      </c>
      <c r="F11" s="1" t="s">
        <v>70</v>
      </c>
      <c r="G11" s="1"/>
    </row>
    <row r="12" spans="1:7" ht="30" x14ac:dyDescent="0.25">
      <c r="A12" s="1" t="s">
        <v>90</v>
      </c>
      <c r="B12" s="1" t="s">
        <v>99</v>
      </c>
      <c r="C12" s="1">
        <v>2210</v>
      </c>
      <c r="D12" s="2">
        <v>2000</v>
      </c>
      <c r="E12" s="1" t="s">
        <v>9</v>
      </c>
      <c r="F12" s="1" t="s">
        <v>85</v>
      </c>
      <c r="G12" s="1"/>
    </row>
    <row r="13" spans="1:7" x14ac:dyDescent="0.25">
      <c r="A13" s="1" t="s">
        <v>11</v>
      </c>
      <c r="B13" s="1" t="s">
        <v>10</v>
      </c>
      <c r="C13" s="1">
        <v>2210</v>
      </c>
      <c r="D13" s="2">
        <v>100000</v>
      </c>
      <c r="E13" s="1" t="s">
        <v>69</v>
      </c>
      <c r="F13" s="1" t="s">
        <v>70</v>
      </c>
      <c r="G13" s="1"/>
    </row>
    <row r="14" spans="1:7" ht="30" x14ac:dyDescent="0.25">
      <c r="A14" s="1" t="s">
        <v>52</v>
      </c>
      <c r="B14" s="1" t="s">
        <v>56</v>
      </c>
      <c r="C14" s="1">
        <v>2210</v>
      </c>
      <c r="D14" s="2">
        <v>175000</v>
      </c>
      <c r="E14" s="1" t="s">
        <v>69</v>
      </c>
      <c r="F14" s="1" t="s">
        <v>70</v>
      </c>
      <c r="G14" s="1"/>
    </row>
    <row r="15" spans="1:7" x14ac:dyDescent="0.25">
      <c r="A15" s="1" t="s">
        <v>55</v>
      </c>
      <c r="B15" s="1" t="s">
        <v>54</v>
      </c>
      <c r="C15" s="1">
        <v>2210</v>
      </c>
      <c r="D15" s="2">
        <f>12049+2718+151733+23100+0.02-0.02</f>
        <v>189600</v>
      </c>
      <c r="E15" s="1" t="s">
        <v>69</v>
      </c>
      <c r="F15" s="1" t="s">
        <v>70</v>
      </c>
      <c r="G15" s="1"/>
    </row>
    <row r="16" spans="1:7" ht="30" x14ac:dyDescent="0.25">
      <c r="A16" s="1" t="s">
        <v>96</v>
      </c>
      <c r="B16" s="1" t="s">
        <v>95</v>
      </c>
      <c r="C16" s="1">
        <v>2210</v>
      </c>
      <c r="D16" s="2">
        <v>12000</v>
      </c>
      <c r="E16" s="1" t="s">
        <v>9</v>
      </c>
      <c r="F16" s="1" t="s">
        <v>88</v>
      </c>
      <c r="G16" s="1"/>
    </row>
    <row r="17" spans="1:10" ht="30" x14ac:dyDescent="0.25">
      <c r="A17" s="1" t="s">
        <v>91</v>
      </c>
      <c r="B17" s="1" t="s">
        <v>94</v>
      </c>
      <c r="C17" s="1">
        <v>2210</v>
      </c>
      <c r="D17" s="2">
        <v>4500</v>
      </c>
      <c r="E17" s="1" t="s">
        <v>9</v>
      </c>
      <c r="F17" s="1" t="s">
        <v>88</v>
      </c>
      <c r="G17" s="1"/>
    </row>
    <row r="18" spans="1:10" s="8" customFormat="1" x14ac:dyDescent="0.25">
      <c r="A18" s="16" t="s">
        <v>16</v>
      </c>
      <c r="B18" s="17"/>
      <c r="C18" s="18"/>
      <c r="D18" s="7">
        <f>SUM(D11:D17)</f>
        <v>649891.19999999995</v>
      </c>
      <c r="E18" s="20"/>
      <c r="F18" s="21"/>
      <c r="G18" s="22"/>
      <c r="J18" s="14"/>
    </row>
    <row r="19" spans="1:10" ht="30" x14ac:dyDescent="0.25">
      <c r="A19" s="1" t="s">
        <v>98</v>
      </c>
      <c r="B19" s="1" t="s">
        <v>97</v>
      </c>
      <c r="C19" s="1">
        <v>2240</v>
      </c>
      <c r="D19" s="2">
        <v>10100</v>
      </c>
      <c r="E19" s="1" t="s">
        <v>9</v>
      </c>
      <c r="F19" s="1" t="s">
        <v>88</v>
      </c>
      <c r="G19" s="1"/>
    </row>
    <row r="20" spans="1:10" ht="30" x14ac:dyDescent="0.25">
      <c r="A20" s="1" t="s">
        <v>64</v>
      </c>
      <c r="B20" s="1" t="s">
        <v>63</v>
      </c>
      <c r="C20" s="1">
        <v>2240</v>
      </c>
      <c r="D20" s="2">
        <f>120000-5000</f>
        <v>115000</v>
      </c>
      <c r="E20" s="1" t="s">
        <v>69</v>
      </c>
      <c r="F20" s="1" t="s">
        <v>70</v>
      </c>
      <c r="G20" s="1"/>
    </row>
    <row r="21" spans="1:10" ht="30" x14ac:dyDescent="0.25">
      <c r="A21" s="1" t="s">
        <v>43</v>
      </c>
      <c r="B21" s="1" t="s">
        <v>42</v>
      </c>
      <c r="C21" s="1">
        <v>2240</v>
      </c>
      <c r="D21" s="2">
        <f>1200+600</f>
        <v>1800</v>
      </c>
      <c r="E21" s="1" t="s">
        <v>69</v>
      </c>
      <c r="F21" s="1" t="s">
        <v>70</v>
      </c>
      <c r="G21" s="1"/>
    </row>
    <row r="22" spans="1:10" ht="45" x14ac:dyDescent="0.25">
      <c r="A22" s="1" t="s">
        <v>50</v>
      </c>
      <c r="B22" s="1" t="s">
        <v>51</v>
      </c>
      <c r="C22" s="1">
        <v>2240</v>
      </c>
      <c r="D22" s="2">
        <f>63520-7000-3000-2000-3000-10000-5000-1000-600+5000+5100+24540</f>
        <v>66560</v>
      </c>
      <c r="E22" s="1" t="s">
        <v>69</v>
      </c>
      <c r="F22" s="1" t="s">
        <v>70</v>
      </c>
      <c r="G22" s="1"/>
    </row>
    <row r="23" spans="1:10" ht="30" x14ac:dyDescent="0.25">
      <c r="A23" s="1" t="s">
        <v>47</v>
      </c>
      <c r="B23" s="1" t="s">
        <v>46</v>
      </c>
      <c r="C23" s="1">
        <v>2240</v>
      </c>
      <c r="D23" s="2">
        <f>189000</f>
        <v>189000</v>
      </c>
      <c r="E23" s="1" t="s">
        <v>69</v>
      </c>
      <c r="F23" s="1" t="s">
        <v>70</v>
      </c>
      <c r="G23" s="1"/>
    </row>
    <row r="24" spans="1:10" ht="45" x14ac:dyDescent="0.25">
      <c r="A24" s="1" t="s">
        <v>57</v>
      </c>
      <c r="B24" s="1" t="s">
        <v>58</v>
      </c>
      <c r="C24" s="1">
        <v>2240</v>
      </c>
      <c r="D24" s="2">
        <f>91960-10100</f>
        <v>81860</v>
      </c>
      <c r="E24" s="1" t="s">
        <v>69</v>
      </c>
      <c r="F24" s="1" t="s">
        <v>70</v>
      </c>
      <c r="G24" s="1"/>
    </row>
    <row r="25" spans="1:10" ht="30" x14ac:dyDescent="0.25">
      <c r="A25" s="1" t="s">
        <v>22</v>
      </c>
      <c r="B25" s="1" t="s">
        <v>21</v>
      </c>
      <c r="C25" s="1">
        <v>2240</v>
      </c>
      <c r="D25" s="2">
        <v>189960</v>
      </c>
      <c r="E25" s="1" t="s">
        <v>69</v>
      </c>
      <c r="F25" s="1" t="s">
        <v>70</v>
      </c>
      <c r="G25" s="1"/>
    </row>
    <row r="26" spans="1:10" ht="30" x14ac:dyDescent="0.25">
      <c r="A26" s="1" t="s">
        <v>82</v>
      </c>
      <c r="B26" s="1" t="s">
        <v>83</v>
      </c>
      <c r="C26" s="1">
        <v>2240</v>
      </c>
      <c r="D26" s="2">
        <v>1000</v>
      </c>
      <c r="E26" s="1" t="s">
        <v>9</v>
      </c>
      <c r="F26" s="1" t="s">
        <v>84</v>
      </c>
      <c r="G26" s="12"/>
    </row>
    <row r="27" spans="1:10" ht="30" x14ac:dyDescent="0.25">
      <c r="A27" s="1" t="s">
        <v>48</v>
      </c>
      <c r="B27" s="1" t="s">
        <v>49</v>
      </c>
      <c r="C27" s="1">
        <v>2240</v>
      </c>
      <c r="D27" s="2">
        <f>9100+24000-10000+1900</f>
        <v>25000</v>
      </c>
      <c r="E27" s="1" t="s">
        <v>9</v>
      </c>
      <c r="F27" s="1" t="s">
        <v>70</v>
      </c>
      <c r="G27" s="12"/>
    </row>
    <row r="28" spans="1:10" ht="30" x14ac:dyDescent="0.25">
      <c r="A28" s="1" t="s">
        <v>93</v>
      </c>
      <c r="B28" s="1" t="s">
        <v>92</v>
      </c>
      <c r="C28" s="1">
        <v>2240</v>
      </c>
      <c r="D28" s="2">
        <v>600</v>
      </c>
      <c r="E28" s="1" t="s">
        <v>9</v>
      </c>
      <c r="F28" s="1" t="s">
        <v>88</v>
      </c>
      <c r="G28" s="12"/>
    </row>
    <row r="29" spans="1:10" ht="30" x14ac:dyDescent="0.25">
      <c r="A29" s="1" t="s">
        <v>86</v>
      </c>
      <c r="B29" s="1" t="s">
        <v>87</v>
      </c>
      <c r="C29" s="1">
        <v>2240</v>
      </c>
      <c r="D29" s="2">
        <f>2200+5500</f>
        <v>7700</v>
      </c>
      <c r="E29" s="1" t="s">
        <v>9</v>
      </c>
      <c r="F29" s="1" t="s">
        <v>85</v>
      </c>
      <c r="G29" s="12"/>
    </row>
    <row r="30" spans="1:10" ht="30" x14ac:dyDescent="0.25">
      <c r="A30" s="1" t="s">
        <v>78</v>
      </c>
      <c r="B30" s="1" t="s">
        <v>79</v>
      </c>
      <c r="C30" s="1">
        <v>2240</v>
      </c>
      <c r="D30" s="2">
        <f>100000+2000+10000</f>
        <v>112000</v>
      </c>
      <c r="E30" s="1" t="s">
        <v>69</v>
      </c>
      <c r="F30" s="1" t="s">
        <v>70</v>
      </c>
      <c r="G30" s="1"/>
    </row>
    <row r="31" spans="1:10" ht="30" x14ac:dyDescent="0.25">
      <c r="A31" s="1" t="s">
        <v>34</v>
      </c>
      <c r="B31" s="1" t="s">
        <v>33</v>
      </c>
      <c r="C31" s="1">
        <v>2240</v>
      </c>
      <c r="D31" s="2">
        <v>194000</v>
      </c>
      <c r="E31" s="1" t="s">
        <v>69</v>
      </c>
      <c r="F31" s="1" t="s">
        <v>70</v>
      </c>
      <c r="G31" s="1"/>
    </row>
    <row r="32" spans="1:10" ht="30" x14ac:dyDescent="0.25">
      <c r="A32" s="1" t="s">
        <v>67</v>
      </c>
      <c r="B32" s="1" t="s">
        <v>68</v>
      </c>
      <c r="C32" s="1">
        <v>2240</v>
      </c>
      <c r="D32" s="2">
        <v>3000</v>
      </c>
      <c r="E32" s="1" t="s">
        <v>9</v>
      </c>
      <c r="F32" s="1" t="s">
        <v>70</v>
      </c>
      <c r="G32" s="1"/>
    </row>
    <row r="33" spans="1:12" x14ac:dyDescent="0.25">
      <c r="A33" s="1" t="s">
        <v>23</v>
      </c>
      <c r="B33" s="1" t="s">
        <v>24</v>
      </c>
      <c r="C33" s="1">
        <v>2240</v>
      </c>
      <c r="D33" s="2">
        <f>50400+3000+5000</f>
        <v>58400</v>
      </c>
      <c r="E33" s="1" t="s">
        <v>69</v>
      </c>
      <c r="F33" s="1" t="s">
        <v>70</v>
      </c>
      <c r="G33" s="1"/>
    </row>
    <row r="34" spans="1:12" ht="30" x14ac:dyDescent="0.25">
      <c r="A34" s="1" t="s">
        <v>62</v>
      </c>
      <c r="B34" s="1" t="s">
        <v>61</v>
      </c>
      <c r="C34" s="1">
        <v>2240</v>
      </c>
      <c r="D34" s="2">
        <v>10000</v>
      </c>
      <c r="E34" s="1" t="s">
        <v>9</v>
      </c>
      <c r="F34" s="1" t="s">
        <v>70</v>
      </c>
      <c r="G34" s="1"/>
    </row>
    <row r="35" spans="1:12" ht="30" x14ac:dyDescent="0.25">
      <c r="A35" s="1" t="s">
        <v>14</v>
      </c>
      <c r="B35" s="1" t="s">
        <v>15</v>
      </c>
      <c r="C35" s="1">
        <v>2240</v>
      </c>
      <c r="D35" s="2">
        <v>5200</v>
      </c>
      <c r="E35" s="1" t="s">
        <v>9</v>
      </c>
      <c r="F35" s="1" t="s">
        <v>70</v>
      </c>
      <c r="G35" s="1"/>
    </row>
    <row r="36" spans="1:12" ht="30" x14ac:dyDescent="0.25">
      <c r="A36" s="1" t="s">
        <v>60</v>
      </c>
      <c r="B36" s="1" t="s">
        <v>59</v>
      </c>
      <c r="C36" s="1">
        <v>2240</v>
      </c>
      <c r="D36" s="2">
        <f>10000+10000</f>
        <v>20000</v>
      </c>
      <c r="E36" s="1" t="s">
        <v>9</v>
      </c>
      <c r="F36" s="1" t="s">
        <v>70</v>
      </c>
      <c r="G36" s="1"/>
      <c r="I36" s="4"/>
    </row>
    <row r="37" spans="1:12" ht="30" x14ac:dyDescent="0.25">
      <c r="A37" s="1" t="s">
        <v>76</v>
      </c>
      <c r="B37" s="1" t="s">
        <v>77</v>
      </c>
      <c r="C37" s="1">
        <v>2240</v>
      </c>
      <c r="D37" s="2">
        <v>7000</v>
      </c>
      <c r="E37" s="1" t="s">
        <v>9</v>
      </c>
      <c r="F37" s="1" t="s">
        <v>70</v>
      </c>
      <c r="G37" s="1"/>
      <c r="I37" s="4"/>
    </row>
    <row r="38" spans="1:12" ht="45" x14ac:dyDescent="0.25">
      <c r="A38" s="1" t="s">
        <v>65</v>
      </c>
      <c r="B38" s="1" t="s">
        <v>66</v>
      </c>
      <c r="C38" s="1">
        <v>2240</v>
      </c>
      <c r="D38" s="2">
        <v>7000</v>
      </c>
      <c r="E38" s="1" t="s">
        <v>9</v>
      </c>
      <c r="F38" s="1" t="s">
        <v>70</v>
      </c>
      <c r="G38" s="1"/>
    </row>
    <row r="39" spans="1:12" ht="30" x14ac:dyDescent="0.25">
      <c r="A39" s="1" t="s">
        <v>73</v>
      </c>
      <c r="B39" s="1" t="s">
        <v>74</v>
      </c>
      <c r="C39" s="1">
        <v>2240</v>
      </c>
      <c r="D39" s="2">
        <v>3000</v>
      </c>
      <c r="E39" s="1" t="s">
        <v>9</v>
      </c>
      <c r="F39" s="1" t="s">
        <v>75</v>
      </c>
      <c r="G39" s="1"/>
    </row>
    <row r="40" spans="1:12" s="8" customFormat="1" x14ac:dyDescent="0.25">
      <c r="A40" s="16" t="s">
        <v>17</v>
      </c>
      <c r="B40" s="17"/>
      <c r="C40" s="18"/>
      <c r="D40" s="7">
        <f>SUM(D19:D39)</f>
        <v>1108180</v>
      </c>
      <c r="E40" s="20"/>
      <c r="F40" s="21"/>
      <c r="G40" s="22"/>
      <c r="J40" s="15"/>
      <c r="K40" s="15"/>
      <c r="L40" s="15"/>
    </row>
    <row r="41" spans="1:12" ht="30" x14ac:dyDescent="0.25">
      <c r="A41" s="1" t="s">
        <v>27</v>
      </c>
      <c r="B41" s="1" t="s">
        <v>28</v>
      </c>
      <c r="C41" s="1">
        <v>2271</v>
      </c>
      <c r="D41" s="2">
        <v>49000</v>
      </c>
      <c r="E41" s="1" t="s">
        <v>69</v>
      </c>
      <c r="F41" s="1" t="s">
        <v>70</v>
      </c>
      <c r="G41" s="1"/>
    </row>
    <row r="42" spans="1:12" s="8" customFormat="1" x14ac:dyDescent="0.25">
      <c r="A42" s="16" t="s">
        <v>18</v>
      </c>
      <c r="B42" s="17"/>
      <c r="C42" s="18"/>
      <c r="D42" s="7">
        <f>D41</f>
        <v>49000</v>
      </c>
      <c r="E42" s="20"/>
      <c r="F42" s="21"/>
      <c r="G42" s="22"/>
      <c r="J42" s="14"/>
    </row>
    <row r="43" spans="1:12" ht="30" x14ac:dyDescent="0.25">
      <c r="A43" s="1" t="s">
        <v>30</v>
      </c>
      <c r="B43" s="1" t="s">
        <v>29</v>
      </c>
      <c r="C43" s="1">
        <v>2272</v>
      </c>
      <c r="D43" s="2">
        <v>11800</v>
      </c>
      <c r="E43" s="1" t="s">
        <v>9</v>
      </c>
      <c r="F43" s="1" t="s">
        <v>70</v>
      </c>
      <c r="G43" s="1"/>
    </row>
    <row r="44" spans="1:12" ht="30" x14ac:dyDescent="0.25">
      <c r="A44" s="1" t="s">
        <v>45</v>
      </c>
      <c r="B44" s="1" t="s">
        <v>44</v>
      </c>
      <c r="C44" s="1">
        <v>2272</v>
      </c>
      <c r="D44" s="2">
        <v>10000</v>
      </c>
      <c r="E44" s="1" t="s">
        <v>9</v>
      </c>
      <c r="F44" s="1" t="s">
        <v>70</v>
      </c>
      <c r="G44" s="1"/>
    </row>
    <row r="45" spans="1:12" s="8" customFormat="1" x14ac:dyDescent="0.25">
      <c r="A45" s="16" t="s">
        <v>19</v>
      </c>
      <c r="B45" s="17"/>
      <c r="C45" s="18"/>
      <c r="D45" s="7">
        <f>D43+D44</f>
        <v>21800</v>
      </c>
      <c r="E45" s="20"/>
      <c r="F45" s="21"/>
      <c r="G45" s="22"/>
      <c r="J45" s="14"/>
    </row>
    <row r="46" spans="1:12" x14ac:dyDescent="0.25">
      <c r="A46" s="1" t="s">
        <v>36</v>
      </c>
      <c r="B46" s="1" t="s">
        <v>35</v>
      </c>
      <c r="C46" s="1">
        <v>2274</v>
      </c>
      <c r="D46" s="2">
        <v>194000</v>
      </c>
      <c r="E46" s="1" t="s">
        <v>69</v>
      </c>
      <c r="F46" s="1" t="s">
        <v>70</v>
      </c>
      <c r="G46" s="1"/>
    </row>
    <row r="47" spans="1:12" s="8" customFormat="1" x14ac:dyDescent="0.25">
      <c r="A47" s="16" t="s">
        <v>37</v>
      </c>
      <c r="B47" s="17"/>
      <c r="C47" s="18"/>
      <c r="D47" s="7">
        <f>D46</f>
        <v>194000</v>
      </c>
      <c r="E47" s="20"/>
      <c r="F47" s="21"/>
      <c r="G47" s="22"/>
      <c r="J47" s="14"/>
    </row>
    <row r="48" spans="1:12" x14ac:dyDescent="0.25">
      <c r="A48" s="1" t="s">
        <v>81</v>
      </c>
      <c r="B48" s="1" t="s">
        <v>80</v>
      </c>
      <c r="C48" s="1">
        <v>2274</v>
      </c>
      <c r="D48" s="2">
        <v>41000</v>
      </c>
      <c r="E48" s="1" t="s">
        <v>69</v>
      </c>
      <c r="F48" s="1" t="s">
        <v>70</v>
      </c>
      <c r="G48" s="1"/>
    </row>
    <row r="49" spans="1:10" s="8" customFormat="1" x14ac:dyDescent="0.25">
      <c r="A49" s="16" t="s">
        <v>37</v>
      </c>
      <c r="B49" s="17"/>
      <c r="C49" s="18"/>
      <c r="D49" s="7">
        <f>D48</f>
        <v>41000</v>
      </c>
      <c r="E49" s="20"/>
      <c r="F49" s="21"/>
      <c r="G49" s="22"/>
      <c r="J49" s="14"/>
    </row>
    <row r="50" spans="1:10" x14ac:dyDescent="0.25">
      <c r="A50" s="1" t="s">
        <v>40</v>
      </c>
      <c r="B50" s="1" t="s">
        <v>39</v>
      </c>
      <c r="C50" s="1">
        <v>2275</v>
      </c>
      <c r="D50" s="2">
        <v>71400</v>
      </c>
      <c r="E50" s="1" t="s">
        <v>69</v>
      </c>
      <c r="F50" s="1" t="s">
        <v>70</v>
      </c>
      <c r="G50" s="1"/>
    </row>
    <row r="51" spans="1:10" s="8" customFormat="1" x14ac:dyDescent="0.25">
      <c r="A51" s="16" t="s">
        <v>38</v>
      </c>
      <c r="B51" s="17"/>
      <c r="C51" s="18"/>
      <c r="D51" s="7">
        <f>D50</f>
        <v>71400</v>
      </c>
      <c r="E51" s="20"/>
      <c r="F51" s="21"/>
      <c r="G51" s="22"/>
      <c r="J51" s="14"/>
    </row>
    <row r="52" spans="1:10" s="8" customFormat="1" x14ac:dyDescent="0.25">
      <c r="A52" s="16" t="s">
        <v>12</v>
      </c>
      <c r="B52" s="17"/>
      <c r="C52" s="18"/>
      <c r="D52" s="7">
        <f>D18+D40+D42+D45+D47+D51</f>
        <v>2094271.2</v>
      </c>
      <c r="E52" s="9"/>
      <c r="F52" s="10"/>
      <c r="G52" s="11"/>
      <c r="J52" s="14"/>
    </row>
  </sheetData>
  <mergeCells count="19">
    <mergeCell ref="A4:G4"/>
    <mergeCell ref="A18:C18"/>
    <mergeCell ref="A40:C40"/>
    <mergeCell ref="A45:C45"/>
    <mergeCell ref="A42:C42"/>
    <mergeCell ref="E42:G42"/>
    <mergeCell ref="E40:G40"/>
    <mergeCell ref="E18:G18"/>
    <mergeCell ref="A6:G6"/>
    <mergeCell ref="A7:G7"/>
    <mergeCell ref="A52:C52"/>
    <mergeCell ref="E45:G45"/>
    <mergeCell ref="A5:G5"/>
    <mergeCell ref="A47:C47"/>
    <mergeCell ref="E47:G47"/>
    <mergeCell ref="A51:C51"/>
    <mergeCell ref="E51:G51"/>
    <mergeCell ref="A49:C49"/>
    <mergeCell ref="E49:G49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Річний план</vt:lpstr>
      <vt:lpstr>Додаток до річного плану</vt:lpstr>
      <vt:lpstr>'Додаток до річного плану'!Область_печати</vt:lpstr>
      <vt:lpstr>'Річний план'!Область_печати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2018-04-13T10:58:25Z</cp:lastPrinted>
  <dcterms:created xsi:type="dcterms:W3CDTF">2017-04-12T11:32:44Z</dcterms:created>
  <dcterms:modified xsi:type="dcterms:W3CDTF">2018-12-05T09:47:49Z</dcterms:modified>
</cp:coreProperties>
</file>