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3" sheetId="57" r:id="rId1"/>
  </sheets>
  <definedNames>
    <definedName name="_xlnm.Print_Titles" localSheetId="0">'3'!$10:$14</definedName>
    <definedName name="_xlnm.Print_Area" localSheetId="0">'3'!$A$1:$P$119</definedName>
  </definedNames>
  <calcPr calcId="125725"/>
</workbook>
</file>

<file path=xl/calcChain.xml><?xml version="1.0" encoding="utf-8"?>
<calcChain xmlns="http://schemas.openxmlformats.org/spreadsheetml/2006/main">
  <c r="L57" i="57"/>
  <c r="F69" l="1"/>
  <c r="L69"/>
  <c r="P69"/>
  <c r="E16"/>
  <c r="F24"/>
  <c r="E71"/>
  <c r="P73"/>
  <c r="L73"/>
  <c r="F73"/>
  <c r="J16"/>
  <c r="P49" l="1"/>
  <c r="L49"/>
  <c r="F49"/>
  <c r="F88" l="1"/>
  <c r="L86"/>
  <c r="F86"/>
  <c r="P86"/>
  <c r="L47"/>
  <c r="F47"/>
  <c r="P47"/>
  <c r="L46" l="1"/>
  <c r="P46"/>
  <c r="F46"/>
  <c r="F31"/>
  <c r="E109"/>
  <c r="G109"/>
  <c r="H109"/>
  <c r="I109"/>
  <c r="J109"/>
  <c r="K109"/>
  <c r="M109"/>
  <c r="N109"/>
  <c r="O109"/>
  <c r="P112"/>
  <c r="L112"/>
  <c r="F112"/>
  <c r="P48" l="1"/>
  <c r="L48"/>
  <c r="F48"/>
  <c r="E61"/>
  <c r="L67"/>
  <c r="F67"/>
  <c r="P67"/>
  <c r="L68"/>
  <c r="F68"/>
  <c r="P68"/>
  <c r="P27"/>
  <c r="L26"/>
  <c r="L27"/>
  <c r="P26"/>
  <c r="F26"/>
  <c r="F27"/>
  <c r="P39"/>
  <c r="P40"/>
  <c r="L39"/>
  <c r="L40"/>
  <c r="F39"/>
  <c r="F40"/>
  <c r="P20"/>
  <c r="P21"/>
  <c r="L20"/>
  <c r="L21"/>
  <c r="F20"/>
  <c r="F21"/>
  <c r="P36"/>
  <c r="P37"/>
  <c r="P38"/>
  <c r="F36"/>
  <c r="F37"/>
  <c r="F38"/>
  <c r="L38"/>
  <c r="L36"/>
  <c r="L37"/>
  <c r="L29"/>
  <c r="L30"/>
  <c r="L24"/>
  <c r="L25"/>
  <c r="F25"/>
  <c r="P25"/>
  <c r="P24"/>
  <c r="G16"/>
  <c r="H16"/>
  <c r="I16"/>
  <c r="K16"/>
  <c r="M16"/>
  <c r="N16"/>
  <c r="O16"/>
  <c r="P17"/>
  <c r="P18"/>
  <c r="P19"/>
  <c r="L17"/>
  <c r="L18"/>
  <c r="L19"/>
  <c r="F17"/>
  <c r="F18"/>
  <c r="F19"/>
  <c r="E64" l="1"/>
  <c r="G58"/>
  <c r="H58"/>
  <c r="I58"/>
  <c r="J58"/>
  <c r="K58"/>
  <c r="M58"/>
  <c r="N58"/>
  <c r="O58"/>
  <c r="E58"/>
  <c r="G56"/>
  <c r="G53" s="1"/>
  <c r="H56"/>
  <c r="I56"/>
  <c r="I53" s="1"/>
  <c r="J56"/>
  <c r="K56"/>
  <c r="K53" s="1"/>
  <c r="M56"/>
  <c r="N56"/>
  <c r="N53" s="1"/>
  <c r="O56"/>
  <c r="E56"/>
  <c r="E53" s="1"/>
  <c r="G61"/>
  <c r="H61"/>
  <c r="I61"/>
  <c r="J61"/>
  <c r="K61"/>
  <c r="M61"/>
  <c r="N61"/>
  <c r="O61"/>
  <c r="G64"/>
  <c r="H64"/>
  <c r="I64"/>
  <c r="J64"/>
  <c r="K64"/>
  <c r="M64"/>
  <c r="N64"/>
  <c r="O64"/>
  <c r="P65"/>
  <c r="P66"/>
  <c r="L65"/>
  <c r="L66"/>
  <c r="F65"/>
  <c r="F66"/>
  <c r="P59"/>
  <c r="P58" s="1"/>
  <c r="F59"/>
  <c r="F58" s="1"/>
  <c r="P57"/>
  <c r="P56" s="1"/>
  <c r="L56"/>
  <c r="F57"/>
  <c r="F56" s="1"/>
  <c r="M53" l="1"/>
  <c r="H53"/>
  <c r="O53"/>
  <c r="J53"/>
  <c r="F64"/>
  <c r="L64"/>
  <c r="P64"/>
  <c r="E99" l="1"/>
  <c r="P103"/>
  <c r="L103"/>
  <c r="F103"/>
  <c r="P95" l="1"/>
  <c r="F95"/>
  <c r="L95"/>
  <c r="P76"/>
  <c r="L76"/>
  <c r="F76"/>
  <c r="F29" l="1"/>
  <c r="P29"/>
  <c r="G91" l="1"/>
  <c r="H91"/>
  <c r="I91"/>
  <c r="J91"/>
  <c r="K91"/>
  <c r="M91"/>
  <c r="N91"/>
  <c r="O91"/>
  <c r="E91"/>
  <c r="G71"/>
  <c r="H71"/>
  <c r="I71"/>
  <c r="J71"/>
  <c r="K71"/>
  <c r="M71"/>
  <c r="N71"/>
  <c r="O71"/>
  <c r="G99"/>
  <c r="H99"/>
  <c r="I99"/>
  <c r="J99"/>
  <c r="K99"/>
  <c r="M99"/>
  <c r="N99"/>
  <c r="O99"/>
  <c r="L89"/>
  <c r="F89"/>
  <c r="P89"/>
  <c r="L35"/>
  <c r="F35"/>
  <c r="P35"/>
  <c r="L84" l="1"/>
  <c r="L83"/>
  <c r="L85"/>
  <c r="L78"/>
  <c r="L77"/>
  <c r="P78"/>
  <c r="F78"/>
  <c r="P77"/>
  <c r="F77"/>
  <c r="P85"/>
  <c r="F85"/>
  <c r="P84"/>
  <c r="P83"/>
  <c r="F83"/>
  <c r="F84"/>
  <c r="P30"/>
  <c r="F30"/>
  <c r="L88" l="1"/>
  <c r="P88"/>
  <c r="P102" l="1"/>
  <c r="J108"/>
  <c r="P105"/>
  <c r="L105"/>
  <c r="F105"/>
  <c r="F106"/>
  <c r="L106"/>
  <c r="P106"/>
  <c r="L43"/>
  <c r="L50" l="1"/>
  <c r="L51"/>
  <c r="L54"/>
  <c r="L55"/>
  <c r="I98" l="1"/>
  <c r="K98"/>
  <c r="O98"/>
  <c r="E98"/>
  <c r="P104"/>
  <c r="L104"/>
  <c r="F104"/>
  <c r="K90"/>
  <c r="N90"/>
  <c r="M15"/>
  <c r="O15"/>
  <c r="E15"/>
  <c r="P28"/>
  <c r="L28"/>
  <c r="F28"/>
  <c r="G52"/>
  <c r="H52"/>
  <c r="M52"/>
  <c r="N52"/>
  <c r="O52"/>
  <c r="E52"/>
  <c r="J98"/>
  <c r="G98"/>
  <c r="L23"/>
  <c r="P23"/>
  <c r="F23"/>
  <c r="P111"/>
  <c r="L111"/>
  <c r="F111"/>
  <c r="P110"/>
  <c r="L110"/>
  <c r="L109" s="1"/>
  <c r="F110"/>
  <c r="O108"/>
  <c r="N108"/>
  <c r="M108"/>
  <c r="I108"/>
  <c r="H108"/>
  <c r="G108"/>
  <c r="E108"/>
  <c r="K108"/>
  <c r="P107"/>
  <c r="L107"/>
  <c r="F107"/>
  <c r="L102"/>
  <c r="F102"/>
  <c r="P101"/>
  <c r="L101"/>
  <c r="F101"/>
  <c r="P100"/>
  <c r="L100"/>
  <c r="F100"/>
  <c r="N98"/>
  <c r="M98"/>
  <c r="H98"/>
  <c r="P97"/>
  <c r="L97"/>
  <c r="F97"/>
  <c r="P96"/>
  <c r="L96"/>
  <c r="F96"/>
  <c r="P94"/>
  <c r="L94"/>
  <c r="F94"/>
  <c r="P93"/>
  <c r="L93"/>
  <c r="F93"/>
  <c r="P92"/>
  <c r="L92"/>
  <c r="F92"/>
  <c r="O90"/>
  <c r="M90"/>
  <c r="I90"/>
  <c r="H90"/>
  <c r="G90"/>
  <c r="E90"/>
  <c r="J90"/>
  <c r="P87"/>
  <c r="L87"/>
  <c r="F87"/>
  <c r="P82"/>
  <c r="L82"/>
  <c r="F82"/>
  <c r="P81"/>
  <c r="L81"/>
  <c r="F81"/>
  <c r="P80"/>
  <c r="L80"/>
  <c r="F80"/>
  <c r="P79"/>
  <c r="L79"/>
  <c r="F79"/>
  <c r="P75"/>
  <c r="L75"/>
  <c r="F75"/>
  <c r="P74"/>
  <c r="L74"/>
  <c r="F74"/>
  <c r="P72"/>
  <c r="L72"/>
  <c r="F72"/>
  <c r="O70"/>
  <c r="K70"/>
  <c r="J70"/>
  <c r="H70"/>
  <c r="G70"/>
  <c r="E70"/>
  <c r="N70"/>
  <c r="M70"/>
  <c r="I70"/>
  <c r="P63"/>
  <c r="L63"/>
  <c r="F63"/>
  <c r="P62"/>
  <c r="L62"/>
  <c r="F62"/>
  <c r="P60"/>
  <c r="L60"/>
  <c r="L59" s="1"/>
  <c r="L58" s="1"/>
  <c r="F60"/>
  <c r="P55"/>
  <c r="F55"/>
  <c r="P54"/>
  <c r="F54"/>
  <c r="K52"/>
  <c r="I52"/>
  <c r="P51"/>
  <c r="F51"/>
  <c r="P50"/>
  <c r="F50"/>
  <c r="P45"/>
  <c r="L45"/>
  <c r="F45"/>
  <c r="P44"/>
  <c r="L44"/>
  <c r="F44"/>
  <c r="P43"/>
  <c r="F43"/>
  <c r="P42"/>
  <c r="L42"/>
  <c r="F42"/>
  <c r="P41"/>
  <c r="L41"/>
  <c r="F41"/>
  <c r="P34"/>
  <c r="L34"/>
  <c r="F34"/>
  <c r="P33"/>
  <c r="L33"/>
  <c r="F33"/>
  <c r="P32"/>
  <c r="L32"/>
  <c r="F32"/>
  <c r="P31"/>
  <c r="L31"/>
  <c r="P22"/>
  <c r="L22"/>
  <c r="F22"/>
  <c r="N15"/>
  <c r="K15"/>
  <c r="J15"/>
  <c r="I15"/>
  <c r="H15"/>
  <c r="G15"/>
  <c r="F53" l="1"/>
  <c r="P109"/>
  <c r="P61"/>
  <c r="F109"/>
  <c r="F108" s="1"/>
  <c r="L16"/>
  <c r="L15" s="1"/>
  <c r="F61"/>
  <c r="F16"/>
  <c r="F15" s="1"/>
  <c r="P16"/>
  <c r="P15" s="1"/>
  <c r="L61"/>
  <c r="L53" s="1"/>
  <c r="P99"/>
  <c r="P98" s="1"/>
  <c r="F99"/>
  <c r="F98" s="1"/>
  <c r="P91"/>
  <c r="P90" s="1"/>
  <c r="F91"/>
  <c r="F90" s="1"/>
  <c r="P71"/>
  <c r="P70" s="1"/>
  <c r="F71"/>
  <c r="F70" s="1"/>
  <c r="L99"/>
  <c r="L98" s="1"/>
  <c r="L71"/>
  <c r="L70" s="1"/>
  <c r="L91"/>
  <c r="L90" s="1"/>
  <c r="L108"/>
  <c r="J52"/>
  <c r="L52" s="1"/>
  <c r="N113"/>
  <c r="H113"/>
  <c r="O113"/>
  <c r="I113"/>
  <c r="M113"/>
  <c r="P108"/>
  <c r="K113"/>
  <c r="G113"/>
  <c r="E113"/>
  <c r="P52" l="1"/>
  <c r="P113" s="1"/>
  <c r="P53"/>
  <c r="F52"/>
  <c r="J113"/>
  <c r="L113"/>
  <c r="F113"/>
</calcChain>
</file>

<file path=xl/sharedStrings.xml><?xml version="1.0" encoding="utf-8"?>
<sst xmlns="http://schemas.openxmlformats.org/spreadsheetml/2006/main" count="398" uniqueCount="281">
  <si>
    <t>0490</t>
  </si>
  <si>
    <t>0111</t>
  </si>
  <si>
    <t>0731</t>
  </si>
  <si>
    <t>1040</t>
  </si>
  <si>
    <t>0620</t>
  </si>
  <si>
    <t>0810</t>
  </si>
  <si>
    <t>0456</t>
  </si>
  <si>
    <t>0540</t>
  </si>
  <si>
    <t>0133</t>
  </si>
  <si>
    <t>0910</t>
  </si>
  <si>
    <t>0921</t>
  </si>
  <si>
    <t>1030</t>
  </si>
  <si>
    <t>1060</t>
  </si>
  <si>
    <t>1090</t>
  </si>
  <si>
    <t>1020</t>
  </si>
  <si>
    <t>1010</t>
  </si>
  <si>
    <t>0828</t>
  </si>
  <si>
    <t>0180</t>
  </si>
  <si>
    <t>Виконавчий комітет Вугледарської міської ради</t>
  </si>
  <si>
    <t>Міський відділ освіти</t>
  </si>
  <si>
    <t>до рішення міської ради</t>
  </si>
  <si>
    <t>Загальний фонд</t>
  </si>
  <si>
    <t>Спеціальний фонд</t>
  </si>
  <si>
    <t>Вугледарське міське управління соціального захисту населення</t>
  </si>
  <si>
    <t>1000000</t>
  </si>
  <si>
    <t>1010000</t>
  </si>
  <si>
    <t>2010</t>
  </si>
  <si>
    <t>4060</t>
  </si>
  <si>
    <t>1050</t>
  </si>
  <si>
    <t>Організація та проведення громадських робіт</t>
  </si>
  <si>
    <t>Вугледарський міський відділ культури і туризму</t>
  </si>
  <si>
    <t>6030</t>
  </si>
  <si>
    <t>3160</t>
  </si>
  <si>
    <t>Начальник Вугледарського міського фінансового управління</t>
  </si>
  <si>
    <t>Організація благоустрою населених пунктів</t>
  </si>
  <si>
    <t>7680</t>
  </si>
  <si>
    <t>Надання дошкільної освіти</t>
  </si>
  <si>
    <t>0600000</t>
  </si>
  <si>
    <t>0610000</t>
  </si>
  <si>
    <t>0611010</t>
  </si>
  <si>
    <t>0611020</t>
  </si>
  <si>
    <t>0800000</t>
  </si>
  <si>
    <t>0810000</t>
  </si>
  <si>
    <t>0813160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</si>
  <si>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</si>
  <si>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</si>
  <si>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3700000</t>
  </si>
  <si>
    <t>3710000</t>
  </si>
  <si>
    <t>0200000</t>
  </si>
  <si>
    <t>0210000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</si>
  <si>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</si>
  <si>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3210</t>
  </si>
  <si>
    <t>0813210</t>
  </si>
  <si>
    <t>0217680</t>
  </si>
  <si>
    <t>8330</t>
  </si>
  <si>
    <t>Інша діяльність у сфері екології та охорони природних ресурсів</t>
  </si>
  <si>
    <t>Додаток 3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</si>
  <si>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</si>
  <si>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</si>
  <si>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</si>
  <si>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</si>
  <si>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</si>
  <si>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</si>
  <si>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2</t>
  </si>
  <si>
    <t>3</t>
  </si>
  <si>
    <t>1140</t>
  </si>
  <si>
    <t>0950</t>
  </si>
  <si>
    <t>Підвищення кваліфікації, перепідготовка кадрів закладами післядипломної освіти</t>
  </si>
  <si>
    <t>0212144</t>
  </si>
  <si>
    <t>2144</t>
  </si>
  <si>
    <t>0763</t>
  </si>
  <si>
    <t>0213112</t>
  </si>
  <si>
    <t>3112</t>
  </si>
  <si>
    <t>Заходи державної політики з питань дітей та їх соціального захисту</t>
  </si>
  <si>
    <t>3121</t>
  </si>
  <si>
    <t xml:space="preserve">Утримання та забезпечення діяльності центрів соціальних служб для сім'ї, дітей та молоді </t>
  </si>
  <si>
    <t>0213131</t>
  </si>
  <si>
    <t>3131</t>
  </si>
  <si>
    <t>Здійснення заходів та реалізація проектів на виконання Державної цільової соціальної програми «Молодь України»</t>
  </si>
  <si>
    <t>0213133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</si>
  <si>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</si>
  <si>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</si>
  <si>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</si>
  <si>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</si>
  <si>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3242</t>
  </si>
  <si>
    <t>Інші заходи у сфері соціального захисту і соціального забезпечення</t>
  </si>
  <si>
    <t>0215011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</si>
  <si>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</si>
  <si>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</si>
  <si>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</si>
  <si>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</si>
  <si>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</si>
  <si>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</si>
  <si>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</si>
  <si>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</si>
  <si>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7461</t>
  </si>
  <si>
    <t>0217693</t>
  </si>
  <si>
    <t>7693</t>
  </si>
  <si>
    <t>Інші заходи, пов'язані з економічною діяльністю</t>
  </si>
  <si>
    <t>8312</t>
  </si>
  <si>
    <t>0512</t>
  </si>
  <si>
    <t>Утилізація відходів</t>
  </si>
  <si>
    <t>0610160</t>
  </si>
  <si>
    <t>0160</t>
  </si>
  <si>
    <t xml:space="preserve">Керівництво і управління у відповідній сфері у містах (місті Києві), селищах, селах, об'єднаних територіальних громадах </t>
  </si>
  <si>
    <t>0611140</t>
  </si>
  <si>
    <t>0990</t>
  </si>
  <si>
    <t>Інші програми та заходи у сфері освіти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</si>
  <si>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</si>
  <si>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</si>
  <si>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</si>
  <si>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</si>
  <si>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</si>
  <si>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 xml:space="preserve">Надання інших пільг окремим категоріям громадян відповідно до законодавства </t>
  </si>
  <si>
    <t>0813032</t>
  </si>
  <si>
    <t>3032</t>
  </si>
  <si>
    <t>1070</t>
  </si>
  <si>
    <t>Надання пільг окремим категоріям громадян з оплати послуг зв'язку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</si>
  <si>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</si>
  <si>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</si>
  <si>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0813180</t>
  </si>
  <si>
    <t>3180</t>
  </si>
  <si>
    <t>0813242</t>
  </si>
  <si>
    <t>1010160</t>
  </si>
  <si>
    <t>0960</t>
  </si>
  <si>
    <t>1014030</t>
  </si>
  <si>
    <t>4030</t>
  </si>
  <si>
    <t>0824</t>
  </si>
  <si>
    <t>Забезпечення діяльності бібліотек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</si>
  <si>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</si>
  <si>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</si>
  <si>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</si>
  <si>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</si>
  <si>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3710160</t>
  </si>
  <si>
    <t>Всього видатків</t>
  </si>
  <si>
    <t>0813171</t>
  </si>
  <si>
    <t>3171</t>
  </si>
  <si>
    <t>0813050</t>
  </si>
  <si>
    <t>3050</t>
  </si>
  <si>
    <t>0813090</t>
  </si>
  <si>
    <t>3090</t>
  </si>
  <si>
    <t>0813172</t>
  </si>
  <si>
    <t>3172</t>
  </si>
  <si>
    <t>(грн.)</t>
  </si>
  <si>
    <t>у тому числі бюджет розвитку</t>
  </si>
  <si>
    <t>Код Функціональної класифікації видатків та кредитування бюджету</t>
  </si>
  <si>
    <t>усього</t>
  </si>
  <si>
    <t>Утримання  та розвиток автомобільних доріг та дорожньої інфраструктури за рахунок коштів місцевого бюджету</t>
  </si>
  <si>
    <t>Забезпечення діяльності інших закладів у сфері освіти</t>
  </si>
  <si>
    <t>0212152</t>
  </si>
  <si>
    <t>2152</t>
  </si>
  <si>
    <t>Інші програми та заходи у сфері охорони здоров'я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</si>
  <si>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</si>
  <si>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</si>
  <si>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Членські внески до асоціацій органів місцевого саамоврядування</t>
  </si>
  <si>
    <t>0813140</t>
  </si>
  <si>
    <t>1200000</t>
  </si>
  <si>
    <t>Управління міського господарства Вугледарської міської ради</t>
  </si>
  <si>
    <t>1210000</t>
  </si>
  <si>
    <t>1210160</t>
  </si>
  <si>
    <t>1213210</t>
  </si>
  <si>
    <t>1216030</t>
  </si>
  <si>
    <t>1218312</t>
  </si>
  <si>
    <t>1218330</t>
  </si>
  <si>
    <t>1217670</t>
  </si>
  <si>
    <t>7670</t>
  </si>
  <si>
    <t>Внески до статутного капіталу суб'єктів господарювання</t>
  </si>
  <si>
    <t>0210180</t>
  </si>
  <si>
    <t>Інша діяльність у сфері державного управління</t>
  </si>
  <si>
    <t>1217461</t>
  </si>
  <si>
    <t>Вугледарське міське фінансове управління</t>
  </si>
  <si>
    <t>Централізовані заходи з лікування хворих на цукровий та нецукровий діабет</t>
  </si>
  <si>
    <t>Багатопрофільна стаціонарна медична допомога населенню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</si>
  <si>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</si>
  <si>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</si>
  <si>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Встановлення телефонів особам з інвалідністю І і ІІ груп</t>
  </si>
  <si>
    <t>Компенсаційні виплати особам з івалідністю на бензин, ремонт, технічне обслуговування автомобілів, мотоколясок і на транспортне обслуговування</t>
  </si>
  <si>
    <t>Надання пільг населенню (крім ветеранів війни і праці, працівників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</si>
  <si>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субвенції з місцевого бюджету</t>
  </si>
  <si>
    <t xml:space="preserve">Код Програмної класифікації видатків та кредитування місцевого бюджету 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</si>
  <si>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</si>
  <si>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</si>
  <si>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05512000000</t>
  </si>
  <si>
    <t>(код бюджету)</t>
  </si>
  <si>
    <t>0823104</t>
  </si>
  <si>
    <t>0833121</t>
  </si>
  <si>
    <t>0833242</t>
  </si>
  <si>
    <t>0212010</t>
  </si>
  <si>
    <t>Надання спеціальної освіти мистецькими школами</t>
  </si>
  <si>
    <t>0210160</t>
  </si>
  <si>
    <t>Розподіл видатків міського бюджету на 2021 рік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</si>
  <si>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</si>
  <si>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</si>
  <si>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</si>
  <si>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</si>
  <si>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0223133</t>
  </si>
  <si>
    <t>0235031</t>
  </si>
  <si>
    <t>0245061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</si>
  <si>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</si>
  <si>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</si>
  <si>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</si>
  <si>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1014040</t>
  </si>
  <si>
    <t>4040</t>
  </si>
  <si>
    <t>Забезпечення діяльності музеїв і виставок</t>
  </si>
  <si>
    <t>1217640</t>
  </si>
  <si>
    <t>7640</t>
  </si>
  <si>
    <t>0470</t>
  </si>
  <si>
    <t>Заходи з енергозбереження</t>
  </si>
  <si>
    <t>Розподіл видатків міського бюджету на 2021 рік підготовлений Вугледарським міським фінансовим управлінням</t>
  </si>
  <si>
    <t>8710</t>
  </si>
  <si>
    <t>Резервний фонд місцевого бюджету</t>
  </si>
  <si>
    <t>Надання загальної середньої освіти за рахунок коштів місцевого бюджету</t>
  </si>
  <si>
    <t>1021</t>
  </si>
  <si>
    <t>0611021</t>
  </si>
  <si>
    <t>Надання загальної середньої освіти закладами загальної середньої освіти</t>
  </si>
  <si>
    <t>0611030</t>
  </si>
  <si>
    <t>0611031</t>
  </si>
  <si>
    <t>1031</t>
  </si>
  <si>
    <t>Надання загальної середньої освіти за рахунок освітньої субвенції</t>
  </si>
  <si>
    <t>1011080</t>
  </si>
  <si>
    <t>1080</t>
  </si>
  <si>
    <t>0611120</t>
  </si>
  <si>
    <t>1120</t>
  </si>
  <si>
    <t>Інші програми, заклади та заходи у сфері освіти</t>
  </si>
  <si>
    <t>0611141</t>
  </si>
  <si>
    <t>1141</t>
  </si>
  <si>
    <t>0611142</t>
  </si>
  <si>
    <t>1142</t>
  </si>
  <si>
    <t>0611150</t>
  </si>
  <si>
    <t>1150</t>
  </si>
  <si>
    <t>Забезпечення діяльності інклюзивно-ресурсних центрів</t>
  </si>
  <si>
    <t>0611151</t>
  </si>
  <si>
    <t>0611152</t>
  </si>
  <si>
    <t>1152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</si>
  <si>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</si>
  <si>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</si>
  <si>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</si>
  <si>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22.12.2020 №7/64-49</t>
  </si>
  <si>
    <t>3718710</t>
  </si>
  <si>
    <t>0250150</t>
  </si>
  <si>
    <t>0150</t>
  </si>
  <si>
    <t>0260150</t>
  </si>
  <si>
    <t>0270150</t>
  </si>
  <si>
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</si>
  <si>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0251010</t>
  </si>
  <si>
    <t>0261010</t>
  </si>
  <si>
    <t>0254060</t>
  </si>
  <si>
    <t>0264060</t>
  </si>
  <si>
    <t>0274060</t>
  </si>
  <si>
    <t>0280150</t>
  </si>
  <si>
    <t>0290150</t>
  </si>
  <si>
    <t>0284060</t>
  </si>
  <si>
    <t>0294060</t>
  </si>
  <si>
    <t>0281010</t>
  </si>
  <si>
    <t>0291010</t>
  </si>
  <si>
    <t>0611200</t>
  </si>
  <si>
    <t>1200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</si>
  <si>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</si>
  <si>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0611160</t>
  </si>
  <si>
    <t>1160</t>
  </si>
  <si>
    <t>Забезпечення діяльності центрів професійного розвитку педагогічних працівників</t>
  </si>
  <si>
    <t>0217361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</si>
  <si>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</si>
  <si>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</si>
  <si>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3719770</t>
  </si>
  <si>
    <t>9770</t>
  </si>
  <si>
    <t>0266030</t>
  </si>
  <si>
    <t>0217130</t>
  </si>
  <si>
    <t>7130</t>
  </si>
  <si>
    <t>0421</t>
  </si>
  <si>
    <t>Здійснення заходів із землеустрою</t>
  </si>
  <si>
    <t>0813191</t>
  </si>
  <si>
    <t>3191</t>
  </si>
  <si>
    <t>Інші видатки на соціальний захист ветеранів війни та праці</t>
  </si>
  <si>
    <t>Світлана ЧУПЕЙДА</t>
  </si>
  <si>
    <t>7366</t>
  </si>
  <si>
    <t>Реалізація проектів в рамках Надзвичайної кредитної програми для відновлення України</t>
  </si>
  <si>
    <t>0217366</t>
  </si>
  <si>
    <t>0810180</t>
  </si>
  <si>
    <t>0613210</t>
  </si>
  <si>
    <t>(в редакції рішення міської ради від 04.06.2021 № 7/71-22)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</si>
</sst>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8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vertical="top"/>
    </xf>
    <xf numFmtId="49" fontId="2" fillId="0" borderId="0" xfId="0" applyNumberFormat="1" applyFont="1" applyFill="1"/>
    <xf numFmtId="0" fontId="2" fillId="0" borderId="0" xfId="0" applyFont="1" applyFill="1" applyAlignment="1">
      <alignment vertical="top"/>
    </xf>
    <xf numFmtId="49" fontId="1" fillId="0" borderId="2" xfId="0" applyNumberFormat="1" applyFont="1" applyFill="1" applyBorder="1" applyAlignment="1">
      <alignment horizontal="center" vertical="justify"/>
    </xf>
    <xf numFmtId="0" fontId="2" fillId="0" borderId="0" xfId="0" applyFont="1" applyFill="1" applyAlignment="1"/>
    <xf numFmtId="0" fontId="1" fillId="0" borderId="0" xfId="0" applyFont="1" applyFill="1" applyAlignment="1">
      <alignment vertical="justify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justify" wrapText="1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vertical="justify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vertical="justify" wrapText="1"/>
    </xf>
    <xf numFmtId="165" fontId="1" fillId="0" borderId="0" xfId="0" applyNumberFormat="1" applyFont="1" applyFill="1"/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justify"/>
    </xf>
    <xf numFmtId="0" fontId="4" fillId="0" borderId="1" xfId="0" applyFont="1" applyFill="1" applyBorder="1" applyAlignment="1">
      <alignment horizontal="justify" vertical="top" wrapText="1"/>
    </xf>
    <xf numFmtId="0" fontId="6" fillId="0" borderId="0" xfId="0" applyFont="1" applyFill="1"/>
    <xf numFmtId="0" fontId="2" fillId="0" borderId="0" xfId="1" applyFont="1" applyFill="1"/>
    <xf numFmtId="0" fontId="2" fillId="0" borderId="1" xfId="0" applyFont="1" applyFill="1" applyBorder="1"/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justify"/>
    </xf>
    <xf numFmtId="4" fontId="2" fillId="0" borderId="1" xfId="0" applyNumberFormat="1" applyFont="1" applyFill="1" applyBorder="1" applyAlignment="1">
      <alignment horizontal="right" vertical="top"/>
    </xf>
    <xf numFmtId="166" fontId="1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justify"/>
    </xf>
    <xf numFmtId="166" fontId="1" fillId="0" borderId="1" xfId="0" applyNumberFormat="1" applyFont="1" applyFill="1" applyBorder="1" applyAlignment="1">
      <alignment vertical="justify"/>
    </xf>
    <xf numFmtId="4" fontId="2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/>
    <xf numFmtId="49" fontId="2" fillId="0" borderId="0" xfId="0" applyNumberFormat="1" applyFont="1" applyFill="1" applyAlignment="1"/>
    <xf numFmtId="49" fontId="7" fillId="0" borderId="0" xfId="1" applyNumberFormat="1" applyFont="1" applyAlignment="1">
      <alignment horizontal="center" vertical="top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justify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49" fontId="1" fillId="0" borderId="0" xfId="1" applyNumberFormat="1" applyFont="1" applyAlignment="1">
      <alignment horizontal="left" vertical="top"/>
    </xf>
    <xf numFmtId="0" fontId="2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wrapText="1"/>
    </xf>
    <xf numFmtId="0" fontId="0" fillId="0" borderId="7" xfId="0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3" xfId="0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1" fillId="0" borderId="5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1:R119"/>
  <sheetViews>
    <sheetView tabSelected="1" view="pageBreakPreview" topLeftCell="B1" zoomScale="85" zoomScaleSheetLayoutView="85" workbookViewId="0">
      <selection activeCell="Q113" sqref="Q113"/>
    </sheetView>
  </sheetViews>
  <sheetFormatPr defaultColWidth="9.109375" defaultRowHeight="13.2"/>
  <cols>
    <col min="1" max="1" width="11.88671875" style="7" customWidth="1"/>
    <col min="2" max="2" width="10.5546875" style="9" customWidth="1"/>
    <col min="3" max="3" width="8.109375" style="9" customWidth="1"/>
    <col min="4" max="4" width="55.6640625" style="10" customWidth="1"/>
    <col min="5" max="5" width="14.109375" style="7" customWidth="1"/>
    <col min="6" max="6" width="13.44140625" style="7" customWidth="1"/>
    <col min="7" max="7" width="13.33203125" style="7" customWidth="1"/>
    <col min="8" max="8" width="12.33203125" style="7" customWidth="1"/>
    <col min="9" max="10" width="12.5546875" style="7" customWidth="1"/>
    <col min="11" max="12" width="12.44140625" style="7" customWidth="1"/>
    <col min="13" max="13" width="11.109375" style="7" customWidth="1"/>
    <col min="14" max="14" width="10.6640625" style="7" customWidth="1"/>
    <col min="15" max="15" width="13.5546875" style="7" customWidth="1"/>
    <col min="16" max="16" width="14.33203125" style="7" customWidth="1"/>
    <col min="17" max="17" width="15.109375" style="7" bestFit="1" customWidth="1"/>
    <col min="18" max="18" width="9.44140625" style="16" bestFit="1" customWidth="1"/>
    <col min="19" max="16384" width="9.109375" style="7"/>
  </cols>
  <sheetData>
    <row r="1" spans="1:18" ht="13.8">
      <c r="B1" s="12"/>
      <c r="C1" s="12"/>
      <c r="D1" s="37"/>
      <c r="E1" s="6"/>
      <c r="F1" s="6"/>
      <c r="G1" s="6"/>
      <c r="H1" s="6"/>
      <c r="I1" s="6"/>
      <c r="J1" s="6"/>
      <c r="K1" s="6"/>
      <c r="L1" s="6"/>
      <c r="M1" s="15" t="s">
        <v>56</v>
      </c>
      <c r="O1" s="15"/>
    </row>
    <row r="2" spans="1:18" ht="21" customHeight="1">
      <c r="B2" s="12"/>
      <c r="C2" s="12"/>
      <c r="D2" s="37"/>
      <c r="E2" s="6"/>
      <c r="F2" s="6"/>
      <c r="G2" s="6"/>
      <c r="H2" s="6"/>
      <c r="I2" s="6"/>
      <c r="J2" s="6"/>
      <c r="K2" s="6"/>
      <c r="L2" s="6"/>
      <c r="M2" s="15" t="s">
        <v>20</v>
      </c>
      <c r="O2" s="15"/>
    </row>
    <row r="3" spans="1:18" ht="13.8">
      <c r="B3" s="12"/>
      <c r="C3" s="12"/>
      <c r="D3" s="37"/>
      <c r="E3" s="6"/>
      <c r="F3" s="6"/>
      <c r="G3" s="6"/>
      <c r="H3" s="6"/>
      <c r="I3" s="6"/>
      <c r="J3" s="6"/>
      <c r="K3" s="6"/>
      <c r="L3" s="6"/>
      <c r="M3" s="57" t="s">
        <v>237</v>
      </c>
      <c r="N3" s="15"/>
      <c r="O3" s="15"/>
    </row>
    <row r="4" spans="1:18" ht="34.799999999999997" customHeight="1">
      <c r="B4" s="12"/>
      <c r="C4" s="12"/>
      <c r="D4" s="37"/>
      <c r="E4" s="6"/>
      <c r="F4" s="6"/>
      <c r="G4" s="6"/>
      <c r="H4" s="6"/>
      <c r="I4" s="6"/>
      <c r="J4" s="6"/>
      <c r="K4" s="6"/>
      <c r="L4" s="6"/>
      <c r="M4" s="61" t="s">
        <v>280</v>
      </c>
      <c r="N4" s="61"/>
      <c r="O4" s="61"/>
      <c r="P4" s="60"/>
    </row>
    <row r="5" spans="1:18" ht="17.25" customHeight="1">
      <c r="B5" s="12"/>
      <c r="C5" s="12"/>
      <c r="D5" s="37"/>
      <c r="E5" s="6"/>
      <c r="F5" s="6"/>
      <c r="G5" s="6"/>
      <c r="H5" s="6"/>
      <c r="I5" s="6"/>
      <c r="J5" s="6"/>
      <c r="K5" s="6"/>
      <c r="L5" s="6"/>
      <c r="M5" s="6"/>
      <c r="N5" s="56"/>
      <c r="O5" s="56"/>
      <c r="P5" s="56"/>
    </row>
    <row r="6" spans="1:18" ht="13.8">
      <c r="A6" s="71" t="s">
        <v>190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8" ht="13.95" customHeight="1">
      <c r="A7" s="55" t="s">
        <v>182</v>
      </c>
      <c r="B7" s="54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8" ht="17.399999999999999" customHeight="1">
      <c r="A8" s="62" t="s">
        <v>183</v>
      </c>
      <c r="B8" s="6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ht="13.8">
      <c r="B9" s="12"/>
      <c r="C9" s="12"/>
      <c r="D9" s="3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7" t="s">
        <v>143</v>
      </c>
    </row>
    <row r="10" spans="1:18" ht="12.75" customHeight="1">
      <c r="A10" s="66" t="s">
        <v>179</v>
      </c>
      <c r="B10" s="72" t="s">
        <v>180</v>
      </c>
      <c r="C10" s="72" t="s">
        <v>145</v>
      </c>
      <c r="D10" s="66" t="s">
        <v>181</v>
      </c>
      <c r="E10" s="64" t="s">
        <v>21</v>
      </c>
      <c r="F10" s="73"/>
      <c r="G10" s="73"/>
      <c r="H10" s="73"/>
      <c r="I10" s="65"/>
      <c r="J10" s="64" t="s">
        <v>22</v>
      </c>
      <c r="K10" s="74"/>
      <c r="L10" s="74"/>
      <c r="M10" s="74"/>
      <c r="N10" s="74"/>
      <c r="O10" s="75"/>
      <c r="P10" s="66" t="s">
        <v>57</v>
      </c>
    </row>
    <row r="11" spans="1:18" ht="10.95" customHeight="1">
      <c r="A11" s="67"/>
      <c r="B11" s="67"/>
      <c r="C11" s="67"/>
      <c r="D11" s="67"/>
      <c r="E11" s="66" t="s">
        <v>146</v>
      </c>
      <c r="F11" s="66" t="s">
        <v>58</v>
      </c>
      <c r="G11" s="64" t="s">
        <v>59</v>
      </c>
      <c r="H11" s="65"/>
      <c r="I11" s="66" t="s">
        <v>60</v>
      </c>
      <c r="J11" s="66" t="s">
        <v>146</v>
      </c>
      <c r="K11" s="66" t="s">
        <v>144</v>
      </c>
      <c r="L11" s="66" t="s">
        <v>58</v>
      </c>
      <c r="M11" s="64" t="s">
        <v>59</v>
      </c>
      <c r="N11" s="65"/>
      <c r="O11" s="66" t="s">
        <v>60</v>
      </c>
      <c r="P11" s="67"/>
    </row>
    <row r="12" spans="1:18" ht="11.25" customHeight="1">
      <c r="A12" s="67"/>
      <c r="B12" s="67"/>
      <c r="C12" s="67"/>
      <c r="D12" s="67"/>
      <c r="E12" s="67"/>
      <c r="F12" s="67"/>
      <c r="G12" s="66" t="s">
        <v>61</v>
      </c>
      <c r="H12" s="66" t="s">
        <v>62</v>
      </c>
      <c r="I12" s="67"/>
      <c r="J12" s="67"/>
      <c r="K12" s="69"/>
      <c r="L12" s="67"/>
      <c r="M12" s="66" t="s">
        <v>61</v>
      </c>
      <c r="N12" s="66" t="s">
        <v>62</v>
      </c>
      <c r="O12" s="67"/>
      <c r="P12" s="67"/>
    </row>
    <row r="13" spans="1:18" ht="115.2" customHeight="1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70"/>
      <c r="L13" s="68"/>
      <c r="M13" s="68"/>
      <c r="N13" s="68"/>
      <c r="O13" s="68"/>
      <c r="P13" s="68"/>
    </row>
    <row r="14" spans="1:18" s="22" customFormat="1" ht="9.75" customHeight="1">
      <c r="A14" s="18">
        <v>1</v>
      </c>
      <c r="B14" s="19" t="s">
        <v>63</v>
      </c>
      <c r="C14" s="19" t="s">
        <v>64</v>
      </c>
      <c r="D14" s="20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21">
        <v>16</v>
      </c>
      <c r="R14" s="16"/>
    </row>
    <row r="15" spans="1:18" s="6" customFormat="1" ht="19.5" customHeight="1">
      <c r="A15" s="8" t="s">
        <v>48</v>
      </c>
      <c r="B15" s="5"/>
      <c r="C15" s="5"/>
      <c r="D15" s="4" t="s">
        <v>18</v>
      </c>
      <c r="E15" s="48">
        <f>E16</f>
        <v>55614500</v>
      </c>
      <c r="F15" s="48">
        <f t="shared" ref="F15:O15" si="0">F16</f>
        <v>55614500</v>
      </c>
      <c r="G15" s="48">
        <f t="shared" si="0"/>
        <v>32715400</v>
      </c>
      <c r="H15" s="48">
        <f t="shared" si="0"/>
        <v>5359100</v>
      </c>
      <c r="I15" s="48">
        <f t="shared" si="0"/>
        <v>0</v>
      </c>
      <c r="J15" s="48">
        <f t="shared" si="0"/>
        <v>4310763</v>
      </c>
      <c r="K15" s="48">
        <f t="shared" si="0"/>
        <v>4240763</v>
      </c>
      <c r="L15" s="48">
        <f t="shared" si="0"/>
        <v>70000</v>
      </c>
      <c r="M15" s="48">
        <f t="shared" si="0"/>
        <v>33100</v>
      </c>
      <c r="N15" s="48">
        <f t="shared" si="0"/>
        <v>0</v>
      </c>
      <c r="O15" s="48">
        <f t="shared" si="0"/>
        <v>4240763</v>
      </c>
      <c r="P15" s="48">
        <f>P16</f>
        <v>59925263</v>
      </c>
      <c r="Q15" s="50"/>
      <c r="R15" s="23"/>
    </row>
    <row r="16" spans="1:18" s="6" customFormat="1" ht="18.75" customHeight="1">
      <c r="A16" s="8" t="s">
        <v>49</v>
      </c>
      <c r="B16" s="5"/>
      <c r="C16" s="5"/>
      <c r="D16" s="4" t="s">
        <v>18</v>
      </c>
      <c r="E16" s="46">
        <f>SUM(E17:E51)</f>
        <v>55614500</v>
      </c>
      <c r="F16" s="46">
        <f t="shared" ref="F16:P16" si="1">SUM(F17:F51)</f>
        <v>55614500</v>
      </c>
      <c r="G16" s="46">
        <f t="shared" si="1"/>
        <v>32715400</v>
      </c>
      <c r="H16" s="46">
        <f t="shared" si="1"/>
        <v>5359100</v>
      </c>
      <c r="I16" s="46">
        <f t="shared" si="1"/>
        <v>0</v>
      </c>
      <c r="J16" s="46">
        <f>SUM(J17:J51)</f>
        <v>4310763</v>
      </c>
      <c r="K16" s="46">
        <f t="shared" si="1"/>
        <v>4240763</v>
      </c>
      <c r="L16" s="46">
        <f t="shared" si="1"/>
        <v>70000</v>
      </c>
      <c r="M16" s="46">
        <f t="shared" si="1"/>
        <v>33100</v>
      </c>
      <c r="N16" s="46">
        <f t="shared" si="1"/>
        <v>0</v>
      </c>
      <c r="O16" s="46">
        <f t="shared" si="1"/>
        <v>4240763</v>
      </c>
      <c r="P16" s="46">
        <f t="shared" si="1"/>
        <v>59925263</v>
      </c>
      <c r="Q16" s="50"/>
      <c r="R16" s="23"/>
    </row>
    <row r="17" spans="1:18" ht="42.6" customHeight="1">
      <c r="A17" s="1" t="s">
        <v>239</v>
      </c>
      <c r="B17" s="2" t="s">
        <v>240</v>
      </c>
      <c r="C17" s="2" t="s">
        <v>1</v>
      </c>
      <c r="D17" s="3" t="s">
        <v>243</v>
      </c>
      <c r="E17" s="45">
        <v>985800</v>
      </c>
      <c r="F17" s="45">
        <f t="shared" ref="F17:F21" si="2">E17-I17</f>
        <v>985800</v>
      </c>
      <c r="G17" s="45">
        <v>750400</v>
      </c>
      <c r="H17" s="45">
        <v>47200</v>
      </c>
      <c r="I17" s="45"/>
      <c r="J17" s="45"/>
      <c r="K17" s="45"/>
      <c r="L17" s="45">
        <f t="shared" ref="L17:L21" si="3">J17-O17</f>
        <v>0</v>
      </c>
      <c r="M17" s="45"/>
      <c r="N17" s="45"/>
      <c r="O17" s="45"/>
      <c r="P17" s="45">
        <f t="shared" ref="P17:P21" si="4">E17+J17</f>
        <v>985800</v>
      </c>
      <c r="Q17" s="58"/>
      <c r="R17" s="59"/>
    </row>
    <row r="18" spans="1:18" ht="43.8" customHeight="1">
      <c r="A18" s="1" t="s">
        <v>241</v>
      </c>
      <c r="B18" s="2" t="s">
        <v>240</v>
      </c>
      <c r="C18" s="2" t="s">
        <v>1</v>
      </c>
      <c r="D18" s="3" t="s">
        <v>243</v>
      </c>
      <c r="E18" s="45">
        <v>1064400</v>
      </c>
      <c r="F18" s="45">
        <f t="shared" si="2"/>
        <v>1064400</v>
      </c>
      <c r="G18" s="45">
        <v>839600</v>
      </c>
      <c r="H18" s="45">
        <v>43500</v>
      </c>
      <c r="I18" s="45"/>
      <c r="J18" s="45"/>
      <c r="K18" s="45"/>
      <c r="L18" s="45">
        <f t="shared" si="3"/>
        <v>0</v>
      </c>
      <c r="M18" s="45"/>
      <c r="N18" s="45"/>
      <c r="O18" s="45"/>
      <c r="P18" s="45">
        <f t="shared" si="4"/>
        <v>1064400</v>
      </c>
      <c r="Q18" s="58"/>
      <c r="R18" s="59"/>
    </row>
    <row r="19" spans="1:18" ht="42.6" customHeight="1">
      <c r="A19" s="1" t="s">
        <v>242</v>
      </c>
      <c r="B19" s="2" t="s">
        <v>240</v>
      </c>
      <c r="C19" s="2" t="s">
        <v>1</v>
      </c>
      <c r="D19" s="3" t="s">
        <v>243</v>
      </c>
      <c r="E19" s="45">
        <v>1172000</v>
      </c>
      <c r="F19" s="45">
        <f t="shared" si="2"/>
        <v>1172000</v>
      </c>
      <c r="G19" s="45">
        <v>893300</v>
      </c>
      <c r="H19" s="45">
        <v>95000</v>
      </c>
      <c r="I19" s="45"/>
      <c r="J19" s="45"/>
      <c r="K19" s="45"/>
      <c r="L19" s="45">
        <f t="shared" si="3"/>
        <v>0</v>
      </c>
      <c r="M19" s="45"/>
      <c r="N19" s="45"/>
      <c r="O19" s="45"/>
      <c r="P19" s="45">
        <f t="shared" si="4"/>
        <v>1172000</v>
      </c>
      <c r="Q19" s="58"/>
      <c r="R19" s="59"/>
    </row>
    <row r="20" spans="1:18" ht="42.6" customHeight="1">
      <c r="A20" s="1" t="s">
        <v>249</v>
      </c>
      <c r="B20" s="2" t="s">
        <v>240</v>
      </c>
      <c r="C20" s="2" t="s">
        <v>1</v>
      </c>
      <c r="D20" s="3" t="s">
        <v>243</v>
      </c>
      <c r="E20" s="45">
        <v>1001800</v>
      </c>
      <c r="F20" s="45">
        <f t="shared" si="2"/>
        <v>1001800</v>
      </c>
      <c r="G20" s="45">
        <v>772700</v>
      </c>
      <c r="H20" s="45">
        <v>53700</v>
      </c>
      <c r="I20" s="45"/>
      <c r="J20" s="45"/>
      <c r="K20" s="45"/>
      <c r="L20" s="45">
        <f t="shared" si="3"/>
        <v>0</v>
      </c>
      <c r="M20" s="45"/>
      <c r="N20" s="45"/>
      <c r="O20" s="45"/>
      <c r="P20" s="45">
        <f t="shared" si="4"/>
        <v>1001800</v>
      </c>
      <c r="Q20" s="58"/>
      <c r="R20" s="59"/>
    </row>
    <row r="21" spans="1:18" ht="42.6" customHeight="1">
      <c r="A21" s="1" t="s">
        <v>250</v>
      </c>
      <c r="B21" s="2" t="s">
        <v>240</v>
      </c>
      <c r="C21" s="2" t="s">
        <v>1</v>
      </c>
      <c r="D21" s="3" t="s">
        <v>243</v>
      </c>
      <c r="E21" s="45">
        <v>922600</v>
      </c>
      <c r="F21" s="45">
        <f t="shared" si="2"/>
        <v>922600</v>
      </c>
      <c r="G21" s="45">
        <v>744300</v>
      </c>
      <c r="H21" s="45">
        <v>4600</v>
      </c>
      <c r="I21" s="45"/>
      <c r="J21" s="45"/>
      <c r="K21" s="45"/>
      <c r="L21" s="45">
        <f t="shared" si="3"/>
        <v>0</v>
      </c>
      <c r="M21" s="45"/>
      <c r="N21" s="45"/>
      <c r="O21" s="45"/>
      <c r="P21" s="45">
        <f t="shared" si="4"/>
        <v>922600</v>
      </c>
      <c r="Q21" s="58"/>
      <c r="R21" s="59"/>
    </row>
    <row r="22" spans="1:18" ht="29.4" customHeight="1">
      <c r="A22" s="1" t="s">
        <v>189</v>
      </c>
      <c r="B22" s="2" t="s">
        <v>103</v>
      </c>
      <c r="C22" s="2" t="s">
        <v>1</v>
      </c>
      <c r="D22" s="3" t="s">
        <v>104</v>
      </c>
      <c r="E22" s="45">
        <v>23007600</v>
      </c>
      <c r="F22" s="45">
        <f t="shared" ref="F22:F30" si="5">E22-I22</f>
        <v>23007600</v>
      </c>
      <c r="G22" s="45">
        <v>17914900</v>
      </c>
      <c r="H22" s="45">
        <v>564300</v>
      </c>
      <c r="I22" s="45"/>
      <c r="J22" s="45"/>
      <c r="K22" s="45"/>
      <c r="L22" s="45">
        <f>J22-O22</f>
        <v>0</v>
      </c>
      <c r="M22" s="45"/>
      <c r="N22" s="45"/>
      <c r="O22" s="45"/>
      <c r="P22" s="45">
        <f t="shared" ref="P22:P30" si="6">E22+J22</f>
        <v>23007600</v>
      </c>
      <c r="Q22" s="24"/>
      <c r="R22" s="25"/>
    </row>
    <row r="23" spans="1:18" ht="16.5" customHeight="1">
      <c r="A23" s="1" t="s">
        <v>167</v>
      </c>
      <c r="B23" s="2" t="s">
        <v>17</v>
      </c>
      <c r="C23" s="2" t="s">
        <v>8</v>
      </c>
      <c r="D23" s="3" t="s">
        <v>168</v>
      </c>
      <c r="E23" s="45">
        <v>10000</v>
      </c>
      <c r="F23" s="45">
        <f t="shared" si="5"/>
        <v>10000</v>
      </c>
      <c r="G23" s="45"/>
      <c r="H23" s="45"/>
      <c r="I23" s="45"/>
      <c r="J23" s="45"/>
      <c r="K23" s="45"/>
      <c r="L23" s="45">
        <f>J23-O23</f>
        <v>0</v>
      </c>
      <c r="M23" s="45"/>
      <c r="N23" s="45"/>
      <c r="O23" s="45"/>
      <c r="P23" s="45">
        <f t="shared" si="6"/>
        <v>10000</v>
      </c>
      <c r="Q23" s="24"/>
      <c r="R23" s="25"/>
    </row>
    <row r="24" spans="1:18" ht="16.5" customHeight="1">
      <c r="A24" s="1" t="s">
        <v>244</v>
      </c>
      <c r="B24" s="2" t="s">
        <v>15</v>
      </c>
      <c r="C24" s="2" t="s">
        <v>9</v>
      </c>
      <c r="D24" s="3" t="s">
        <v>36</v>
      </c>
      <c r="E24" s="45">
        <v>754600</v>
      </c>
      <c r="F24" s="45">
        <f>E24-I24</f>
        <v>754600</v>
      </c>
      <c r="G24" s="45">
        <v>478100</v>
      </c>
      <c r="H24" s="45">
        <v>102000</v>
      </c>
      <c r="I24" s="45"/>
      <c r="J24" s="45"/>
      <c r="K24" s="45"/>
      <c r="L24" s="45">
        <f t="shared" ref="L24:L27" si="7">J24-O24</f>
        <v>0</v>
      </c>
      <c r="M24" s="45"/>
      <c r="N24" s="45"/>
      <c r="O24" s="45"/>
      <c r="P24" s="45">
        <f t="shared" si="6"/>
        <v>754600</v>
      </c>
      <c r="Q24" s="24"/>
      <c r="R24" s="25"/>
    </row>
    <row r="25" spans="1:18" ht="16.5" customHeight="1">
      <c r="A25" s="1" t="s">
        <v>245</v>
      </c>
      <c r="B25" s="2" t="s">
        <v>15</v>
      </c>
      <c r="C25" s="2" t="s">
        <v>9</v>
      </c>
      <c r="D25" s="3" t="s">
        <v>36</v>
      </c>
      <c r="E25" s="45">
        <v>1484100</v>
      </c>
      <c r="F25" s="45">
        <f t="shared" si="5"/>
        <v>1484100</v>
      </c>
      <c r="G25" s="45">
        <v>863000</v>
      </c>
      <c r="H25" s="45">
        <v>274900</v>
      </c>
      <c r="I25" s="45"/>
      <c r="J25" s="45"/>
      <c r="K25" s="45"/>
      <c r="L25" s="45">
        <f t="shared" si="7"/>
        <v>0</v>
      </c>
      <c r="M25" s="45"/>
      <c r="N25" s="45"/>
      <c r="O25" s="45"/>
      <c r="P25" s="45">
        <f t="shared" si="6"/>
        <v>1484100</v>
      </c>
      <c r="Q25" s="24"/>
      <c r="R25" s="25"/>
    </row>
    <row r="26" spans="1:18" ht="16.5" customHeight="1">
      <c r="A26" s="1" t="s">
        <v>253</v>
      </c>
      <c r="B26" s="2" t="s">
        <v>15</v>
      </c>
      <c r="C26" s="2" t="s">
        <v>9</v>
      </c>
      <c r="D26" s="3" t="s">
        <v>36</v>
      </c>
      <c r="E26" s="45">
        <v>3261200</v>
      </c>
      <c r="F26" s="45">
        <f t="shared" si="5"/>
        <v>3261200</v>
      </c>
      <c r="G26" s="45">
        <v>2170500</v>
      </c>
      <c r="H26" s="45">
        <v>500000</v>
      </c>
      <c r="I26" s="45"/>
      <c r="J26" s="45"/>
      <c r="K26" s="45"/>
      <c r="L26" s="45">
        <f t="shared" si="7"/>
        <v>0</v>
      </c>
      <c r="M26" s="45"/>
      <c r="N26" s="45"/>
      <c r="O26" s="45"/>
      <c r="P26" s="45">
        <f t="shared" si="6"/>
        <v>3261200</v>
      </c>
      <c r="Q26" s="24"/>
      <c r="R26" s="25"/>
    </row>
    <row r="27" spans="1:18" ht="16.5" customHeight="1">
      <c r="A27" s="1" t="s">
        <v>254</v>
      </c>
      <c r="B27" s="2" t="s">
        <v>15</v>
      </c>
      <c r="C27" s="2" t="s">
        <v>9</v>
      </c>
      <c r="D27" s="3" t="s">
        <v>36</v>
      </c>
      <c r="E27" s="45">
        <v>1652800</v>
      </c>
      <c r="F27" s="45">
        <f t="shared" si="5"/>
        <v>1652800</v>
      </c>
      <c r="G27" s="45">
        <v>1160700</v>
      </c>
      <c r="H27" s="45">
        <v>127300</v>
      </c>
      <c r="I27" s="45"/>
      <c r="J27" s="45"/>
      <c r="K27" s="45"/>
      <c r="L27" s="45">
        <f t="shared" si="7"/>
        <v>0</v>
      </c>
      <c r="M27" s="45"/>
      <c r="N27" s="45"/>
      <c r="O27" s="45"/>
      <c r="P27" s="45">
        <f t="shared" si="6"/>
        <v>1652800</v>
      </c>
      <c r="Q27" s="24"/>
      <c r="R27" s="25"/>
    </row>
    <row r="28" spans="1:18" ht="16.5" customHeight="1">
      <c r="A28" s="1" t="s">
        <v>187</v>
      </c>
      <c r="B28" s="1" t="s">
        <v>26</v>
      </c>
      <c r="C28" s="1" t="s">
        <v>2</v>
      </c>
      <c r="D28" s="3" t="s">
        <v>172</v>
      </c>
      <c r="E28" s="45">
        <v>1724000</v>
      </c>
      <c r="F28" s="45">
        <f t="shared" si="5"/>
        <v>1724000</v>
      </c>
      <c r="G28" s="45"/>
      <c r="H28" s="45">
        <v>1724000</v>
      </c>
      <c r="I28" s="45"/>
      <c r="J28" s="45"/>
      <c r="K28" s="45"/>
      <c r="L28" s="45">
        <f t="shared" ref="L28:L30" si="8">J28-O28</f>
        <v>0</v>
      </c>
      <c r="M28" s="45"/>
      <c r="N28" s="45"/>
      <c r="O28" s="45"/>
      <c r="P28" s="45">
        <f t="shared" si="6"/>
        <v>1724000</v>
      </c>
      <c r="Q28" s="24"/>
      <c r="R28" s="25"/>
    </row>
    <row r="29" spans="1:18" ht="30.6" customHeight="1">
      <c r="A29" s="1" t="s">
        <v>191</v>
      </c>
      <c r="B29" s="1" t="s">
        <v>192</v>
      </c>
      <c r="C29" s="1" t="s">
        <v>193</v>
      </c>
      <c r="D29" s="3" t="s">
        <v>194</v>
      </c>
      <c r="E29" s="45">
        <v>983000</v>
      </c>
      <c r="F29" s="45">
        <f t="shared" si="5"/>
        <v>983000</v>
      </c>
      <c r="G29" s="45"/>
      <c r="H29" s="45">
        <v>983000</v>
      </c>
      <c r="I29" s="45"/>
      <c r="J29" s="45"/>
      <c r="K29" s="45"/>
      <c r="L29" s="45">
        <f t="shared" si="8"/>
        <v>0</v>
      </c>
      <c r="M29" s="45"/>
      <c r="N29" s="45"/>
      <c r="O29" s="45"/>
      <c r="P29" s="45">
        <f t="shared" si="6"/>
        <v>983000</v>
      </c>
      <c r="Q29" s="24"/>
      <c r="R29" s="25"/>
    </row>
    <row r="30" spans="1:18" ht="28.8" customHeight="1">
      <c r="A30" s="1" t="s">
        <v>68</v>
      </c>
      <c r="B30" s="1" t="s">
        <v>69</v>
      </c>
      <c r="C30" s="1" t="s">
        <v>70</v>
      </c>
      <c r="D30" s="3" t="s">
        <v>171</v>
      </c>
      <c r="E30" s="45">
        <v>743700</v>
      </c>
      <c r="F30" s="45">
        <f t="shared" si="5"/>
        <v>743700</v>
      </c>
      <c r="G30" s="45"/>
      <c r="H30" s="45"/>
      <c r="I30" s="45"/>
      <c r="J30" s="45"/>
      <c r="K30" s="45"/>
      <c r="L30" s="45">
        <f t="shared" si="8"/>
        <v>0</v>
      </c>
      <c r="M30" s="45"/>
      <c r="N30" s="45"/>
      <c r="O30" s="45"/>
      <c r="P30" s="45">
        <f t="shared" si="6"/>
        <v>743700</v>
      </c>
      <c r="Q30" s="24"/>
      <c r="R30" s="25"/>
    </row>
    <row r="31" spans="1:18" ht="18" customHeight="1">
      <c r="A31" s="1" t="s">
        <v>149</v>
      </c>
      <c r="B31" s="1" t="s">
        <v>150</v>
      </c>
      <c r="C31" s="1" t="s">
        <v>70</v>
      </c>
      <c r="D31" s="3" t="s">
        <v>151</v>
      </c>
      <c r="E31" s="45">
        <v>6307600</v>
      </c>
      <c r="F31" s="45">
        <f>E31-I31</f>
        <v>6307600</v>
      </c>
      <c r="G31" s="42"/>
      <c r="H31" s="42"/>
      <c r="I31" s="42"/>
      <c r="J31" s="45"/>
      <c r="K31" s="45"/>
      <c r="L31" s="45">
        <f>J31-O31</f>
        <v>0</v>
      </c>
      <c r="M31" s="42"/>
      <c r="N31" s="42"/>
      <c r="O31" s="49"/>
      <c r="P31" s="45">
        <f t="shared" ref="P31" si="9">E31+J31</f>
        <v>6307600</v>
      </c>
      <c r="Q31" s="24"/>
      <c r="R31" s="25"/>
    </row>
    <row r="32" spans="1:18" ht="18" customHeight="1">
      <c r="A32" s="1" t="s">
        <v>71</v>
      </c>
      <c r="B32" s="2" t="s">
        <v>72</v>
      </c>
      <c r="C32" s="2" t="s">
        <v>3</v>
      </c>
      <c r="D32" s="3" t="s">
        <v>73</v>
      </c>
      <c r="E32" s="45">
        <v>20000</v>
      </c>
      <c r="F32" s="45">
        <f t="shared" ref="F32:F49" si="10">E32-I32</f>
        <v>20000</v>
      </c>
      <c r="G32" s="42"/>
      <c r="H32" s="42"/>
      <c r="I32" s="42"/>
      <c r="J32" s="42"/>
      <c r="K32" s="42"/>
      <c r="L32" s="45">
        <f t="shared" ref="L32:L49" si="11">J32-O32</f>
        <v>0</v>
      </c>
      <c r="M32" s="42"/>
      <c r="N32" s="42"/>
      <c r="O32" s="42"/>
      <c r="P32" s="45">
        <f t="shared" ref="P32:P51" si="12">E32+J32</f>
        <v>20000</v>
      </c>
      <c r="Q32" s="24"/>
      <c r="R32" s="25"/>
    </row>
    <row r="33" spans="1:18" ht="30" customHeight="1">
      <c r="A33" s="1" t="s">
        <v>76</v>
      </c>
      <c r="B33" s="2" t="s">
        <v>77</v>
      </c>
      <c r="C33" s="2" t="s">
        <v>3</v>
      </c>
      <c r="D33" s="3" t="s">
        <v>78</v>
      </c>
      <c r="E33" s="45">
        <v>50000</v>
      </c>
      <c r="F33" s="45">
        <f t="shared" si="10"/>
        <v>50000</v>
      </c>
      <c r="G33" s="42"/>
      <c r="H33" s="42"/>
      <c r="I33" s="42"/>
      <c r="J33" s="42"/>
      <c r="K33" s="42"/>
      <c r="L33" s="45">
        <f t="shared" si="11"/>
        <v>0</v>
      </c>
      <c r="M33" s="42"/>
      <c r="N33" s="42"/>
      <c r="O33" s="42"/>
      <c r="P33" s="45">
        <f t="shared" si="12"/>
        <v>50000</v>
      </c>
      <c r="Q33" s="24"/>
      <c r="R33" s="25"/>
    </row>
    <row r="34" spans="1:18" ht="15.75" customHeight="1">
      <c r="A34" s="1" t="s">
        <v>79</v>
      </c>
      <c r="B34" s="2" t="s">
        <v>80</v>
      </c>
      <c r="C34" s="2" t="s">
        <v>3</v>
      </c>
      <c r="D34" s="3" t="s">
        <v>81</v>
      </c>
      <c r="E34" s="45">
        <v>1550000</v>
      </c>
      <c r="F34" s="45">
        <f t="shared" si="10"/>
        <v>1550000</v>
      </c>
      <c r="G34" s="45"/>
      <c r="H34" s="45"/>
      <c r="I34" s="42"/>
      <c r="J34" s="42"/>
      <c r="K34" s="42"/>
      <c r="L34" s="45">
        <f t="shared" si="11"/>
        <v>0</v>
      </c>
      <c r="M34" s="42"/>
      <c r="N34" s="42"/>
      <c r="O34" s="42"/>
      <c r="P34" s="45">
        <f t="shared" si="12"/>
        <v>1550000</v>
      </c>
      <c r="Q34" s="24"/>
      <c r="R34" s="25"/>
    </row>
    <row r="35" spans="1:18" ht="15.75" customHeight="1">
      <c r="A35" s="1" t="s">
        <v>195</v>
      </c>
      <c r="B35" s="2" t="s">
        <v>80</v>
      </c>
      <c r="C35" s="2" t="s">
        <v>3</v>
      </c>
      <c r="D35" s="3" t="s">
        <v>81</v>
      </c>
      <c r="E35" s="45">
        <v>367700</v>
      </c>
      <c r="F35" s="45">
        <f t="shared" si="10"/>
        <v>367700</v>
      </c>
      <c r="G35" s="45">
        <v>249000</v>
      </c>
      <c r="H35" s="45">
        <v>17000</v>
      </c>
      <c r="I35" s="42"/>
      <c r="J35" s="42"/>
      <c r="K35" s="42"/>
      <c r="L35" s="45">
        <f t="shared" si="11"/>
        <v>0</v>
      </c>
      <c r="M35" s="42"/>
      <c r="N35" s="42"/>
      <c r="O35" s="42"/>
      <c r="P35" s="45">
        <f t="shared" si="12"/>
        <v>367700</v>
      </c>
      <c r="Q35" s="24"/>
      <c r="R35" s="25"/>
    </row>
    <row r="36" spans="1:18" ht="29.4" customHeight="1">
      <c r="A36" s="1" t="s">
        <v>246</v>
      </c>
      <c r="B36" s="2" t="s">
        <v>27</v>
      </c>
      <c r="C36" s="2" t="s">
        <v>16</v>
      </c>
      <c r="D36" s="3" t="s">
        <v>45</v>
      </c>
      <c r="E36" s="45">
        <v>279400</v>
      </c>
      <c r="F36" s="45">
        <f t="shared" si="10"/>
        <v>279400</v>
      </c>
      <c r="G36" s="42">
        <v>200300</v>
      </c>
      <c r="H36" s="42">
        <v>23700</v>
      </c>
      <c r="I36" s="42"/>
      <c r="J36" s="42"/>
      <c r="K36" s="42"/>
      <c r="L36" s="45">
        <f t="shared" si="11"/>
        <v>0</v>
      </c>
      <c r="M36" s="42"/>
      <c r="N36" s="42"/>
      <c r="O36" s="42"/>
      <c r="P36" s="45">
        <f t="shared" si="12"/>
        <v>279400</v>
      </c>
      <c r="Q36" s="24"/>
      <c r="R36" s="25"/>
    </row>
    <row r="37" spans="1:18" ht="30" customHeight="1">
      <c r="A37" s="1" t="s">
        <v>247</v>
      </c>
      <c r="B37" s="2" t="s">
        <v>27</v>
      </c>
      <c r="C37" s="2" t="s">
        <v>16</v>
      </c>
      <c r="D37" s="3" t="s">
        <v>45</v>
      </c>
      <c r="E37" s="45">
        <v>273800</v>
      </c>
      <c r="F37" s="45">
        <f t="shared" si="10"/>
        <v>273800</v>
      </c>
      <c r="G37" s="42">
        <v>207200</v>
      </c>
      <c r="H37" s="42">
        <v>17700</v>
      </c>
      <c r="I37" s="42"/>
      <c r="J37" s="42"/>
      <c r="K37" s="42"/>
      <c r="L37" s="45">
        <f t="shared" si="11"/>
        <v>0</v>
      </c>
      <c r="M37" s="42"/>
      <c r="N37" s="42"/>
      <c r="O37" s="42"/>
      <c r="P37" s="45">
        <f t="shared" si="12"/>
        <v>273800</v>
      </c>
      <c r="Q37" s="24"/>
      <c r="R37" s="25"/>
    </row>
    <row r="38" spans="1:18" ht="28.8" customHeight="1">
      <c r="A38" s="1" t="s">
        <v>248</v>
      </c>
      <c r="B38" s="2" t="s">
        <v>27</v>
      </c>
      <c r="C38" s="2" t="s">
        <v>16</v>
      </c>
      <c r="D38" s="3" t="s">
        <v>45</v>
      </c>
      <c r="E38" s="45">
        <v>258200</v>
      </c>
      <c r="F38" s="45">
        <f t="shared" si="10"/>
        <v>258200</v>
      </c>
      <c r="G38" s="42">
        <v>196100</v>
      </c>
      <c r="H38" s="42">
        <v>18900</v>
      </c>
      <c r="I38" s="42"/>
      <c r="J38" s="42"/>
      <c r="K38" s="42"/>
      <c r="L38" s="45">
        <f t="shared" si="11"/>
        <v>0</v>
      </c>
      <c r="M38" s="42"/>
      <c r="N38" s="42"/>
      <c r="O38" s="42"/>
      <c r="P38" s="45">
        <f t="shared" si="12"/>
        <v>258200</v>
      </c>
      <c r="Q38" s="24"/>
      <c r="R38" s="25"/>
    </row>
    <row r="39" spans="1:18" ht="28.8" customHeight="1">
      <c r="A39" s="1" t="s">
        <v>251</v>
      </c>
      <c r="B39" s="2" t="s">
        <v>27</v>
      </c>
      <c r="C39" s="2" t="s">
        <v>16</v>
      </c>
      <c r="D39" s="3" t="s">
        <v>45</v>
      </c>
      <c r="E39" s="45">
        <v>682400</v>
      </c>
      <c r="F39" s="45">
        <f t="shared" si="10"/>
        <v>682400</v>
      </c>
      <c r="G39" s="42">
        <v>546300</v>
      </c>
      <c r="H39" s="42">
        <v>15700</v>
      </c>
      <c r="I39" s="42"/>
      <c r="J39" s="42"/>
      <c r="K39" s="42"/>
      <c r="L39" s="45">
        <f t="shared" si="11"/>
        <v>0</v>
      </c>
      <c r="M39" s="42"/>
      <c r="N39" s="42"/>
      <c r="O39" s="42"/>
      <c r="P39" s="45">
        <f t="shared" si="12"/>
        <v>682400</v>
      </c>
      <c r="Q39" s="24"/>
      <c r="R39" s="25"/>
    </row>
    <row r="40" spans="1:18" ht="28.8" customHeight="1">
      <c r="A40" s="1" t="s">
        <v>252</v>
      </c>
      <c r="B40" s="2" t="s">
        <v>27</v>
      </c>
      <c r="C40" s="2" t="s">
        <v>16</v>
      </c>
      <c r="D40" s="3" t="s">
        <v>45</v>
      </c>
      <c r="E40" s="45">
        <v>236000</v>
      </c>
      <c r="F40" s="45">
        <f t="shared" si="10"/>
        <v>236000</v>
      </c>
      <c r="G40" s="42">
        <v>179200</v>
      </c>
      <c r="H40" s="42">
        <v>12000</v>
      </c>
      <c r="I40" s="42"/>
      <c r="J40" s="42"/>
      <c r="K40" s="42"/>
      <c r="L40" s="45">
        <f t="shared" si="11"/>
        <v>0</v>
      </c>
      <c r="M40" s="42"/>
      <c r="N40" s="42"/>
      <c r="O40" s="42"/>
      <c r="P40" s="45">
        <f t="shared" si="12"/>
        <v>236000</v>
      </c>
      <c r="Q40" s="24"/>
      <c r="R40" s="25"/>
    </row>
    <row r="41" spans="1:18" ht="28.5" customHeight="1">
      <c r="A41" s="1" t="s">
        <v>86</v>
      </c>
      <c r="B41" s="2" t="s">
        <v>87</v>
      </c>
      <c r="C41" s="2" t="s">
        <v>5</v>
      </c>
      <c r="D41" s="3" t="s">
        <v>88</v>
      </c>
      <c r="E41" s="45">
        <v>36000</v>
      </c>
      <c r="F41" s="45">
        <f t="shared" si="10"/>
        <v>36000</v>
      </c>
      <c r="G41" s="42"/>
      <c r="H41" s="42"/>
      <c r="I41" s="42"/>
      <c r="J41" s="42"/>
      <c r="K41" s="42"/>
      <c r="L41" s="45">
        <f t="shared" si="11"/>
        <v>0</v>
      </c>
      <c r="M41" s="42"/>
      <c r="N41" s="42"/>
      <c r="O41" s="42"/>
      <c r="P41" s="45">
        <f t="shared" si="12"/>
        <v>36000</v>
      </c>
      <c r="Q41" s="24"/>
      <c r="R41" s="25"/>
    </row>
    <row r="42" spans="1:18" ht="29.25" customHeight="1">
      <c r="A42" s="1" t="s">
        <v>89</v>
      </c>
      <c r="B42" s="2" t="s">
        <v>90</v>
      </c>
      <c r="C42" s="2" t="s">
        <v>5</v>
      </c>
      <c r="D42" s="3" t="s">
        <v>91</v>
      </c>
      <c r="E42" s="45">
        <v>7000</v>
      </c>
      <c r="F42" s="45">
        <f t="shared" si="10"/>
        <v>7000</v>
      </c>
      <c r="G42" s="42"/>
      <c r="H42" s="42"/>
      <c r="I42" s="42"/>
      <c r="J42" s="42"/>
      <c r="K42" s="42"/>
      <c r="L42" s="45">
        <f t="shared" si="11"/>
        <v>0</v>
      </c>
      <c r="M42" s="42"/>
      <c r="N42" s="42"/>
      <c r="O42" s="43"/>
      <c r="P42" s="45">
        <f t="shared" si="12"/>
        <v>7000</v>
      </c>
      <c r="Q42" s="24"/>
      <c r="R42" s="25"/>
    </row>
    <row r="43" spans="1:18" ht="27.75" customHeight="1">
      <c r="A43" s="1" t="s">
        <v>196</v>
      </c>
      <c r="B43" s="2" t="s">
        <v>108</v>
      </c>
      <c r="C43" s="2" t="s">
        <v>5</v>
      </c>
      <c r="D43" s="3" t="s">
        <v>109</v>
      </c>
      <c r="E43" s="49">
        <v>6358900</v>
      </c>
      <c r="F43" s="49">
        <f>E43-I43</f>
        <v>6358900</v>
      </c>
      <c r="G43" s="49">
        <v>4414800</v>
      </c>
      <c r="H43" s="49">
        <v>709600</v>
      </c>
      <c r="I43" s="42"/>
      <c r="J43" s="45">
        <v>70000</v>
      </c>
      <c r="K43" s="45"/>
      <c r="L43" s="45">
        <f>J43-O43</f>
        <v>70000</v>
      </c>
      <c r="M43" s="45">
        <v>33100</v>
      </c>
      <c r="N43" s="42"/>
      <c r="O43" s="45"/>
      <c r="P43" s="45">
        <f>E43+J43</f>
        <v>6428900</v>
      </c>
      <c r="Q43" s="24"/>
      <c r="R43" s="25"/>
    </row>
    <row r="44" spans="1:18" ht="43.2" customHeight="1">
      <c r="A44" s="1" t="s">
        <v>197</v>
      </c>
      <c r="B44" s="2" t="s">
        <v>152</v>
      </c>
      <c r="C44" s="2" t="s">
        <v>5</v>
      </c>
      <c r="D44" s="3" t="s">
        <v>153</v>
      </c>
      <c r="E44" s="45">
        <v>200900</v>
      </c>
      <c r="F44" s="45">
        <f t="shared" si="10"/>
        <v>200900</v>
      </c>
      <c r="G44" s="45">
        <v>135000</v>
      </c>
      <c r="H44" s="45"/>
      <c r="I44" s="42"/>
      <c r="J44" s="45"/>
      <c r="K44" s="45"/>
      <c r="L44" s="45">
        <f t="shared" si="11"/>
        <v>0</v>
      </c>
      <c r="M44" s="45"/>
      <c r="N44" s="42"/>
      <c r="O44" s="49"/>
      <c r="P44" s="45">
        <f t="shared" si="12"/>
        <v>200900</v>
      </c>
      <c r="Q44" s="24"/>
      <c r="R44" s="25"/>
    </row>
    <row r="45" spans="1:18" ht="30" customHeight="1">
      <c r="A45" s="1" t="s">
        <v>92</v>
      </c>
      <c r="B45" s="2" t="s">
        <v>93</v>
      </c>
      <c r="C45" s="2" t="s">
        <v>5</v>
      </c>
      <c r="D45" s="3" t="s">
        <v>94</v>
      </c>
      <c r="E45" s="45">
        <v>37000</v>
      </c>
      <c r="F45" s="45">
        <f t="shared" si="10"/>
        <v>37000</v>
      </c>
      <c r="G45" s="42"/>
      <c r="H45" s="42"/>
      <c r="I45" s="42"/>
      <c r="J45" s="42"/>
      <c r="K45" s="42"/>
      <c r="L45" s="45">
        <f t="shared" si="11"/>
        <v>0</v>
      </c>
      <c r="M45" s="42"/>
      <c r="N45" s="42"/>
      <c r="O45" s="43"/>
      <c r="P45" s="45">
        <f t="shared" si="12"/>
        <v>37000</v>
      </c>
      <c r="Q45" s="24"/>
      <c r="R45" s="25"/>
    </row>
    <row r="46" spans="1:18" ht="17.399999999999999" customHeight="1">
      <c r="A46" s="1" t="s">
        <v>266</v>
      </c>
      <c r="B46" s="2" t="s">
        <v>31</v>
      </c>
      <c r="C46" s="2" t="s">
        <v>4</v>
      </c>
      <c r="D46" s="3" t="s">
        <v>34</v>
      </c>
      <c r="E46" s="45">
        <v>25000</v>
      </c>
      <c r="F46" s="45">
        <f t="shared" si="10"/>
        <v>25000</v>
      </c>
      <c r="G46" s="42"/>
      <c r="H46" s="42">
        <v>25000</v>
      </c>
      <c r="I46" s="42"/>
      <c r="J46" s="42"/>
      <c r="K46" s="42"/>
      <c r="L46" s="45">
        <f t="shared" si="11"/>
        <v>0</v>
      </c>
      <c r="M46" s="42"/>
      <c r="N46" s="42"/>
      <c r="O46" s="43"/>
      <c r="P46" s="45">
        <f t="shared" si="12"/>
        <v>25000</v>
      </c>
      <c r="Q46" s="24"/>
      <c r="R46" s="25"/>
    </row>
    <row r="47" spans="1:18" ht="16.2" customHeight="1">
      <c r="A47" s="1" t="s">
        <v>267</v>
      </c>
      <c r="B47" s="2" t="s">
        <v>268</v>
      </c>
      <c r="C47" s="2" t="s">
        <v>269</v>
      </c>
      <c r="D47" s="3" t="s">
        <v>270</v>
      </c>
      <c r="E47" s="45">
        <v>58000</v>
      </c>
      <c r="F47" s="45">
        <f t="shared" si="10"/>
        <v>58000</v>
      </c>
      <c r="G47" s="42"/>
      <c r="H47" s="42"/>
      <c r="I47" s="42"/>
      <c r="J47" s="42"/>
      <c r="K47" s="42"/>
      <c r="L47" s="45">
        <f t="shared" si="11"/>
        <v>0</v>
      </c>
      <c r="M47" s="42"/>
      <c r="N47" s="42"/>
      <c r="O47" s="43"/>
      <c r="P47" s="45">
        <f t="shared" si="12"/>
        <v>58000</v>
      </c>
      <c r="Q47" s="24"/>
      <c r="R47" s="25"/>
    </row>
    <row r="48" spans="1:18" ht="30" customHeight="1">
      <c r="A48" s="1" t="s">
        <v>261</v>
      </c>
      <c r="B48" s="2" t="s">
        <v>262</v>
      </c>
      <c r="C48" s="2" t="s">
        <v>0</v>
      </c>
      <c r="D48" s="3" t="s">
        <v>263</v>
      </c>
      <c r="E48" s="45"/>
      <c r="F48" s="45">
        <f t="shared" si="10"/>
        <v>0</v>
      </c>
      <c r="G48" s="42"/>
      <c r="H48" s="42"/>
      <c r="I48" s="42"/>
      <c r="J48" s="42">
        <v>3806231</v>
      </c>
      <c r="K48" s="42">
        <v>3806231</v>
      </c>
      <c r="L48" s="45">
        <f t="shared" si="11"/>
        <v>0</v>
      </c>
      <c r="M48" s="42"/>
      <c r="N48" s="42"/>
      <c r="O48" s="43">
        <v>3806231</v>
      </c>
      <c r="P48" s="45">
        <f t="shared" si="12"/>
        <v>3806231</v>
      </c>
      <c r="Q48" s="24"/>
      <c r="R48" s="25"/>
    </row>
    <row r="49" spans="1:18" ht="30" customHeight="1">
      <c r="A49" s="1" t="s">
        <v>277</v>
      </c>
      <c r="B49" s="2" t="s">
        <v>275</v>
      </c>
      <c r="C49" s="2" t="s">
        <v>0</v>
      </c>
      <c r="D49" s="3" t="s">
        <v>276</v>
      </c>
      <c r="E49" s="45"/>
      <c r="F49" s="45">
        <f t="shared" si="10"/>
        <v>0</v>
      </c>
      <c r="G49" s="42"/>
      <c r="H49" s="42"/>
      <c r="I49" s="42"/>
      <c r="J49" s="42">
        <v>434532</v>
      </c>
      <c r="K49" s="42">
        <v>434532</v>
      </c>
      <c r="L49" s="45">
        <f t="shared" si="11"/>
        <v>0</v>
      </c>
      <c r="M49" s="42"/>
      <c r="N49" s="42"/>
      <c r="O49" s="43">
        <v>434532</v>
      </c>
      <c r="P49" s="45">
        <f t="shared" si="12"/>
        <v>434532</v>
      </c>
      <c r="Q49" s="24"/>
      <c r="R49" s="25"/>
    </row>
    <row r="50" spans="1:18" ht="16.8" customHeight="1">
      <c r="A50" s="1" t="s">
        <v>53</v>
      </c>
      <c r="B50" s="1" t="s">
        <v>35</v>
      </c>
      <c r="C50" s="1" t="s">
        <v>0</v>
      </c>
      <c r="D50" s="3" t="s">
        <v>154</v>
      </c>
      <c r="E50" s="45">
        <v>26800</v>
      </c>
      <c r="F50" s="45">
        <f t="shared" ref="F50:F51" si="13">E50-I50</f>
        <v>26800</v>
      </c>
      <c r="G50" s="42"/>
      <c r="H50" s="42"/>
      <c r="I50" s="42"/>
      <c r="J50" s="42"/>
      <c r="K50" s="42"/>
      <c r="L50" s="45">
        <f t="shared" ref="L50:L55" si="14">J50-O50</f>
        <v>0</v>
      </c>
      <c r="M50" s="42"/>
      <c r="N50" s="42"/>
      <c r="O50" s="45"/>
      <c r="P50" s="45">
        <f t="shared" si="12"/>
        <v>26800</v>
      </c>
      <c r="Q50" s="24"/>
      <c r="R50" s="25"/>
    </row>
    <row r="51" spans="1:18" ht="16.5" customHeight="1">
      <c r="A51" s="1" t="s">
        <v>96</v>
      </c>
      <c r="B51" s="2" t="s">
        <v>97</v>
      </c>
      <c r="C51" s="2" t="s">
        <v>0</v>
      </c>
      <c r="D51" s="3" t="s">
        <v>98</v>
      </c>
      <c r="E51" s="45">
        <v>72200</v>
      </c>
      <c r="F51" s="45">
        <f t="shared" si="13"/>
        <v>72200</v>
      </c>
      <c r="G51" s="42"/>
      <c r="H51" s="42"/>
      <c r="I51" s="45"/>
      <c r="J51" s="45"/>
      <c r="K51" s="45"/>
      <c r="L51" s="45">
        <f t="shared" si="14"/>
        <v>0</v>
      </c>
      <c r="M51" s="42"/>
      <c r="N51" s="42"/>
      <c r="O51" s="45"/>
      <c r="P51" s="45">
        <f t="shared" si="12"/>
        <v>72200</v>
      </c>
      <c r="Q51" s="24"/>
      <c r="R51" s="25"/>
    </row>
    <row r="52" spans="1:18" s="13" customFormat="1" ht="17.25" customHeight="1">
      <c r="A52" s="5" t="s">
        <v>37</v>
      </c>
      <c r="B52" s="5"/>
      <c r="C52" s="5"/>
      <c r="D52" s="4" t="s">
        <v>19</v>
      </c>
      <c r="E52" s="47">
        <f>E53</f>
        <v>143242872</v>
      </c>
      <c r="F52" s="47">
        <f t="shared" ref="F52:P52" si="15">F53</f>
        <v>143242872</v>
      </c>
      <c r="G52" s="47">
        <f t="shared" si="15"/>
        <v>83339122</v>
      </c>
      <c r="H52" s="47">
        <f t="shared" si="15"/>
        <v>12522300</v>
      </c>
      <c r="I52" s="47">
        <f t="shared" si="15"/>
        <v>0</v>
      </c>
      <c r="J52" s="47">
        <f t="shared" si="15"/>
        <v>1875200</v>
      </c>
      <c r="K52" s="47">
        <f t="shared" si="15"/>
        <v>30000</v>
      </c>
      <c r="L52" s="45">
        <f t="shared" si="14"/>
        <v>1845200</v>
      </c>
      <c r="M52" s="47">
        <f t="shared" si="15"/>
        <v>0</v>
      </c>
      <c r="N52" s="47">
        <f t="shared" si="15"/>
        <v>36700</v>
      </c>
      <c r="O52" s="47">
        <f t="shared" si="15"/>
        <v>30000</v>
      </c>
      <c r="P52" s="47">
        <f t="shared" si="15"/>
        <v>145118072</v>
      </c>
      <c r="Q52" s="51"/>
      <c r="R52" s="40"/>
    </row>
    <row r="53" spans="1:18" s="13" customFormat="1" ht="17.25" customHeight="1">
      <c r="A53" s="5" t="s">
        <v>38</v>
      </c>
      <c r="B53" s="38"/>
      <c r="C53" s="38"/>
      <c r="D53" s="39" t="s">
        <v>19</v>
      </c>
      <c r="E53" s="47">
        <f>E54+E55+E56+E58+E60+E61+E64+E67+E68+E69</f>
        <v>143242872</v>
      </c>
      <c r="F53" s="47">
        <f t="shared" ref="F53:P53" si="16">F54+F55+F56+F58+F60+F61+F64+F67+F68+F69</f>
        <v>143242872</v>
      </c>
      <c r="G53" s="47">
        <f t="shared" si="16"/>
        <v>83339122</v>
      </c>
      <c r="H53" s="47">
        <f t="shared" si="16"/>
        <v>12522300</v>
      </c>
      <c r="I53" s="47">
        <f t="shared" si="16"/>
        <v>0</v>
      </c>
      <c r="J53" s="47">
        <f t="shared" si="16"/>
        <v>1875200</v>
      </c>
      <c r="K53" s="47">
        <f t="shared" si="16"/>
        <v>30000</v>
      </c>
      <c r="L53" s="47">
        <f t="shared" si="16"/>
        <v>1845200</v>
      </c>
      <c r="M53" s="47">
        <f t="shared" si="16"/>
        <v>0</v>
      </c>
      <c r="N53" s="47">
        <f t="shared" si="16"/>
        <v>36700</v>
      </c>
      <c r="O53" s="47">
        <f t="shared" si="16"/>
        <v>30000</v>
      </c>
      <c r="P53" s="47">
        <f t="shared" si="16"/>
        <v>145118072</v>
      </c>
      <c r="Q53" s="51"/>
      <c r="R53" s="40"/>
    </row>
    <row r="54" spans="1:18" ht="30" customHeight="1">
      <c r="A54" s="1" t="s">
        <v>102</v>
      </c>
      <c r="B54" s="2" t="s">
        <v>103</v>
      </c>
      <c r="C54" s="2" t="s">
        <v>1</v>
      </c>
      <c r="D54" s="3" t="s">
        <v>104</v>
      </c>
      <c r="E54" s="45">
        <v>1473400</v>
      </c>
      <c r="F54" s="45">
        <f>E54-I54</f>
        <v>1473400</v>
      </c>
      <c r="G54" s="45">
        <v>1160000</v>
      </c>
      <c r="H54" s="45">
        <v>13100</v>
      </c>
      <c r="I54" s="42"/>
      <c r="J54" s="45"/>
      <c r="K54" s="45"/>
      <c r="L54" s="45">
        <f t="shared" si="14"/>
        <v>0</v>
      </c>
      <c r="M54" s="42"/>
      <c r="N54" s="45"/>
      <c r="O54" s="45"/>
      <c r="P54" s="45">
        <f>E54+J54</f>
        <v>1473400</v>
      </c>
      <c r="Q54" s="24"/>
      <c r="R54" s="25"/>
    </row>
    <row r="55" spans="1:18" ht="17.25" customHeight="1">
      <c r="A55" s="1" t="s">
        <v>39</v>
      </c>
      <c r="B55" s="2" t="s">
        <v>15</v>
      </c>
      <c r="C55" s="2" t="s">
        <v>9</v>
      </c>
      <c r="D55" s="3" t="s">
        <v>36</v>
      </c>
      <c r="E55" s="49">
        <v>29786500</v>
      </c>
      <c r="F55" s="45">
        <f>E55-I55</f>
        <v>29786500</v>
      </c>
      <c r="G55" s="49">
        <v>20421100</v>
      </c>
      <c r="H55" s="49">
        <v>3040000</v>
      </c>
      <c r="I55" s="43"/>
      <c r="J55" s="45">
        <v>1634200</v>
      </c>
      <c r="K55" s="45"/>
      <c r="L55" s="45">
        <f t="shared" si="14"/>
        <v>1634200</v>
      </c>
      <c r="M55" s="42"/>
      <c r="N55" s="45">
        <v>18600</v>
      </c>
      <c r="O55" s="45"/>
      <c r="P55" s="45">
        <f>E55+J55</f>
        <v>31420700</v>
      </c>
      <c r="Q55" s="24"/>
      <c r="R55" s="25"/>
    </row>
    <row r="56" spans="1:18" ht="29.4" customHeight="1">
      <c r="A56" s="1" t="s">
        <v>40</v>
      </c>
      <c r="B56" s="2" t="s">
        <v>14</v>
      </c>
      <c r="C56" s="2"/>
      <c r="D56" s="3" t="s">
        <v>211</v>
      </c>
      <c r="E56" s="49">
        <f>E57</f>
        <v>38144100</v>
      </c>
      <c r="F56" s="49">
        <f t="shared" ref="F56:P56" si="17">F57</f>
        <v>38144100</v>
      </c>
      <c r="G56" s="49">
        <f t="shared" si="17"/>
        <v>1637800</v>
      </c>
      <c r="H56" s="49">
        <f t="shared" si="17"/>
        <v>9402700</v>
      </c>
      <c r="I56" s="49">
        <f t="shared" si="17"/>
        <v>0</v>
      </c>
      <c r="J56" s="49">
        <f t="shared" si="17"/>
        <v>241000</v>
      </c>
      <c r="K56" s="49">
        <f t="shared" si="17"/>
        <v>30000</v>
      </c>
      <c r="L56" s="49">
        <f t="shared" si="17"/>
        <v>211000</v>
      </c>
      <c r="M56" s="49">
        <f t="shared" si="17"/>
        <v>0</v>
      </c>
      <c r="N56" s="49">
        <f t="shared" si="17"/>
        <v>18100</v>
      </c>
      <c r="O56" s="49">
        <f t="shared" si="17"/>
        <v>30000</v>
      </c>
      <c r="P56" s="49">
        <f t="shared" si="17"/>
        <v>38385100</v>
      </c>
      <c r="Q56" s="24"/>
      <c r="R56" s="25"/>
    </row>
    <row r="57" spans="1:18" ht="28.8" customHeight="1">
      <c r="A57" s="1" t="s">
        <v>213</v>
      </c>
      <c r="B57" s="2" t="s">
        <v>212</v>
      </c>
      <c r="C57" s="2" t="s">
        <v>10</v>
      </c>
      <c r="D57" s="3" t="s">
        <v>214</v>
      </c>
      <c r="E57" s="49">
        <v>38144100</v>
      </c>
      <c r="F57" s="45">
        <f t="shared" ref="F57:F68" si="18">E57-I57</f>
        <v>38144100</v>
      </c>
      <c r="G57" s="49">
        <v>1637800</v>
      </c>
      <c r="H57" s="49">
        <v>9402700</v>
      </c>
      <c r="I57" s="43"/>
      <c r="J57" s="45">
        <v>241000</v>
      </c>
      <c r="K57" s="45">
        <v>30000</v>
      </c>
      <c r="L57" s="45">
        <f>J57-O57</f>
        <v>211000</v>
      </c>
      <c r="M57" s="42"/>
      <c r="N57" s="45">
        <v>18100</v>
      </c>
      <c r="O57" s="45">
        <v>30000</v>
      </c>
      <c r="P57" s="45">
        <f t="shared" ref="P57:P68" si="19">E57+J57</f>
        <v>38385100</v>
      </c>
      <c r="Q57" s="24"/>
      <c r="R57" s="25"/>
    </row>
    <row r="58" spans="1:18" ht="17.399999999999999" customHeight="1">
      <c r="A58" s="1" t="s">
        <v>215</v>
      </c>
      <c r="B58" s="2" t="s">
        <v>11</v>
      </c>
      <c r="C58" s="2"/>
      <c r="D58" s="3" t="s">
        <v>218</v>
      </c>
      <c r="E58" s="49">
        <f>E59</f>
        <v>68337200</v>
      </c>
      <c r="F58" s="49">
        <f t="shared" ref="F58:P58" si="20">F59</f>
        <v>68337200</v>
      </c>
      <c r="G58" s="49">
        <f t="shared" si="20"/>
        <v>56014100</v>
      </c>
      <c r="H58" s="49">
        <f t="shared" si="20"/>
        <v>0</v>
      </c>
      <c r="I58" s="49">
        <f t="shared" si="20"/>
        <v>0</v>
      </c>
      <c r="J58" s="49">
        <f t="shared" si="20"/>
        <v>0</v>
      </c>
      <c r="K58" s="49">
        <f t="shared" si="20"/>
        <v>0</v>
      </c>
      <c r="L58" s="49">
        <f t="shared" si="20"/>
        <v>0</v>
      </c>
      <c r="M58" s="49">
        <f t="shared" si="20"/>
        <v>0</v>
      </c>
      <c r="N58" s="49">
        <f t="shared" si="20"/>
        <v>0</v>
      </c>
      <c r="O58" s="49">
        <f t="shared" si="20"/>
        <v>0</v>
      </c>
      <c r="P58" s="49">
        <f t="shared" si="20"/>
        <v>68337200</v>
      </c>
      <c r="Q58" s="24"/>
      <c r="R58" s="25"/>
    </row>
    <row r="59" spans="1:18" ht="18.600000000000001" customHeight="1">
      <c r="A59" s="1" t="s">
        <v>216</v>
      </c>
      <c r="B59" s="2" t="s">
        <v>217</v>
      </c>
      <c r="C59" s="2" t="s">
        <v>10</v>
      </c>
      <c r="D59" s="3" t="s">
        <v>214</v>
      </c>
      <c r="E59" s="49">
        <v>68337200</v>
      </c>
      <c r="F59" s="45">
        <f t="shared" si="18"/>
        <v>68337200</v>
      </c>
      <c r="G59" s="49">
        <v>56014100</v>
      </c>
      <c r="H59" s="49"/>
      <c r="I59" s="43"/>
      <c r="J59" s="45"/>
      <c r="K59" s="45"/>
      <c r="L59" s="49">
        <f t="shared" ref="L59" si="21">L60</f>
        <v>0</v>
      </c>
      <c r="M59" s="42"/>
      <c r="N59" s="45"/>
      <c r="O59" s="45"/>
      <c r="P59" s="45">
        <f t="shared" si="19"/>
        <v>68337200</v>
      </c>
      <c r="Q59" s="24"/>
      <c r="R59" s="25"/>
    </row>
    <row r="60" spans="1:18" ht="27.75" customHeight="1">
      <c r="A60" s="1" t="s">
        <v>221</v>
      </c>
      <c r="B60" s="2" t="s">
        <v>222</v>
      </c>
      <c r="C60" s="2" t="s">
        <v>66</v>
      </c>
      <c r="D60" s="3" t="s">
        <v>67</v>
      </c>
      <c r="E60" s="45">
        <v>85000</v>
      </c>
      <c r="F60" s="45">
        <f t="shared" si="18"/>
        <v>85000</v>
      </c>
      <c r="G60" s="45"/>
      <c r="H60" s="45"/>
      <c r="I60" s="42"/>
      <c r="J60" s="45"/>
      <c r="K60" s="45"/>
      <c r="L60" s="45">
        <f t="shared" ref="L60:L68" si="22">J60-O60</f>
        <v>0</v>
      </c>
      <c r="M60" s="45"/>
      <c r="N60" s="45"/>
      <c r="O60" s="45"/>
      <c r="P60" s="45">
        <f t="shared" si="19"/>
        <v>85000</v>
      </c>
      <c r="Q60" s="24"/>
      <c r="R60" s="25"/>
    </row>
    <row r="61" spans="1:18" ht="15.6" customHeight="1">
      <c r="A61" s="1" t="s">
        <v>105</v>
      </c>
      <c r="B61" s="2" t="s">
        <v>65</v>
      </c>
      <c r="C61" s="2"/>
      <c r="D61" s="3" t="s">
        <v>223</v>
      </c>
      <c r="E61" s="45">
        <f>E62+E63</f>
        <v>3252700</v>
      </c>
      <c r="F61" s="45">
        <f t="shared" ref="F61:P61" si="23">F62+F63</f>
        <v>3252700</v>
      </c>
      <c r="G61" s="45">
        <f t="shared" si="23"/>
        <v>2471800</v>
      </c>
      <c r="H61" s="45">
        <f t="shared" si="23"/>
        <v>27600</v>
      </c>
      <c r="I61" s="45">
        <f t="shared" si="23"/>
        <v>0</v>
      </c>
      <c r="J61" s="45">
        <f t="shared" si="23"/>
        <v>0</v>
      </c>
      <c r="K61" s="45">
        <f t="shared" si="23"/>
        <v>0</v>
      </c>
      <c r="L61" s="45">
        <f t="shared" si="23"/>
        <v>0</v>
      </c>
      <c r="M61" s="45">
        <f t="shared" si="23"/>
        <v>0</v>
      </c>
      <c r="N61" s="45">
        <f t="shared" si="23"/>
        <v>0</v>
      </c>
      <c r="O61" s="45">
        <f t="shared" si="23"/>
        <v>0</v>
      </c>
      <c r="P61" s="45">
        <f t="shared" si="23"/>
        <v>3252700</v>
      </c>
      <c r="Q61" s="24"/>
      <c r="R61" s="25"/>
    </row>
    <row r="62" spans="1:18" ht="18" customHeight="1">
      <c r="A62" s="1" t="s">
        <v>224</v>
      </c>
      <c r="B62" s="2" t="s">
        <v>225</v>
      </c>
      <c r="C62" s="2" t="s">
        <v>106</v>
      </c>
      <c r="D62" s="3" t="s">
        <v>148</v>
      </c>
      <c r="E62" s="49">
        <v>3241800</v>
      </c>
      <c r="F62" s="45">
        <f t="shared" si="18"/>
        <v>3241800</v>
      </c>
      <c r="G62" s="49">
        <v>2471800</v>
      </c>
      <c r="H62" s="49">
        <v>27600</v>
      </c>
      <c r="I62" s="43"/>
      <c r="J62" s="45"/>
      <c r="K62" s="45"/>
      <c r="L62" s="45">
        <f t="shared" si="22"/>
        <v>0</v>
      </c>
      <c r="M62" s="45"/>
      <c r="N62" s="45"/>
      <c r="O62" s="45"/>
      <c r="P62" s="45">
        <f t="shared" si="19"/>
        <v>3241800</v>
      </c>
      <c r="Q62" s="24"/>
      <c r="R62" s="25"/>
    </row>
    <row r="63" spans="1:18" ht="15" customHeight="1">
      <c r="A63" s="1" t="s">
        <v>226</v>
      </c>
      <c r="B63" s="2" t="s">
        <v>227</v>
      </c>
      <c r="C63" s="2" t="s">
        <v>106</v>
      </c>
      <c r="D63" s="3" t="s">
        <v>107</v>
      </c>
      <c r="E63" s="49">
        <v>10900</v>
      </c>
      <c r="F63" s="45">
        <f t="shared" si="18"/>
        <v>10900</v>
      </c>
      <c r="G63" s="49"/>
      <c r="H63" s="49"/>
      <c r="I63" s="43"/>
      <c r="J63" s="45"/>
      <c r="K63" s="45"/>
      <c r="L63" s="45">
        <f t="shared" si="22"/>
        <v>0</v>
      </c>
      <c r="M63" s="45"/>
      <c r="N63" s="45"/>
      <c r="O63" s="45"/>
      <c r="P63" s="45">
        <f t="shared" si="19"/>
        <v>10900</v>
      </c>
      <c r="Q63" s="24"/>
      <c r="R63" s="25"/>
    </row>
    <row r="64" spans="1:18" ht="17.25" customHeight="1">
      <c r="A64" s="1" t="s">
        <v>228</v>
      </c>
      <c r="B64" s="2" t="s">
        <v>229</v>
      </c>
      <c r="C64" s="2"/>
      <c r="D64" s="3" t="s">
        <v>230</v>
      </c>
      <c r="E64" s="49">
        <f>E65+E66</f>
        <v>993100</v>
      </c>
      <c r="F64" s="49">
        <f t="shared" ref="F64:P64" si="24">F65+F66</f>
        <v>993100</v>
      </c>
      <c r="G64" s="49">
        <f t="shared" si="24"/>
        <v>789600</v>
      </c>
      <c r="H64" s="49">
        <f t="shared" si="24"/>
        <v>23800</v>
      </c>
      <c r="I64" s="49">
        <f t="shared" si="24"/>
        <v>0</v>
      </c>
      <c r="J64" s="49">
        <f t="shared" si="24"/>
        <v>0</v>
      </c>
      <c r="K64" s="49">
        <f t="shared" si="24"/>
        <v>0</v>
      </c>
      <c r="L64" s="49">
        <f t="shared" si="24"/>
        <v>0</v>
      </c>
      <c r="M64" s="49">
        <f t="shared" si="24"/>
        <v>0</v>
      </c>
      <c r="N64" s="49">
        <f t="shared" si="24"/>
        <v>0</v>
      </c>
      <c r="O64" s="49">
        <f t="shared" si="24"/>
        <v>0</v>
      </c>
      <c r="P64" s="49">
        <f t="shared" si="24"/>
        <v>993100</v>
      </c>
      <c r="Q64" s="24"/>
      <c r="R64" s="25"/>
    </row>
    <row r="65" spans="1:18" ht="28.8" customHeight="1">
      <c r="A65" s="1" t="s">
        <v>231</v>
      </c>
      <c r="B65" s="2" t="s">
        <v>234</v>
      </c>
      <c r="C65" s="2" t="s">
        <v>106</v>
      </c>
      <c r="D65" s="3" t="s">
        <v>235</v>
      </c>
      <c r="E65" s="49">
        <v>29800</v>
      </c>
      <c r="F65" s="45">
        <f t="shared" si="18"/>
        <v>29800</v>
      </c>
      <c r="G65" s="49"/>
      <c r="H65" s="49">
        <v>23800</v>
      </c>
      <c r="I65" s="43"/>
      <c r="J65" s="45"/>
      <c r="K65" s="45"/>
      <c r="L65" s="45">
        <f t="shared" si="22"/>
        <v>0</v>
      </c>
      <c r="M65" s="45"/>
      <c r="N65" s="45"/>
      <c r="O65" s="45"/>
      <c r="P65" s="45">
        <f t="shared" si="19"/>
        <v>29800</v>
      </c>
      <c r="Q65" s="24"/>
      <c r="R65" s="25"/>
    </row>
    <row r="66" spans="1:18" ht="29.4" customHeight="1">
      <c r="A66" s="1" t="s">
        <v>232</v>
      </c>
      <c r="B66" s="2" t="s">
        <v>233</v>
      </c>
      <c r="C66" s="2" t="s">
        <v>106</v>
      </c>
      <c r="D66" s="3" t="s">
        <v>236</v>
      </c>
      <c r="E66" s="49">
        <v>963300</v>
      </c>
      <c r="F66" s="45">
        <f t="shared" si="18"/>
        <v>963300</v>
      </c>
      <c r="G66" s="49">
        <v>789600</v>
      </c>
      <c r="H66" s="49"/>
      <c r="I66" s="43"/>
      <c r="J66" s="45"/>
      <c r="K66" s="45"/>
      <c r="L66" s="45">
        <f t="shared" si="22"/>
        <v>0</v>
      </c>
      <c r="M66" s="45"/>
      <c r="N66" s="45"/>
      <c r="O66" s="45"/>
      <c r="P66" s="45">
        <f t="shared" si="19"/>
        <v>963300</v>
      </c>
      <c r="Q66" s="24"/>
      <c r="R66" s="25"/>
    </row>
    <row r="67" spans="1:18" ht="29.4" customHeight="1">
      <c r="A67" s="1" t="s">
        <v>258</v>
      </c>
      <c r="B67" s="2" t="s">
        <v>259</v>
      </c>
      <c r="C67" s="2" t="s">
        <v>106</v>
      </c>
      <c r="D67" s="3" t="s">
        <v>260</v>
      </c>
      <c r="E67" s="49">
        <v>883800</v>
      </c>
      <c r="F67" s="45">
        <f t="shared" si="18"/>
        <v>883800</v>
      </c>
      <c r="G67" s="49">
        <v>683100</v>
      </c>
      <c r="H67" s="49">
        <v>15100</v>
      </c>
      <c r="I67" s="43"/>
      <c r="J67" s="45"/>
      <c r="K67" s="45"/>
      <c r="L67" s="45">
        <f t="shared" si="22"/>
        <v>0</v>
      </c>
      <c r="M67" s="45"/>
      <c r="N67" s="45"/>
      <c r="O67" s="45"/>
      <c r="P67" s="45">
        <f t="shared" si="19"/>
        <v>883800</v>
      </c>
      <c r="Q67" s="24"/>
      <c r="R67" s="25"/>
    </row>
    <row r="68" spans="1:18" ht="42" customHeight="1">
      <c r="A68" s="1" t="s">
        <v>255</v>
      </c>
      <c r="B68" s="2" t="s">
        <v>256</v>
      </c>
      <c r="C68" s="2" t="s">
        <v>106</v>
      </c>
      <c r="D68" s="3" t="s">
        <v>257</v>
      </c>
      <c r="E68" s="49">
        <v>267072</v>
      </c>
      <c r="F68" s="45">
        <f t="shared" si="18"/>
        <v>267072</v>
      </c>
      <c r="G68" s="49">
        <v>145222</v>
      </c>
      <c r="H68" s="49"/>
      <c r="I68" s="43"/>
      <c r="J68" s="45"/>
      <c r="K68" s="45"/>
      <c r="L68" s="45">
        <f t="shared" si="22"/>
        <v>0</v>
      </c>
      <c r="M68" s="45"/>
      <c r="N68" s="45"/>
      <c r="O68" s="45"/>
      <c r="P68" s="45">
        <f t="shared" si="19"/>
        <v>267072</v>
      </c>
      <c r="Q68" s="24"/>
      <c r="R68" s="25"/>
    </row>
    <row r="69" spans="1:18" ht="19.2" customHeight="1">
      <c r="A69" s="1" t="s">
        <v>279</v>
      </c>
      <c r="B69" s="2" t="s">
        <v>51</v>
      </c>
      <c r="C69" s="2" t="s">
        <v>28</v>
      </c>
      <c r="D69" s="3" t="s">
        <v>29</v>
      </c>
      <c r="E69" s="45">
        <v>20000</v>
      </c>
      <c r="F69" s="45">
        <f>E69-I69</f>
        <v>20000</v>
      </c>
      <c r="G69" s="42">
        <v>16400</v>
      </c>
      <c r="H69" s="42"/>
      <c r="I69" s="42"/>
      <c r="J69" s="42"/>
      <c r="K69" s="42"/>
      <c r="L69" s="45">
        <f>J69-O69</f>
        <v>0</v>
      </c>
      <c r="M69" s="42"/>
      <c r="N69" s="42"/>
      <c r="O69" s="42"/>
      <c r="P69" s="45">
        <f>E69+J69</f>
        <v>20000</v>
      </c>
      <c r="Q69" s="24"/>
      <c r="R69" s="25"/>
    </row>
    <row r="70" spans="1:18" s="6" customFormat="1" ht="28.8" customHeight="1">
      <c r="A70" s="8" t="s">
        <v>41</v>
      </c>
      <c r="B70" s="5"/>
      <c r="C70" s="5"/>
      <c r="D70" s="4" t="s">
        <v>23</v>
      </c>
      <c r="E70" s="46">
        <f>E71</f>
        <v>12618141</v>
      </c>
      <c r="F70" s="46">
        <f t="shared" ref="F70:P70" si="25">F71</f>
        <v>12618141</v>
      </c>
      <c r="G70" s="46">
        <f t="shared" si="25"/>
        <v>8832400</v>
      </c>
      <c r="H70" s="46">
        <f t="shared" si="25"/>
        <v>202300</v>
      </c>
      <c r="I70" s="46">
        <f t="shared" si="25"/>
        <v>0</v>
      </c>
      <c r="J70" s="46">
        <f t="shared" si="25"/>
        <v>75000</v>
      </c>
      <c r="K70" s="46">
        <f t="shared" si="25"/>
        <v>61000</v>
      </c>
      <c r="L70" s="46">
        <f t="shared" si="25"/>
        <v>14000</v>
      </c>
      <c r="M70" s="46">
        <f t="shared" si="25"/>
        <v>11000</v>
      </c>
      <c r="N70" s="46">
        <f t="shared" si="25"/>
        <v>600</v>
      </c>
      <c r="O70" s="46">
        <f t="shared" si="25"/>
        <v>61000</v>
      </c>
      <c r="P70" s="46">
        <f t="shared" si="25"/>
        <v>12693141</v>
      </c>
      <c r="Q70" s="52"/>
      <c r="R70" s="27"/>
    </row>
    <row r="71" spans="1:18" s="6" customFormat="1" ht="30.6" customHeight="1">
      <c r="A71" s="8" t="s">
        <v>42</v>
      </c>
      <c r="B71" s="5"/>
      <c r="C71" s="5"/>
      <c r="D71" s="4" t="s">
        <v>23</v>
      </c>
      <c r="E71" s="46">
        <f>SUM(E72:E89)</f>
        <v>12618141</v>
      </c>
      <c r="F71" s="46">
        <f t="shared" ref="F71:P71" si="26">SUM(F72:F89)</f>
        <v>12618141</v>
      </c>
      <c r="G71" s="46">
        <f t="shared" si="26"/>
        <v>8832400</v>
      </c>
      <c r="H71" s="46">
        <f t="shared" si="26"/>
        <v>202300</v>
      </c>
      <c r="I71" s="46">
        <f t="shared" si="26"/>
        <v>0</v>
      </c>
      <c r="J71" s="46">
        <f t="shared" si="26"/>
        <v>75000</v>
      </c>
      <c r="K71" s="46">
        <f t="shared" si="26"/>
        <v>61000</v>
      </c>
      <c r="L71" s="46">
        <f t="shared" si="26"/>
        <v>14000</v>
      </c>
      <c r="M71" s="46">
        <f t="shared" si="26"/>
        <v>11000</v>
      </c>
      <c r="N71" s="46">
        <f t="shared" si="26"/>
        <v>600</v>
      </c>
      <c r="O71" s="46">
        <f t="shared" si="26"/>
        <v>61000</v>
      </c>
      <c r="P71" s="46">
        <f t="shared" si="26"/>
        <v>12693141</v>
      </c>
      <c r="Q71" s="26"/>
      <c r="R71" s="27"/>
    </row>
    <row r="72" spans="1:18" ht="32.25" customHeight="1">
      <c r="A72" s="1" t="s">
        <v>110</v>
      </c>
      <c r="B72" s="2" t="s">
        <v>103</v>
      </c>
      <c r="C72" s="2" t="s">
        <v>1</v>
      </c>
      <c r="D72" s="3" t="s">
        <v>104</v>
      </c>
      <c r="E72" s="45">
        <v>6720200</v>
      </c>
      <c r="F72" s="45">
        <f t="shared" ref="F72:F77" si="27">E72-I72</f>
        <v>6720200</v>
      </c>
      <c r="G72" s="45">
        <v>5220900</v>
      </c>
      <c r="H72" s="45">
        <v>155100</v>
      </c>
      <c r="I72" s="45"/>
      <c r="J72" s="45"/>
      <c r="K72" s="45"/>
      <c r="L72" s="45">
        <f t="shared" ref="L72:L77" si="28">J72-O72</f>
        <v>0</v>
      </c>
      <c r="M72" s="45"/>
      <c r="N72" s="45"/>
      <c r="O72" s="45"/>
      <c r="P72" s="45">
        <f t="shared" ref="P72:P77" si="29">E72+J72</f>
        <v>6720200</v>
      </c>
      <c r="Q72" s="24"/>
      <c r="R72" s="25"/>
    </row>
    <row r="73" spans="1:18" ht="19.8" customHeight="1">
      <c r="A73" s="1" t="s">
        <v>278</v>
      </c>
      <c r="B73" s="2" t="s">
        <v>17</v>
      </c>
      <c r="C73" s="2" t="s">
        <v>8</v>
      </c>
      <c r="D73" s="3" t="s">
        <v>168</v>
      </c>
      <c r="E73" s="45">
        <v>1000</v>
      </c>
      <c r="F73" s="45">
        <f t="shared" si="27"/>
        <v>1000</v>
      </c>
      <c r="G73" s="45"/>
      <c r="H73" s="45"/>
      <c r="I73" s="45"/>
      <c r="J73" s="45"/>
      <c r="K73" s="45"/>
      <c r="L73" s="45">
        <f t="shared" si="28"/>
        <v>0</v>
      </c>
      <c r="M73" s="45"/>
      <c r="N73" s="45"/>
      <c r="O73" s="45"/>
      <c r="P73" s="45">
        <f t="shared" si="29"/>
        <v>1000</v>
      </c>
      <c r="Q73" s="24"/>
      <c r="R73" s="25"/>
    </row>
    <row r="74" spans="1:18" ht="27" customHeight="1">
      <c r="A74" s="1" t="s">
        <v>111</v>
      </c>
      <c r="B74" s="2" t="s">
        <v>112</v>
      </c>
      <c r="C74" s="2" t="s">
        <v>11</v>
      </c>
      <c r="D74" s="3" t="s">
        <v>113</v>
      </c>
      <c r="E74" s="45">
        <v>40600</v>
      </c>
      <c r="F74" s="45">
        <f t="shared" si="27"/>
        <v>40600</v>
      </c>
      <c r="G74" s="42"/>
      <c r="H74" s="42"/>
      <c r="I74" s="42"/>
      <c r="J74" s="42"/>
      <c r="K74" s="42"/>
      <c r="L74" s="45">
        <f t="shared" si="28"/>
        <v>0</v>
      </c>
      <c r="M74" s="42"/>
      <c r="N74" s="42"/>
      <c r="O74" s="42"/>
      <c r="P74" s="45">
        <f t="shared" si="29"/>
        <v>40600</v>
      </c>
      <c r="Q74" s="11"/>
      <c r="R74" s="25"/>
    </row>
    <row r="75" spans="1:18" ht="18.600000000000001" customHeight="1">
      <c r="A75" s="1" t="s">
        <v>114</v>
      </c>
      <c r="B75" s="2" t="s">
        <v>115</v>
      </c>
      <c r="C75" s="2" t="s">
        <v>116</v>
      </c>
      <c r="D75" s="3" t="s">
        <v>117</v>
      </c>
      <c r="E75" s="45">
        <v>5400</v>
      </c>
      <c r="F75" s="45">
        <f t="shared" si="27"/>
        <v>5400</v>
      </c>
      <c r="G75" s="42"/>
      <c r="H75" s="42"/>
      <c r="I75" s="42"/>
      <c r="J75" s="42"/>
      <c r="K75" s="42"/>
      <c r="L75" s="45">
        <f t="shared" si="28"/>
        <v>0</v>
      </c>
      <c r="M75" s="42"/>
      <c r="N75" s="42"/>
      <c r="O75" s="42"/>
      <c r="P75" s="45">
        <f t="shared" si="29"/>
        <v>5400</v>
      </c>
      <c r="Q75" s="24"/>
      <c r="R75" s="25"/>
    </row>
    <row r="76" spans="1:18" ht="31.2" customHeight="1">
      <c r="A76" s="1" t="s">
        <v>198</v>
      </c>
      <c r="B76" s="2" t="s">
        <v>199</v>
      </c>
      <c r="C76" s="2" t="s">
        <v>116</v>
      </c>
      <c r="D76" s="3" t="s">
        <v>200</v>
      </c>
      <c r="E76" s="45">
        <v>16200</v>
      </c>
      <c r="F76" s="45">
        <f t="shared" si="27"/>
        <v>16200</v>
      </c>
      <c r="G76" s="42"/>
      <c r="H76" s="42"/>
      <c r="I76" s="42"/>
      <c r="J76" s="42"/>
      <c r="K76" s="42"/>
      <c r="L76" s="45">
        <f t="shared" si="28"/>
        <v>0</v>
      </c>
      <c r="M76" s="42"/>
      <c r="N76" s="42"/>
      <c r="O76" s="42"/>
      <c r="P76" s="45">
        <f t="shared" si="29"/>
        <v>16200</v>
      </c>
      <c r="Q76" s="24"/>
      <c r="R76" s="25"/>
    </row>
    <row r="77" spans="1:18" ht="29.4" customHeight="1">
      <c r="A77" s="1" t="s">
        <v>137</v>
      </c>
      <c r="B77" s="2" t="s">
        <v>138</v>
      </c>
      <c r="C77" s="2" t="s">
        <v>116</v>
      </c>
      <c r="D77" s="3" t="s">
        <v>173</v>
      </c>
      <c r="E77" s="45">
        <v>14218</v>
      </c>
      <c r="F77" s="45">
        <f t="shared" si="27"/>
        <v>14218</v>
      </c>
      <c r="G77" s="42"/>
      <c r="H77" s="42"/>
      <c r="I77" s="42"/>
      <c r="J77" s="42"/>
      <c r="K77" s="42"/>
      <c r="L77" s="45">
        <f t="shared" si="28"/>
        <v>0</v>
      </c>
      <c r="M77" s="45"/>
      <c r="N77" s="45"/>
      <c r="O77" s="45"/>
      <c r="P77" s="45">
        <f t="shared" si="29"/>
        <v>14218</v>
      </c>
      <c r="Q77" s="24"/>
      <c r="R77" s="25"/>
    </row>
    <row r="78" spans="1:18" ht="29.4" customHeight="1">
      <c r="A78" s="1" t="s">
        <v>139</v>
      </c>
      <c r="B78" s="2" t="s">
        <v>140</v>
      </c>
      <c r="C78" s="2" t="s">
        <v>11</v>
      </c>
      <c r="D78" s="3" t="s">
        <v>174</v>
      </c>
      <c r="E78" s="45">
        <v>9186</v>
      </c>
      <c r="F78" s="45">
        <f t="shared" ref="F78:F89" si="30">E78-I78</f>
        <v>9186</v>
      </c>
      <c r="G78" s="42"/>
      <c r="H78" s="42"/>
      <c r="I78" s="42"/>
      <c r="J78" s="42"/>
      <c r="K78" s="42"/>
      <c r="L78" s="45">
        <f t="shared" ref="L78:L89" si="31">J78-O78</f>
        <v>0</v>
      </c>
      <c r="M78" s="45"/>
      <c r="N78" s="45"/>
      <c r="O78" s="45"/>
      <c r="P78" s="45">
        <f t="shared" ref="P78:P89" si="32">E78+J78</f>
        <v>9186</v>
      </c>
      <c r="Q78" s="24"/>
      <c r="R78" s="25"/>
    </row>
    <row r="79" spans="1:18" ht="43.2" customHeight="1">
      <c r="A79" s="1" t="s">
        <v>184</v>
      </c>
      <c r="B79" s="2" t="s">
        <v>118</v>
      </c>
      <c r="C79" s="2" t="s">
        <v>14</v>
      </c>
      <c r="D79" s="3" t="s">
        <v>119</v>
      </c>
      <c r="E79" s="45">
        <v>3349500</v>
      </c>
      <c r="F79" s="45">
        <f t="shared" si="30"/>
        <v>3349500</v>
      </c>
      <c r="G79" s="49">
        <v>2702500</v>
      </c>
      <c r="H79" s="49">
        <v>24000</v>
      </c>
      <c r="I79" s="43"/>
      <c r="J79" s="45">
        <v>14000</v>
      </c>
      <c r="K79" s="45"/>
      <c r="L79" s="45">
        <f t="shared" si="31"/>
        <v>14000</v>
      </c>
      <c r="M79" s="45">
        <v>11000</v>
      </c>
      <c r="N79" s="45">
        <v>600</v>
      </c>
      <c r="O79" s="45"/>
      <c r="P79" s="45">
        <f t="shared" si="32"/>
        <v>3363500</v>
      </c>
      <c r="Q79" s="24"/>
      <c r="R79" s="25"/>
    </row>
    <row r="80" spans="1:18" ht="28.5" customHeight="1">
      <c r="A80" s="1" t="s">
        <v>185</v>
      </c>
      <c r="B80" s="2" t="s">
        <v>74</v>
      </c>
      <c r="C80" s="2" t="s">
        <v>3</v>
      </c>
      <c r="D80" s="3" t="s">
        <v>75</v>
      </c>
      <c r="E80" s="49">
        <v>1174100</v>
      </c>
      <c r="F80" s="49">
        <f>E80-I80</f>
        <v>1174100</v>
      </c>
      <c r="G80" s="49">
        <v>874300</v>
      </c>
      <c r="H80" s="45">
        <v>23200</v>
      </c>
      <c r="I80" s="42"/>
      <c r="J80" s="45"/>
      <c r="K80" s="45"/>
      <c r="L80" s="45">
        <f t="shared" si="31"/>
        <v>0</v>
      </c>
      <c r="M80" s="45"/>
      <c r="N80" s="45"/>
      <c r="O80" s="45"/>
      <c r="P80" s="45">
        <f>E80+J80</f>
        <v>1174100</v>
      </c>
      <c r="Q80" s="24"/>
      <c r="R80" s="25"/>
    </row>
    <row r="81" spans="1:18" ht="43.8" customHeight="1">
      <c r="A81" s="1" t="s">
        <v>155</v>
      </c>
      <c r="B81" s="2" t="s">
        <v>82</v>
      </c>
      <c r="C81" s="2" t="s">
        <v>3</v>
      </c>
      <c r="D81" s="3" t="s">
        <v>83</v>
      </c>
      <c r="E81" s="45">
        <v>334238</v>
      </c>
      <c r="F81" s="45">
        <f>E81-I81</f>
        <v>334238</v>
      </c>
      <c r="G81" s="45"/>
      <c r="H81" s="45"/>
      <c r="I81" s="42"/>
      <c r="J81" s="45"/>
      <c r="K81" s="45"/>
      <c r="L81" s="45">
        <f t="shared" si="31"/>
        <v>0</v>
      </c>
      <c r="M81" s="45"/>
      <c r="N81" s="45"/>
      <c r="O81" s="45"/>
      <c r="P81" s="45">
        <f>E81+J81</f>
        <v>334238</v>
      </c>
      <c r="Q81" s="24"/>
      <c r="R81" s="25"/>
    </row>
    <row r="82" spans="1:18" ht="54" customHeight="1">
      <c r="A82" s="1" t="s">
        <v>43</v>
      </c>
      <c r="B82" s="1" t="s">
        <v>32</v>
      </c>
      <c r="C82" s="14" t="s">
        <v>15</v>
      </c>
      <c r="D82" s="31" t="s">
        <v>50</v>
      </c>
      <c r="E82" s="49">
        <v>249400</v>
      </c>
      <c r="F82" s="49">
        <f t="shared" si="30"/>
        <v>249400</v>
      </c>
      <c r="G82" s="43"/>
      <c r="H82" s="43"/>
      <c r="I82" s="43"/>
      <c r="J82" s="43"/>
      <c r="K82" s="43"/>
      <c r="L82" s="45">
        <f t="shared" si="31"/>
        <v>0</v>
      </c>
      <c r="M82" s="49"/>
      <c r="N82" s="49"/>
      <c r="O82" s="49"/>
      <c r="P82" s="45">
        <f t="shared" si="32"/>
        <v>249400</v>
      </c>
      <c r="Q82" s="24"/>
      <c r="R82" s="25"/>
    </row>
    <row r="83" spans="1:18" ht="30.6" customHeight="1">
      <c r="A83" s="1" t="s">
        <v>135</v>
      </c>
      <c r="B83" s="1" t="s">
        <v>136</v>
      </c>
      <c r="C83" s="14" t="s">
        <v>15</v>
      </c>
      <c r="D83" s="31" t="s">
        <v>176</v>
      </c>
      <c r="E83" s="49">
        <v>7231</v>
      </c>
      <c r="F83" s="49">
        <f t="shared" si="30"/>
        <v>7231</v>
      </c>
      <c r="G83" s="43"/>
      <c r="H83" s="43"/>
      <c r="I83" s="43"/>
      <c r="J83" s="43"/>
      <c r="K83" s="43"/>
      <c r="L83" s="45">
        <f t="shared" si="31"/>
        <v>0</v>
      </c>
      <c r="M83" s="49"/>
      <c r="N83" s="49"/>
      <c r="O83" s="49"/>
      <c r="P83" s="45">
        <f t="shared" si="32"/>
        <v>7231</v>
      </c>
      <c r="Q83" s="24"/>
      <c r="R83" s="25"/>
    </row>
    <row r="84" spans="1:18" ht="16.2" customHeight="1">
      <c r="A84" s="1" t="s">
        <v>141</v>
      </c>
      <c r="B84" s="1" t="s">
        <v>142</v>
      </c>
      <c r="C84" s="14" t="s">
        <v>15</v>
      </c>
      <c r="D84" s="41" t="s">
        <v>175</v>
      </c>
      <c r="E84" s="49">
        <v>100</v>
      </c>
      <c r="F84" s="49">
        <f t="shared" si="30"/>
        <v>100</v>
      </c>
      <c r="G84" s="43"/>
      <c r="H84" s="43"/>
      <c r="I84" s="43"/>
      <c r="J84" s="43"/>
      <c r="K84" s="43"/>
      <c r="L84" s="45">
        <f t="shared" si="31"/>
        <v>0</v>
      </c>
      <c r="M84" s="49"/>
      <c r="N84" s="49"/>
      <c r="O84" s="49"/>
      <c r="P84" s="45">
        <f t="shared" si="32"/>
        <v>100</v>
      </c>
      <c r="Q84" s="24"/>
      <c r="R84" s="25"/>
    </row>
    <row r="85" spans="1:18" ht="55.2" customHeight="1">
      <c r="A85" s="1" t="s">
        <v>120</v>
      </c>
      <c r="B85" s="1" t="s">
        <v>121</v>
      </c>
      <c r="C85" s="14" t="s">
        <v>12</v>
      </c>
      <c r="D85" s="31" t="s">
        <v>177</v>
      </c>
      <c r="E85" s="49">
        <v>52300</v>
      </c>
      <c r="F85" s="49">
        <f>E85-I85</f>
        <v>52300</v>
      </c>
      <c r="G85" s="43"/>
      <c r="H85" s="43"/>
      <c r="I85" s="43"/>
      <c r="J85" s="43"/>
      <c r="K85" s="43"/>
      <c r="L85" s="45">
        <f>J85-O85</f>
        <v>0</v>
      </c>
      <c r="M85" s="49"/>
      <c r="N85" s="49"/>
      <c r="O85" s="49"/>
      <c r="P85" s="45">
        <f>E85+J85</f>
        <v>52300</v>
      </c>
      <c r="Q85" s="24"/>
      <c r="R85" s="25"/>
    </row>
    <row r="86" spans="1:18" ht="16.2" customHeight="1">
      <c r="A86" s="1" t="s">
        <v>271</v>
      </c>
      <c r="B86" s="1" t="s">
        <v>272</v>
      </c>
      <c r="C86" s="14" t="s">
        <v>11</v>
      </c>
      <c r="D86" s="31" t="s">
        <v>273</v>
      </c>
      <c r="E86" s="49">
        <v>211000</v>
      </c>
      <c r="F86" s="49">
        <f>E86-I86</f>
        <v>211000</v>
      </c>
      <c r="G86" s="43"/>
      <c r="H86" s="43"/>
      <c r="I86" s="43"/>
      <c r="J86" s="43"/>
      <c r="K86" s="43"/>
      <c r="L86" s="45">
        <f>J86-O86</f>
        <v>0</v>
      </c>
      <c r="M86" s="49"/>
      <c r="N86" s="49"/>
      <c r="O86" s="49"/>
      <c r="P86" s="45">
        <f>E86+J86</f>
        <v>211000</v>
      </c>
      <c r="Q86" s="24"/>
      <c r="R86" s="25"/>
    </row>
    <row r="87" spans="1:18" ht="16.2" customHeight="1">
      <c r="A87" s="1" t="s">
        <v>52</v>
      </c>
      <c r="B87" s="2" t="s">
        <v>51</v>
      </c>
      <c r="C87" s="2" t="s">
        <v>28</v>
      </c>
      <c r="D87" s="3" t="s">
        <v>29</v>
      </c>
      <c r="E87" s="45">
        <v>42300</v>
      </c>
      <c r="F87" s="45">
        <f t="shared" si="30"/>
        <v>42300</v>
      </c>
      <c r="G87" s="45">
        <v>34700</v>
      </c>
      <c r="H87" s="42"/>
      <c r="I87" s="42"/>
      <c r="J87" s="45"/>
      <c r="K87" s="45"/>
      <c r="L87" s="45">
        <f t="shared" si="31"/>
        <v>0</v>
      </c>
      <c r="M87" s="45"/>
      <c r="N87" s="45"/>
      <c r="O87" s="45"/>
      <c r="P87" s="45">
        <f t="shared" si="32"/>
        <v>42300</v>
      </c>
      <c r="Q87" s="24"/>
      <c r="R87" s="25"/>
    </row>
    <row r="88" spans="1:18" ht="19.2" customHeight="1">
      <c r="A88" s="1" t="s">
        <v>122</v>
      </c>
      <c r="B88" s="2" t="s">
        <v>84</v>
      </c>
      <c r="C88" s="2" t="s">
        <v>13</v>
      </c>
      <c r="D88" s="3" t="s">
        <v>85</v>
      </c>
      <c r="E88" s="45">
        <v>191168</v>
      </c>
      <c r="F88" s="45">
        <f t="shared" si="30"/>
        <v>191168</v>
      </c>
      <c r="G88" s="45"/>
      <c r="H88" s="42"/>
      <c r="I88" s="42"/>
      <c r="J88" s="45">
        <v>61000</v>
      </c>
      <c r="K88" s="45">
        <v>61000</v>
      </c>
      <c r="L88" s="45">
        <f t="shared" si="31"/>
        <v>0</v>
      </c>
      <c r="M88" s="45"/>
      <c r="N88" s="45"/>
      <c r="O88" s="45">
        <v>61000</v>
      </c>
      <c r="P88" s="45">
        <f t="shared" si="32"/>
        <v>252168</v>
      </c>
      <c r="Q88" s="24"/>
      <c r="R88" s="25"/>
    </row>
    <row r="89" spans="1:18" ht="20.399999999999999" customHeight="1">
      <c r="A89" s="1" t="s">
        <v>186</v>
      </c>
      <c r="B89" s="2" t="s">
        <v>84</v>
      </c>
      <c r="C89" s="2" t="s">
        <v>13</v>
      </c>
      <c r="D89" s="3" t="s">
        <v>85</v>
      </c>
      <c r="E89" s="45">
        <v>200000</v>
      </c>
      <c r="F89" s="45">
        <f t="shared" si="30"/>
        <v>200000</v>
      </c>
      <c r="G89" s="45"/>
      <c r="H89" s="42"/>
      <c r="I89" s="42"/>
      <c r="J89" s="45"/>
      <c r="K89" s="45"/>
      <c r="L89" s="45">
        <f t="shared" si="31"/>
        <v>0</v>
      </c>
      <c r="M89" s="45"/>
      <c r="N89" s="45"/>
      <c r="O89" s="45"/>
      <c r="P89" s="45">
        <f t="shared" si="32"/>
        <v>200000</v>
      </c>
      <c r="Q89" s="24"/>
      <c r="R89" s="25"/>
    </row>
    <row r="90" spans="1:18" s="6" customFormat="1" ht="18.75" customHeight="1">
      <c r="A90" s="8" t="s">
        <v>24</v>
      </c>
      <c r="B90" s="5"/>
      <c r="C90" s="5"/>
      <c r="D90" s="4" t="s">
        <v>30</v>
      </c>
      <c r="E90" s="46">
        <f>E91</f>
        <v>14740300</v>
      </c>
      <c r="F90" s="46">
        <f t="shared" ref="F90:P90" si="33">F91</f>
        <v>14740300</v>
      </c>
      <c r="G90" s="46">
        <f t="shared" si="33"/>
        <v>10872600</v>
      </c>
      <c r="H90" s="46">
        <f t="shared" si="33"/>
        <v>646200</v>
      </c>
      <c r="I90" s="46">
        <f t="shared" si="33"/>
        <v>0</v>
      </c>
      <c r="J90" s="46">
        <f>J91</f>
        <v>474000</v>
      </c>
      <c r="K90" s="46">
        <f>K91</f>
        <v>0</v>
      </c>
      <c r="L90" s="46">
        <f t="shared" si="33"/>
        <v>474000</v>
      </c>
      <c r="M90" s="46">
        <f t="shared" si="33"/>
        <v>27100</v>
      </c>
      <c r="N90" s="46">
        <f t="shared" si="33"/>
        <v>225700</v>
      </c>
      <c r="O90" s="46">
        <f t="shared" si="33"/>
        <v>0</v>
      </c>
      <c r="P90" s="46">
        <f t="shared" si="33"/>
        <v>15214300</v>
      </c>
      <c r="Q90" s="51"/>
      <c r="R90" s="27"/>
    </row>
    <row r="91" spans="1:18" s="6" customFormat="1" ht="20.25" customHeight="1">
      <c r="A91" s="8" t="s">
        <v>25</v>
      </c>
      <c r="B91" s="5"/>
      <c r="C91" s="5"/>
      <c r="D91" s="4" t="s">
        <v>30</v>
      </c>
      <c r="E91" s="46">
        <f>SUM(E92:E97)</f>
        <v>14740300</v>
      </c>
      <c r="F91" s="46">
        <f t="shared" ref="F91:P91" si="34">SUM(F92:F97)</f>
        <v>14740300</v>
      </c>
      <c r="G91" s="46">
        <f t="shared" si="34"/>
        <v>10872600</v>
      </c>
      <c r="H91" s="46">
        <f t="shared" si="34"/>
        <v>646200</v>
      </c>
      <c r="I91" s="46">
        <f t="shared" si="34"/>
        <v>0</v>
      </c>
      <c r="J91" s="46">
        <f t="shared" si="34"/>
        <v>474000</v>
      </c>
      <c r="K91" s="46">
        <f t="shared" si="34"/>
        <v>0</v>
      </c>
      <c r="L91" s="46">
        <f t="shared" si="34"/>
        <v>474000</v>
      </c>
      <c r="M91" s="46">
        <f t="shared" si="34"/>
        <v>27100</v>
      </c>
      <c r="N91" s="46">
        <f t="shared" si="34"/>
        <v>225700</v>
      </c>
      <c r="O91" s="46">
        <f t="shared" si="34"/>
        <v>0</v>
      </c>
      <c r="P91" s="46">
        <f t="shared" si="34"/>
        <v>15214300</v>
      </c>
      <c r="Q91" s="26"/>
      <c r="R91" s="27"/>
    </row>
    <row r="92" spans="1:18" ht="30" customHeight="1">
      <c r="A92" s="1" t="s">
        <v>123</v>
      </c>
      <c r="B92" s="2" t="s">
        <v>103</v>
      </c>
      <c r="C92" s="2" t="s">
        <v>1</v>
      </c>
      <c r="D92" s="3" t="s">
        <v>104</v>
      </c>
      <c r="E92" s="45">
        <v>969600</v>
      </c>
      <c r="F92" s="45">
        <f>E92-I92</f>
        <v>969600</v>
      </c>
      <c r="G92" s="45">
        <v>775500</v>
      </c>
      <c r="H92" s="45">
        <v>6100</v>
      </c>
      <c r="I92" s="42"/>
      <c r="J92" s="42"/>
      <c r="K92" s="42"/>
      <c r="L92" s="45">
        <f t="shared" ref="L92:L101" si="35">J92-O92</f>
        <v>0</v>
      </c>
      <c r="M92" s="45"/>
      <c r="N92" s="45"/>
      <c r="O92" s="45"/>
      <c r="P92" s="45">
        <f t="shared" ref="P92:P97" si="36">E92+J92</f>
        <v>969600</v>
      </c>
      <c r="Q92" s="24"/>
      <c r="R92" s="25"/>
    </row>
    <row r="93" spans="1:18" ht="18.600000000000001" customHeight="1">
      <c r="A93" s="1" t="s">
        <v>219</v>
      </c>
      <c r="B93" s="2" t="s">
        <v>220</v>
      </c>
      <c r="C93" s="2" t="s">
        <v>124</v>
      </c>
      <c r="D93" s="3" t="s">
        <v>188</v>
      </c>
      <c r="E93" s="49">
        <v>4314200</v>
      </c>
      <c r="F93" s="45">
        <f>E93-I93</f>
        <v>4314200</v>
      </c>
      <c r="G93" s="49">
        <v>3313600</v>
      </c>
      <c r="H93" s="49">
        <v>157000</v>
      </c>
      <c r="I93" s="43"/>
      <c r="J93" s="45">
        <v>259200</v>
      </c>
      <c r="K93" s="45"/>
      <c r="L93" s="45">
        <f>J93-O93</f>
        <v>259200</v>
      </c>
      <c r="M93" s="49">
        <v>27100</v>
      </c>
      <c r="N93" s="49">
        <v>63700</v>
      </c>
      <c r="O93" s="45"/>
      <c r="P93" s="45">
        <f t="shared" si="36"/>
        <v>4573400</v>
      </c>
      <c r="Q93" s="24"/>
      <c r="R93" s="25"/>
    </row>
    <row r="94" spans="1:18" ht="17.25" customHeight="1">
      <c r="A94" s="1" t="s">
        <v>125</v>
      </c>
      <c r="B94" s="2" t="s">
        <v>126</v>
      </c>
      <c r="C94" s="2" t="s">
        <v>127</v>
      </c>
      <c r="D94" s="3" t="s">
        <v>128</v>
      </c>
      <c r="E94" s="49">
        <v>2721000</v>
      </c>
      <c r="F94" s="45">
        <f>E94-I94</f>
        <v>2721000</v>
      </c>
      <c r="G94" s="49">
        <v>2019600</v>
      </c>
      <c r="H94" s="49">
        <v>102300</v>
      </c>
      <c r="I94" s="43"/>
      <c r="J94" s="45">
        <v>2000</v>
      </c>
      <c r="K94" s="45"/>
      <c r="L94" s="45">
        <f t="shared" si="35"/>
        <v>2000</v>
      </c>
      <c r="M94" s="45"/>
      <c r="N94" s="45">
        <v>100</v>
      </c>
      <c r="O94" s="45"/>
      <c r="P94" s="45">
        <f t="shared" si="36"/>
        <v>2723000</v>
      </c>
      <c r="Q94" s="24"/>
      <c r="R94" s="25"/>
    </row>
    <row r="95" spans="1:18" ht="17.25" customHeight="1">
      <c r="A95" s="1" t="s">
        <v>201</v>
      </c>
      <c r="B95" s="2" t="s">
        <v>202</v>
      </c>
      <c r="C95" s="2" t="s">
        <v>127</v>
      </c>
      <c r="D95" s="3" t="s">
        <v>203</v>
      </c>
      <c r="E95" s="49">
        <v>114900</v>
      </c>
      <c r="F95" s="45">
        <f>E95-I95</f>
        <v>114900</v>
      </c>
      <c r="G95" s="49">
        <v>84600</v>
      </c>
      <c r="H95" s="49">
        <v>1000</v>
      </c>
      <c r="I95" s="43"/>
      <c r="J95" s="45"/>
      <c r="K95" s="45"/>
      <c r="L95" s="45">
        <f t="shared" si="35"/>
        <v>0</v>
      </c>
      <c r="M95" s="45"/>
      <c r="N95" s="45"/>
      <c r="O95" s="45"/>
      <c r="P95" s="45">
        <f t="shared" si="36"/>
        <v>114900</v>
      </c>
      <c r="Q95" s="24"/>
      <c r="R95" s="25"/>
    </row>
    <row r="96" spans="1:18" ht="29.25" customHeight="1">
      <c r="A96" s="1" t="s">
        <v>44</v>
      </c>
      <c r="B96" s="2" t="s">
        <v>27</v>
      </c>
      <c r="C96" s="2" t="s">
        <v>16</v>
      </c>
      <c r="D96" s="3" t="s">
        <v>45</v>
      </c>
      <c r="E96" s="49">
        <v>5756800</v>
      </c>
      <c r="F96" s="45">
        <f>E96-I96</f>
        <v>5756800</v>
      </c>
      <c r="G96" s="49">
        <v>4007000</v>
      </c>
      <c r="H96" s="49">
        <v>373500</v>
      </c>
      <c r="I96" s="43"/>
      <c r="J96" s="45">
        <v>212800</v>
      </c>
      <c r="K96" s="45"/>
      <c r="L96" s="45">
        <f>J96-O96</f>
        <v>212800</v>
      </c>
      <c r="M96" s="49"/>
      <c r="N96" s="49">
        <v>161900</v>
      </c>
      <c r="O96" s="45"/>
      <c r="P96" s="45">
        <f t="shared" si="36"/>
        <v>5969600</v>
      </c>
      <c r="Q96" s="24"/>
      <c r="R96" s="25"/>
    </row>
    <row r="97" spans="1:18" ht="18.600000000000001" customHeight="1">
      <c r="A97" s="1" t="s">
        <v>129</v>
      </c>
      <c r="B97" s="1" t="s">
        <v>130</v>
      </c>
      <c r="C97" s="1" t="s">
        <v>131</v>
      </c>
      <c r="D97" s="3" t="s">
        <v>132</v>
      </c>
      <c r="E97" s="49">
        <v>863800</v>
      </c>
      <c r="F97" s="45">
        <f t="shared" ref="F97:F101" si="37">E97-I97</f>
        <v>863800</v>
      </c>
      <c r="G97" s="49">
        <v>672300</v>
      </c>
      <c r="H97" s="49">
        <v>6300</v>
      </c>
      <c r="I97" s="43"/>
      <c r="J97" s="45"/>
      <c r="K97" s="45"/>
      <c r="L97" s="45">
        <f t="shared" si="35"/>
        <v>0</v>
      </c>
      <c r="M97" s="45"/>
      <c r="N97" s="45"/>
      <c r="O97" s="45"/>
      <c r="P97" s="45">
        <f t="shared" si="36"/>
        <v>863800</v>
      </c>
      <c r="Q97" s="24"/>
      <c r="R97" s="25"/>
    </row>
    <row r="98" spans="1:18" s="6" customFormat="1" ht="19.2" customHeight="1">
      <c r="A98" s="8" t="s">
        <v>156</v>
      </c>
      <c r="B98" s="8"/>
      <c r="C98" s="8"/>
      <c r="D98" s="4" t="s">
        <v>157</v>
      </c>
      <c r="E98" s="48">
        <f>E99</f>
        <v>9059700</v>
      </c>
      <c r="F98" s="48">
        <f t="shared" ref="F98:O98" si="38">F99</f>
        <v>6268400</v>
      </c>
      <c r="G98" s="48">
        <f t="shared" si="38"/>
        <v>2318100</v>
      </c>
      <c r="H98" s="48">
        <f t="shared" si="38"/>
        <v>40500</v>
      </c>
      <c r="I98" s="48">
        <f t="shared" si="38"/>
        <v>2791300</v>
      </c>
      <c r="J98" s="48">
        <f t="shared" si="38"/>
        <v>2397300</v>
      </c>
      <c r="K98" s="48">
        <f t="shared" si="38"/>
        <v>2090600</v>
      </c>
      <c r="L98" s="48">
        <f t="shared" si="38"/>
        <v>306700</v>
      </c>
      <c r="M98" s="48">
        <f t="shared" si="38"/>
        <v>0</v>
      </c>
      <c r="N98" s="48">
        <f t="shared" si="38"/>
        <v>0</v>
      </c>
      <c r="O98" s="48">
        <f t="shared" si="38"/>
        <v>2090600</v>
      </c>
      <c r="P98" s="48">
        <f>P99</f>
        <v>11457000</v>
      </c>
      <c r="Q98" s="26"/>
      <c r="R98" s="27"/>
    </row>
    <row r="99" spans="1:18" s="6" customFormat="1" ht="17.399999999999999" customHeight="1">
      <c r="A99" s="8" t="s">
        <v>158</v>
      </c>
      <c r="B99" s="8"/>
      <c r="C99" s="8"/>
      <c r="D99" s="4" t="s">
        <v>157</v>
      </c>
      <c r="E99" s="48">
        <f>SUM(E100:E107)</f>
        <v>9059700</v>
      </c>
      <c r="F99" s="48">
        <f>SUM(F100:F107)</f>
        <v>6268400</v>
      </c>
      <c r="G99" s="48">
        <f t="shared" ref="G99:O99" si="39">SUM(G100:G107)</f>
        <v>2318100</v>
      </c>
      <c r="H99" s="48">
        <f t="shared" si="39"/>
        <v>40500</v>
      </c>
      <c r="I99" s="48">
        <f t="shared" si="39"/>
        <v>2791300</v>
      </c>
      <c r="J99" s="48">
        <f t="shared" si="39"/>
        <v>2397300</v>
      </c>
      <c r="K99" s="48">
        <f t="shared" si="39"/>
        <v>2090600</v>
      </c>
      <c r="L99" s="48">
        <f t="shared" si="39"/>
        <v>306700</v>
      </c>
      <c r="M99" s="48">
        <f t="shared" si="39"/>
        <v>0</v>
      </c>
      <c r="N99" s="48">
        <f t="shared" si="39"/>
        <v>0</v>
      </c>
      <c r="O99" s="48">
        <f t="shared" si="39"/>
        <v>2090600</v>
      </c>
      <c r="P99" s="48">
        <f>SUM(P100:P107)</f>
        <v>11457000</v>
      </c>
      <c r="Q99" s="26"/>
      <c r="R99" s="27"/>
    </row>
    <row r="100" spans="1:18" ht="30" customHeight="1">
      <c r="A100" s="1" t="s">
        <v>159</v>
      </c>
      <c r="B100" s="1" t="s">
        <v>103</v>
      </c>
      <c r="C100" s="2" t="s">
        <v>1</v>
      </c>
      <c r="D100" s="3" t="s">
        <v>104</v>
      </c>
      <c r="E100" s="49">
        <v>2889100</v>
      </c>
      <c r="F100" s="45">
        <f t="shared" si="37"/>
        <v>2889100</v>
      </c>
      <c r="G100" s="49">
        <v>2318100</v>
      </c>
      <c r="H100" s="49">
        <v>40500</v>
      </c>
      <c r="I100" s="49"/>
      <c r="J100" s="45"/>
      <c r="K100" s="45"/>
      <c r="L100" s="45">
        <f t="shared" si="35"/>
        <v>0</v>
      </c>
      <c r="M100" s="45"/>
      <c r="N100" s="45"/>
      <c r="O100" s="45"/>
      <c r="P100" s="45">
        <f>E100+J100</f>
        <v>2889100</v>
      </c>
      <c r="Q100" s="24"/>
      <c r="R100" s="25"/>
    </row>
    <row r="101" spans="1:18" ht="16.5" customHeight="1">
      <c r="A101" s="1" t="s">
        <v>160</v>
      </c>
      <c r="B101" s="2" t="s">
        <v>51</v>
      </c>
      <c r="C101" s="2" t="s">
        <v>28</v>
      </c>
      <c r="D101" s="3" t="s">
        <v>29</v>
      </c>
      <c r="E101" s="45">
        <v>40000</v>
      </c>
      <c r="F101" s="45">
        <f t="shared" si="37"/>
        <v>40000</v>
      </c>
      <c r="G101" s="42"/>
      <c r="H101" s="42"/>
      <c r="I101" s="42"/>
      <c r="J101" s="42"/>
      <c r="K101" s="42"/>
      <c r="L101" s="45">
        <f t="shared" si="35"/>
        <v>0</v>
      </c>
      <c r="M101" s="42"/>
      <c r="N101" s="42"/>
      <c r="O101" s="42"/>
      <c r="P101" s="45">
        <f>E101+J101</f>
        <v>40000</v>
      </c>
      <c r="Q101" s="24"/>
      <c r="R101" s="25"/>
    </row>
    <row r="102" spans="1:18" ht="18.75" customHeight="1">
      <c r="A102" s="1" t="s">
        <v>161</v>
      </c>
      <c r="B102" s="2" t="s">
        <v>31</v>
      </c>
      <c r="C102" s="2" t="s">
        <v>4</v>
      </c>
      <c r="D102" s="3" t="s">
        <v>34</v>
      </c>
      <c r="E102" s="45">
        <v>4010400</v>
      </c>
      <c r="F102" s="45">
        <f t="shared" ref="F102:F107" si="40">E102-I102</f>
        <v>3319100</v>
      </c>
      <c r="G102" s="42"/>
      <c r="H102" s="42"/>
      <c r="I102" s="45">
        <v>691300</v>
      </c>
      <c r="J102" s="45"/>
      <c r="K102" s="45"/>
      <c r="L102" s="45">
        <f t="shared" ref="L102:L105" si="41">J102-O102</f>
        <v>0</v>
      </c>
      <c r="M102" s="42"/>
      <c r="N102" s="42"/>
      <c r="O102" s="45"/>
      <c r="P102" s="45">
        <f>E102+J102</f>
        <v>4010400</v>
      </c>
      <c r="Q102" s="24"/>
      <c r="R102" s="25"/>
    </row>
    <row r="103" spans="1:18" ht="30.6" customHeight="1">
      <c r="A103" s="1" t="s">
        <v>169</v>
      </c>
      <c r="B103" s="2" t="s">
        <v>95</v>
      </c>
      <c r="C103" s="2" t="s">
        <v>6</v>
      </c>
      <c r="D103" s="3" t="s">
        <v>147</v>
      </c>
      <c r="E103" s="45">
        <v>2100000</v>
      </c>
      <c r="F103" s="45">
        <f t="shared" si="40"/>
        <v>0</v>
      </c>
      <c r="G103" s="42"/>
      <c r="H103" s="42"/>
      <c r="I103" s="45">
        <v>2100000</v>
      </c>
      <c r="J103" s="45"/>
      <c r="K103" s="45"/>
      <c r="L103" s="45">
        <f t="shared" si="41"/>
        <v>0</v>
      </c>
      <c r="M103" s="42"/>
      <c r="N103" s="42"/>
      <c r="O103" s="45"/>
      <c r="P103" s="45">
        <f>E103+J103</f>
        <v>2100000</v>
      </c>
      <c r="Q103" s="24"/>
      <c r="R103" s="25"/>
    </row>
    <row r="104" spans="1:18" ht="17.399999999999999" customHeight="1">
      <c r="A104" s="1" t="s">
        <v>204</v>
      </c>
      <c r="B104" s="2" t="s">
        <v>205</v>
      </c>
      <c r="C104" s="2" t="s">
        <v>206</v>
      </c>
      <c r="D104" s="3" t="s">
        <v>207</v>
      </c>
      <c r="E104" s="45">
        <v>20200</v>
      </c>
      <c r="F104" s="45">
        <f t="shared" si="40"/>
        <v>20200</v>
      </c>
      <c r="G104" s="42"/>
      <c r="H104" s="42"/>
      <c r="I104" s="45"/>
      <c r="J104" s="45"/>
      <c r="K104" s="45"/>
      <c r="L104" s="45">
        <f t="shared" si="41"/>
        <v>0</v>
      </c>
      <c r="M104" s="42"/>
      <c r="N104" s="42"/>
      <c r="O104" s="45"/>
      <c r="P104" s="45">
        <f t="shared" ref="P104:P108" si="42">E104+J104</f>
        <v>20200</v>
      </c>
      <c r="Q104" s="24"/>
      <c r="R104" s="25"/>
    </row>
    <row r="105" spans="1:18" ht="17.25" customHeight="1">
      <c r="A105" s="1" t="s">
        <v>164</v>
      </c>
      <c r="B105" s="2" t="s">
        <v>165</v>
      </c>
      <c r="C105" s="1" t="s">
        <v>0</v>
      </c>
      <c r="D105" s="3" t="s">
        <v>166</v>
      </c>
      <c r="E105" s="45"/>
      <c r="F105" s="45">
        <f t="shared" si="40"/>
        <v>0</v>
      </c>
      <c r="G105" s="42"/>
      <c r="H105" s="42"/>
      <c r="I105" s="45"/>
      <c r="J105" s="45">
        <v>2090600</v>
      </c>
      <c r="K105" s="45">
        <v>2090600</v>
      </c>
      <c r="L105" s="45">
        <f t="shared" si="41"/>
        <v>0</v>
      </c>
      <c r="M105" s="42"/>
      <c r="N105" s="42"/>
      <c r="O105" s="45">
        <v>2090600</v>
      </c>
      <c r="P105" s="45">
        <f t="shared" si="42"/>
        <v>2090600</v>
      </c>
      <c r="Q105" s="24"/>
      <c r="R105" s="25"/>
    </row>
    <row r="106" spans="1:18" ht="15.75" customHeight="1">
      <c r="A106" s="1" t="s">
        <v>162</v>
      </c>
      <c r="B106" s="2" t="s">
        <v>99</v>
      </c>
      <c r="C106" s="2" t="s">
        <v>100</v>
      </c>
      <c r="D106" s="3" t="s">
        <v>101</v>
      </c>
      <c r="E106" s="45"/>
      <c r="F106" s="45">
        <f t="shared" si="40"/>
        <v>0</v>
      </c>
      <c r="G106" s="42"/>
      <c r="H106" s="42"/>
      <c r="I106" s="42"/>
      <c r="J106" s="45">
        <v>260700</v>
      </c>
      <c r="K106" s="45"/>
      <c r="L106" s="45">
        <f>J106-O106</f>
        <v>260700</v>
      </c>
      <c r="M106" s="45"/>
      <c r="N106" s="45"/>
      <c r="O106" s="45"/>
      <c r="P106" s="45">
        <f t="shared" si="42"/>
        <v>260700</v>
      </c>
      <c r="Q106" s="24"/>
      <c r="R106" s="25"/>
    </row>
    <row r="107" spans="1:18" ht="16.8" customHeight="1">
      <c r="A107" s="1" t="s">
        <v>163</v>
      </c>
      <c r="B107" s="2" t="s">
        <v>54</v>
      </c>
      <c r="C107" s="2" t="s">
        <v>7</v>
      </c>
      <c r="D107" s="3" t="s">
        <v>55</v>
      </c>
      <c r="E107" s="45"/>
      <c r="F107" s="45">
        <f t="shared" si="40"/>
        <v>0</v>
      </c>
      <c r="G107" s="42"/>
      <c r="H107" s="42"/>
      <c r="I107" s="42"/>
      <c r="J107" s="45">
        <v>46000</v>
      </c>
      <c r="K107" s="45"/>
      <c r="L107" s="45">
        <f>J107-O107</f>
        <v>46000</v>
      </c>
      <c r="M107" s="42"/>
      <c r="N107" s="42"/>
      <c r="O107" s="42"/>
      <c r="P107" s="45">
        <f t="shared" si="42"/>
        <v>46000</v>
      </c>
      <c r="Q107" s="24"/>
      <c r="R107" s="25"/>
    </row>
    <row r="108" spans="1:18" s="6" customFormat="1" ht="18.75" customHeight="1">
      <c r="A108" s="5" t="s">
        <v>46</v>
      </c>
      <c r="B108" s="5"/>
      <c r="C108" s="34"/>
      <c r="D108" s="4" t="s">
        <v>170</v>
      </c>
      <c r="E108" s="46">
        <f>E109</f>
        <v>4536300</v>
      </c>
      <c r="F108" s="46">
        <f t="shared" ref="F108:O108" si="43">F109</f>
        <v>4536300</v>
      </c>
      <c r="G108" s="46">
        <f t="shared" si="43"/>
        <v>2660400</v>
      </c>
      <c r="H108" s="46">
        <f t="shared" si="43"/>
        <v>50600</v>
      </c>
      <c r="I108" s="44">
        <f t="shared" si="43"/>
        <v>0</v>
      </c>
      <c r="J108" s="46">
        <f>J109</f>
        <v>0</v>
      </c>
      <c r="K108" s="46">
        <f t="shared" si="43"/>
        <v>0</v>
      </c>
      <c r="L108" s="46">
        <f t="shared" si="43"/>
        <v>0</v>
      </c>
      <c r="M108" s="46">
        <f t="shared" si="43"/>
        <v>0</v>
      </c>
      <c r="N108" s="46">
        <f t="shared" si="43"/>
        <v>0</v>
      </c>
      <c r="O108" s="46">
        <f t="shared" si="43"/>
        <v>0</v>
      </c>
      <c r="P108" s="46">
        <f t="shared" si="42"/>
        <v>4536300</v>
      </c>
      <c r="Q108" s="26"/>
      <c r="R108" s="27"/>
    </row>
    <row r="109" spans="1:18" s="6" customFormat="1" ht="18.75" customHeight="1">
      <c r="A109" s="5" t="s">
        <v>47</v>
      </c>
      <c r="B109" s="5"/>
      <c r="C109" s="34"/>
      <c r="D109" s="4" t="s">
        <v>170</v>
      </c>
      <c r="E109" s="46">
        <f>E110+E111+E112</f>
        <v>4536300</v>
      </c>
      <c r="F109" s="46">
        <f t="shared" ref="F109:P109" si="44">F110+F111+F112</f>
        <v>4536300</v>
      </c>
      <c r="G109" s="46">
        <f t="shared" si="44"/>
        <v>2660400</v>
      </c>
      <c r="H109" s="46">
        <f t="shared" si="44"/>
        <v>50600</v>
      </c>
      <c r="I109" s="46">
        <f t="shared" si="44"/>
        <v>0</v>
      </c>
      <c r="J109" s="46">
        <f t="shared" si="44"/>
        <v>0</v>
      </c>
      <c r="K109" s="46">
        <f t="shared" si="44"/>
        <v>0</v>
      </c>
      <c r="L109" s="46">
        <f t="shared" si="44"/>
        <v>0</v>
      </c>
      <c r="M109" s="46">
        <f t="shared" si="44"/>
        <v>0</v>
      </c>
      <c r="N109" s="46">
        <f t="shared" si="44"/>
        <v>0</v>
      </c>
      <c r="O109" s="46">
        <f t="shared" si="44"/>
        <v>0</v>
      </c>
      <c r="P109" s="46">
        <f t="shared" si="44"/>
        <v>4536300</v>
      </c>
      <c r="Q109" s="26"/>
      <c r="R109" s="27"/>
    </row>
    <row r="110" spans="1:18" ht="27.75" customHeight="1">
      <c r="A110" s="1" t="s">
        <v>133</v>
      </c>
      <c r="B110" s="2" t="s">
        <v>103</v>
      </c>
      <c r="C110" s="2" t="s">
        <v>1</v>
      </c>
      <c r="D110" s="3" t="s">
        <v>104</v>
      </c>
      <c r="E110" s="45">
        <v>3390800</v>
      </c>
      <c r="F110" s="45">
        <f>E110-I110</f>
        <v>3390800</v>
      </c>
      <c r="G110" s="45">
        <v>2660400</v>
      </c>
      <c r="H110" s="45">
        <v>50600</v>
      </c>
      <c r="I110" s="45"/>
      <c r="J110" s="45"/>
      <c r="K110" s="45"/>
      <c r="L110" s="45">
        <f>J110-O110</f>
        <v>0</v>
      </c>
      <c r="M110" s="45"/>
      <c r="N110" s="45"/>
      <c r="O110" s="45"/>
      <c r="P110" s="45">
        <f>E110+J110</f>
        <v>3390800</v>
      </c>
      <c r="Q110" s="24"/>
      <c r="R110" s="25"/>
    </row>
    <row r="111" spans="1:18" ht="15.6" customHeight="1">
      <c r="A111" s="1" t="s">
        <v>238</v>
      </c>
      <c r="B111" s="2" t="s">
        <v>209</v>
      </c>
      <c r="C111" s="2" t="s">
        <v>8</v>
      </c>
      <c r="D111" s="3" t="s">
        <v>210</v>
      </c>
      <c r="E111" s="45">
        <v>20000</v>
      </c>
      <c r="F111" s="45">
        <f>E111-I111</f>
        <v>20000</v>
      </c>
      <c r="G111" s="45"/>
      <c r="H111" s="45"/>
      <c r="I111" s="45"/>
      <c r="J111" s="45"/>
      <c r="K111" s="45"/>
      <c r="L111" s="45">
        <f>J111-O111</f>
        <v>0</v>
      </c>
      <c r="M111" s="45"/>
      <c r="N111" s="45"/>
      <c r="O111" s="45"/>
      <c r="P111" s="45">
        <f>E111+J111</f>
        <v>20000</v>
      </c>
      <c r="Q111" s="28"/>
      <c r="R111" s="25"/>
    </row>
    <row r="112" spans="1:18" ht="16.2" customHeight="1">
      <c r="A112" s="1" t="s">
        <v>264</v>
      </c>
      <c r="B112" s="2" t="s">
        <v>265</v>
      </c>
      <c r="C112" s="2" t="s">
        <v>17</v>
      </c>
      <c r="D112" s="3" t="s">
        <v>178</v>
      </c>
      <c r="E112" s="45">
        <v>1125500</v>
      </c>
      <c r="F112" s="45">
        <f>E112-I112</f>
        <v>1125500</v>
      </c>
      <c r="G112" s="45"/>
      <c r="H112" s="45"/>
      <c r="I112" s="45"/>
      <c r="J112" s="45"/>
      <c r="K112" s="45"/>
      <c r="L112" s="45">
        <f>J112-O112</f>
        <v>0</v>
      </c>
      <c r="M112" s="45"/>
      <c r="N112" s="45"/>
      <c r="O112" s="45"/>
      <c r="P112" s="45">
        <f>E112+J112</f>
        <v>1125500</v>
      </c>
      <c r="Q112" s="24"/>
      <c r="R112" s="25"/>
    </row>
    <row r="113" spans="1:18" s="6" customFormat="1" ht="17.25" customHeight="1">
      <c r="A113" s="8"/>
      <c r="B113" s="5"/>
      <c r="C113" s="5"/>
      <c r="D113" s="29" t="s">
        <v>134</v>
      </c>
      <c r="E113" s="46">
        <f t="shared" ref="E113:P113" si="45">E15+E52+E70+E90+E98+E108</f>
        <v>239811813</v>
      </c>
      <c r="F113" s="46">
        <f t="shared" si="45"/>
        <v>237020513</v>
      </c>
      <c r="G113" s="46">
        <f t="shared" si="45"/>
        <v>140738022</v>
      </c>
      <c r="H113" s="46">
        <f t="shared" si="45"/>
        <v>18821000</v>
      </c>
      <c r="I113" s="46">
        <f t="shared" si="45"/>
        <v>2791300</v>
      </c>
      <c r="J113" s="46">
        <f t="shared" si="45"/>
        <v>9132263</v>
      </c>
      <c r="K113" s="46">
        <f t="shared" si="45"/>
        <v>6422363</v>
      </c>
      <c r="L113" s="46">
        <f t="shared" si="45"/>
        <v>2709900</v>
      </c>
      <c r="M113" s="46">
        <f t="shared" si="45"/>
        <v>71200</v>
      </c>
      <c r="N113" s="46">
        <f t="shared" si="45"/>
        <v>263000</v>
      </c>
      <c r="O113" s="46">
        <f t="shared" si="45"/>
        <v>6422363</v>
      </c>
      <c r="P113" s="46">
        <f t="shared" si="45"/>
        <v>248944076</v>
      </c>
      <c r="Q113" s="50"/>
      <c r="R113" s="27"/>
    </row>
    <row r="114" spans="1:18" ht="13.8">
      <c r="A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33"/>
      <c r="N114" s="6"/>
      <c r="O114" s="6"/>
      <c r="P114" s="6"/>
    </row>
    <row r="115" spans="1:18" ht="13.8">
      <c r="A115" s="30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R115" s="7"/>
    </row>
    <row r="116" spans="1:18" ht="13.8">
      <c r="A116" s="6" t="s">
        <v>208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R116" s="7"/>
    </row>
    <row r="117" spans="1:18" ht="13.8">
      <c r="A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R117" s="7"/>
    </row>
    <row r="118" spans="1:18" ht="13.8">
      <c r="A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R118" s="7"/>
    </row>
    <row r="119" spans="1:18" ht="15.75" customHeight="1">
      <c r="A119" s="63" t="s">
        <v>33</v>
      </c>
      <c r="B119" s="63"/>
      <c r="C119" s="63"/>
      <c r="D119" s="63"/>
      <c r="E119" s="37"/>
      <c r="F119" s="36"/>
      <c r="G119" s="6"/>
      <c r="H119" s="6"/>
      <c r="I119" s="6"/>
      <c r="J119" s="6"/>
      <c r="K119" s="6"/>
      <c r="L119" s="6"/>
      <c r="M119" s="32" t="s">
        <v>274</v>
      </c>
      <c r="N119" s="6"/>
      <c r="O119" s="6"/>
      <c r="P119" s="35"/>
      <c r="R119" s="7"/>
    </row>
  </sheetData>
  <mergeCells count="24">
    <mergeCell ref="P10:P13"/>
    <mergeCell ref="E11:E13"/>
    <mergeCell ref="A8:B8"/>
    <mergeCell ref="B10:B13"/>
    <mergeCell ref="C10:C13"/>
    <mergeCell ref="D10:D13"/>
    <mergeCell ref="E10:I10"/>
    <mergeCell ref="J10:O10"/>
    <mergeCell ref="M4:O4"/>
    <mergeCell ref="A119:D119"/>
    <mergeCell ref="M11:N11"/>
    <mergeCell ref="O11:O13"/>
    <mergeCell ref="G12:G13"/>
    <mergeCell ref="H12:H13"/>
    <mergeCell ref="M12:M13"/>
    <mergeCell ref="N12:N13"/>
    <mergeCell ref="F11:F13"/>
    <mergeCell ref="G11:H11"/>
    <mergeCell ref="I11:I13"/>
    <mergeCell ref="J11:J13"/>
    <mergeCell ref="K11:K13"/>
    <mergeCell ref="L11:L13"/>
    <mergeCell ref="A6:P6"/>
    <mergeCell ref="A10:A13"/>
  </mergeCells>
  <pageMargins left="0.78740157480314965" right="0.78740157480314965" top="1.1811023622047245" bottom="0.39370078740157483" header="1.0236220472440944" footer="0.31496062992125984"/>
  <pageSetup paperSize="9" scale="55" fitToHeight="4" orientation="landscape" useFirstPageNumber="1" r:id="rId1"/>
  <headerFooter differentFirst="1">
    <oddHeader>&amp;C&amp;"Times New Roman,обычный"&amp;P&amp;R&amp;"Times New Roman,обычный"Продовження додатка 3</oddHeader>
  </headerFooter>
  <rowBreaks count="1" manualBreakCount="1">
    <brk id="9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2021-06-07T13:10:53Z</cp:lastPrinted>
  <dcterms:created xsi:type="dcterms:W3CDTF">1996-10-08T23:32:33Z</dcterms:created>
  <dcterms:modified xsi:type="dcterms:W3CDTF">2021-06-07T13:33:31Z</dcterms:modified>
</cp:coreProperties>
</file>