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4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8800" windowHeight="12435" tabRatio="902" activeTab="1"/>
  </bookViews>
  <sheets>
    <sheet name="5pf_titul" sheetId="1" r:id="rId1"/>
    <sheet name="5pf" sheetId="2" r:id="rId2"/>
    <sheet name="5pf Контроль" sheetId="3" r:id="rId3"/>
    <sheet name="Додаток 1" sheetId="4" r:id="rId4"/>
    <sheet name="Додаток 2" sheetId="5" r:id="rId5"/>
    <sheet name="Додаток 3" sheetId="6" r:id="rId6"/>
    <sheet name="5pf_titul (раб)" sheetId="7" r:id="rId7"/>
    <sheet name="5pf (раб)" sheetId="8" r:id="rId8"/>
    <sheet name="5pf (раб) Контроль" sheetId="9" r:id="rId9"/>
    <sheet name="Додаток 1 (раб)" sheetId="10" r:id="rId10"/>
    <sheet name="Додаток 2 (раб)" sheetId="11" r:id="rId11"/>
    <sheet name="Додаток 3 (раб)" sheetId="12" r:id="rId12"/>
  </sheets>
  <externalReferences>
    <externalReference r:id="rId13"/>
    <externalReference r:id="rId14"/>
    <externalReference r:id="rId15"/>
    <externalReference r:id="rId16"/>
  </externalReferences>
  <definedNames>
    <definedName name="_xlnm.Print_Titles" localSheetId="1">'5pf'!$3:$3</definedName>
    <definedName name="_xlnm.Print_Titles" localSheetId="7">'[4]5pf (rab)'!$3:$3</definedName>
  </definedNames>
  <calcPr calcId="125725"/>
</workbook>
</file>

<file path=xl/calcChain.xml><?xml version="1.0" encoding="utf-8"?>
<calcChain xmlns="http://schemas.openxmlformats.org/spreadsheetml/2006/main">
  <c r="F12" i="9"/>
  <c r="C12"/>
  <c r="F11"/>
  <c r="C11"/>
  <c r="F10"/>
  <c r="C10"/>
  <c r="F9"/>
  <c r="C9"/>
  <c r="F6"/>
  <c r="C6"/>
  <c r="F5"/>
  <c r="C5"/>
  <c r="F4"/>
  <c r="C4"/>
  <c r="F3"/>
  <c r="C3"/>
  <c r="F26" i="8"/>
  <c r="F25"/>
  <c r="F24"/>
  <c r="F23"/>
  <c r="F22"/>
  <c r="F21"/>
  <c r="F20"/>
  <c r="F19"/>
  <c r="F18"/>
  <c r="F17"/>
  <c r="F15"/>
  <c r="F14"/>
  <c r="F13"/>
  <c r="F12"/>
  <c r="F11"/>
  <c r="F10"/>
  <c r="F9"/>
  <c r="F8"/>
  <c r="F7"/>
  <c r="F6"/>
  <c r="F5"/>
  <c r="F4"/>
  <c r="F13" i="3"/>
  <c r="C13"/>
  <c r="F12"/>
  <c r="C12"/>
  <c r="G12" s="1"/>
  <c r="F11"/>
  <c r="C11"/>
  <c r="F10"/>
  <c r="C10"/>
  <c r="G10" s="1"/>
  <c r="F9"/>
  <c r="C9"/>
  <c r="F7"/>
  <c r="C7"/>
  <c r="G7" s="1"/>
  <c r="F6"/>
  <c r="C6"/>
  <c r="F5"/>
  <c r="C5"/>
  <c r="G5" s="1"/>
  <c r="F4"/>
  <c r="C4"/>
  <c r="F3"/>
  <c r="C3"/>
  <c r="G3" s="1"/>
  <c r="G26" i="8"/>
  <c r="G25"/>
  <c r="I24"/>
  <c r="K24" s="1"/>
  <c r="H24"/>
  <c r="J24" s="1"/>
  <c r="G24"/>
  <c r="G23"/>
  <c r="G22"/>
  <c r="G21"/>
  <c r="G20"/>
  <c r="G19"/>
  <c r="I18"/>
  <c r="K18" s="1"/>
  <c r="H18"/>
  <c r="J18" s="1"/>
  <c r="G18"/>
  <c r="G17"/>
  <c r="G15"/>
  <c r="G14"/>
  <c r="G13"/>
  <c r="G12"/>
  <c r="G11"/>
  <c r="G10"/>
  <c r="G9"/>
  <c r="G8"/>
  <c r="G7"/>
  <c r="G6"/>
  <c r="G5"/>
  <c r="I4"/>
  <c r="K4" s="1"/>
  <c r="H4"/>
  <c r="J4" s="1"/>
  <c r="G4"/>
  <c r="G24" i="2"/>
  <c r="I24" s="1"/>
  <c r="F24"/>
  <c r="H24" s="1"/>
  <c r="G18"/>
  <c r="I18" s="1"/>
  <c r="F18"/>
  <c r="H18" s="1"/>
  <c r="G4"/>
  <c r="I4" s="1"/>
  <c r="F4"/>
  <c r="H4" s="1"/>
  <c r="G4" i="9" l="1"/>
  <c r="G6"/>
  <c r="G10"/>
  <c r="G4" i="3"/>
  <c r="G6"/>
  <c r="G9"/>
  <c r="G11"/>
  <c r="G3" i="9"/>
  <c r="G5"/>
  <c r="G9"/>
  <c r="G11"/>
  <c r="G12"/>
  <c r="G13" i="3"/>
</calcChain>
</file>

<file path=xl/sharedStrings.xml><?xml version="1.0" encoding="utf-8"?>
<sst xmlns="http://schemas.openxmlformats.org/spreadsheetml/2006/main" count="1090" uniqueCount="153">
  <si>
    <t xml:space="preserve">Державне статистичне спостереження </t>
  </si>
  <si>
    <t>ЗВІТ
про розподіл пенсіонерів за розмірами призначених місячних пенсій</t>
  </si>
  <si>
    <t xml:space="preserve">на </t>
  </si>
  <si>
    <t>31.07.2022</t>
  </si>
  <si>
    <t>Подають:</t>
  </si>
  <si>
    <t>Терміни подання</t>
  </si>
  <si>
    <t xml:space="preserve">Форма № 5-ПФ
</t>
  </si>
  <si>
    <t>Управління Пенсійного фонду України в районах, містах і районах у містах</t>
  </si>
  <si>
    <t xml:space="preserve">ЗАТВЕРДЖЕНО
Наказ Пенсійного фонду України
та Державного комітету статистики України
від 29.12.2003 р. № 127/471
</t>
  </si>
  <si>
    <t>– головним управлінням Пенсійного фонду України в Автономній Республіці Крим, областях, містах Києві та Севастополі</t>
  </si>
  <si>
    <t>2 числа після звітного періоду</t>
  </si>
  <si>
    <t>– районним,міським відділам статистики</t>
  </si>
  <si>
    <t>Головні управління Пенсійного фонду України в Автономній Республіці Крим, областях, містах Києві та Севастополі</t>
  </si>
  <si>
    <t>– Пенсійному фонду України</t>
  </si>
  <si>
    <t>5 числа після звітного періоду</t>
  </si>
  <si>
    <t>– головному управлінню статистики в Автономній Республіці Крим, обласним, Київському та Севастопольському міським управлінням статистики зведену інформацію по регіону та районах</t>
  </si>
  <si>
    <t>Квартальна</t>
  </si>
  <si>
    <t>Пенсійний фонд України зведену інформацію по Україні та регіонах</t>
  </si>
  <si>
    <t>8 числа після звітного періоду</t>
  </si>
  <si>
    <t>– Державному комітету статистики України</t>
  </si>
  <si>
    <t>Найменування організації-складача інформації</t>
  </si>
  <si>
    <t>Головне управління ПФУ в Одеській області</t>
  </si>
  <si>
    <t>Поштова адреса</t>
  </si>
  <si>
    <t>Код форми документа за ДКУД</t>
  </si>
  <si>
    <t>Коди організації-складача</t>
  </si>
  <si>
    <t>за ЄДРПОУ</t>
  </si>
  <si>
    <t>території (КОАТУУ)</t>
  </si>
  <si>
    <t>виду економічної діяльності (КВЕД)</t>
  </si>
  <si>
    <t>форми власності (КФВ)</t>
  </si>
  <si>
    <t>організаційно-правової форми господарювання (КОПФГ)</t>
  </si>
  <si>
    <t>міністерства, іншого центрального органу, якому підпорядкована організація складач інформації (СПОДУ)*</t>
  </si>
  <si>
    <t>КС</t>
  </si>
  <si>
    <t>* тільки для підприємств державної форми власності</t>
  </si>
  <si>
    <t>Назва показників</t>
  </si>
  <si>
    <t>№№ рядків</t>
  </si>
  <si>
    <t>Чисельність пенсіонерів усіх категорій (осіб)</t>
  </si>
  <si>
    <t>Сума призначених пенсій з цільовою грошовою допомогою з урахуванням індексації, 
(тис.грн.)</t>
  </si>
  <si>
    <t>Середні розімри призначених пенсій з цільовою грошовою допомогою з урахуванням індексації, 
(грн.коп.)
(гр.2:гр.1)</t>
  </si>
  <si>
    <t>А</t>
  </si>
  <si>
    <t>Б</t>
  </si>
  <si>
    <t>Всього пенсіонерів (02-22)
 у тому числi одержують пенсії у загальній сумі:</t>
  </si>
  <si>
    <t>01</t>
  </si>
  <si>
    <t>до 800 грн. Включно</t>
  </si>
  <si>
    <t>02</t>
  </si>
  <si>
    <t>від 801 грн. до 1000 грн.</t>
  </si>
  <si>
    <t>03</t>
  </si>
  <si>
    <t>від 1001 грн. до 1100 грн.</t>
  </si>
  <si>
    <t>04</t>
  </si>
  <si>
    <t>від 1101 грн. до 1200 грн.</t>
  </si>
  <si>
    <t>05</t>
  </si>
  <si>
    <t>від 1201 грн. до 1300 грн.</t>
  </si>
  <si>
    <t>06</t>
  </si>
  <si>
    <t>від 1301 грн. до 1400 грн.</t>
  </si>
  <si>
    <t>07</t>
  </si>
  <si>
    <t>від 1401 грн. до 1500 грн.</t>
  </si>
  <si>
    <t>08</t>
  </si>
  <si>
    <t>від 1501 грн. до 2000 грн.</t>
  </si>
  <si>
    <t>09</t>
  </si>
  <si>
    <t>від 2001 грн. до 3000 грн.</t>
  </si>
  <si>
    <t>10</t>
  </si>
  <si>
    <t>від 3001 грн. до 4000 грн.</t>
  </si>
  <si>
    <t>11</t>
  </si>
  <si>
    <t>від 4001 грн. до 5000 грн.</t>
  </si>
  <si>
    <t>12</t>
  </si>
  <si>
    <t>від 5001 грн. до 10000 грн.</t>
  </si>
  <si>
    <t>13</t>
  </si>
  <si>
    <t>понад 10000 грн.</t>
  </si>
  <si>
    <t>14</t>
  </si>
  <si>
    <t>Із загального числа пенсіонерів (рядок 01) одержують пенсію:
- за віком</t>
  </si>
  <si>
    <t>15</t>
  </si>
  <si>
    <t>- по інвалідності</t>
  </si>
  <si>
    <t>16</t>
  </si>
  <si>
    <t>- у разі втрати годувальника</t>
  </si>
  <si>
    <t>17</t>
  </si>
  <si>
    <t>- за вислугу років</t>
  </si>
  <si>
    <t>18</t>
  </si>
  <si>
    <t>- соціальні пенсії</t>
  </si>
  <si>
    <t>19</t>
  </si>
  <si>
    <t>- довічне утримання суддів</t>
  </si>
  <si>
    <t>20</t>
  </si>
  <si>
    <t>Із загального числапенсіонерів (рядок 01) одержують пенсію:
- нижче прожиткового мінімуму</t>
  </si>
  <si>
    <t>21</t>
  </si>
  <si>
    <t>- у розмірі прожиткового мінімуму</t>
  </si>
  <si>
    <t>22</t>
  </si>
  <si>
    <t>- вище прожиткового мінімуму</t>
  </si>
  <si>
    <t>23</t>
  </si>
  <si>
    <t xml:space="preserve"> Із загального числа пенсіонерів (рядок 01) -  працюючі пенсіонери</t>
  </si>
  <si>
    <t>24</t>
  </si>
  <si>
    <t>Довідково: ті які працюють на спец посадах «виплата пенсій припинена»</t>
  </si>
  <si>
    <t>25</t>
  </si>
  <si>
    <t>Інформація надана без даних АРК, м.Севастополя, по Луганській та Донецькій областях без врахування даних по районах, які непідконтрольні українській владі</t>
  </si>
  <si>
    <t>Виконавець _________________________________
(прізвище, номер телефону)</t>
  </si>
  <si>
    <t>Керівник _________________________
(підпис) (прізвище, ініціали)</t>
  </si>
  <si>
    <t>"___" __________________ 20     р.</t>
  </si>
  <si>
    <t>Чисельність</t>
  </si>
  <si>
    <t>Результат</t>
  </si>
  <si>
    <t>=</t>
  </si>
  <si>
    <t>02-14</t>
  </si>
  <si>
    <t>15-20</t>
  </si>
  <si>
    <t>21-23</t>
  </si>
  <si>
    <t>&lt;=</t>
  </si>
  <si>
    <t>25(Раб)</t>
  </si>
  <si>
    <t>Сума</t>
  </si>
  <si>
    <t xml:space="preserve">Розподіл пенсіонерів за розмірами призначених місячних пенсій </t>
  </si>
  <si>
    <t>№ п/п</t>
  </si>
  <si>
    <t>Регіони</t>
  </si>
  <si>
    <t>Пенсіонери, всього</t>
  </si>
  <si>
    <t>Чисельність пенсіонерів, всього</t>
  </si>
  <si>
    <t>Сума призначених місячних пенсій, тис.грн.</t>
  </si>
  <si>
    <t>Середній розмір пенсії, грн.коп.</t>
  </si>
  <si>
    <t>1</t>
  </si>
  <si>
    <t>Білгород-Дністровське об’єднане управління ПФУ</t>
  </si>
  <si>
    <t>2</t>
  </si>
  <si>
    <t>Чорноморське об’єднане управління ПФУ</t>
  </si>
  <si>
    <t>3</t>
  </si>
  <si>
    <t>Подільське об’єднане управління ПФУ</t>
  </si>
  <si>
    <t>4</t>
  </si>
  <si>
    <t>Березівське об’єднане управління ПФУ</t>
  </si>
  <si>
    <t>5</t>
  </si>
  <si>
    <t>Любашівське об’єднане управління ПФУ</t>
  </si>
  <si>
    <t>6</t>
  </si>
  <si>
    <t>Центральне об’єднане управління ПФУ в м. Одесі</t>
  </si>
  <si>
    <t>7</t>
  </si>
  <si>
    <t>Малиновське об’єднане управління ПФУ в м. Одесі</t>
  </si>
  <si>
    <t>8</t>
  </si>
  <si>
    <t>Арцизьке об’єднане управління ПФУ</t>
  </si>
  <si>
    <t>9</t>
  </si>
  <si>
    <t>Балтське об’єднане управління ПФУ</t>
  </si>
  <si>
    <t>Великомихайлівське об’єднане управління ПФУ</t>
  </si>
  <si>
    <t>Роздільнянське об’єднане управління ПФУ</t>
  </si>
  <si>
    <t>Саратське об’єднане управління ПФУ</t>
  </si>
  <si>
    <t>Ізмаїльське об’єднане управління ПФУ</t>
  </si>
  <si>
    <t>Суворовське об’єднане управління ПФУ в м. Одесі</t>
  </si>
  <si>
    <t>Всього</t>
  </si>
  <si>
    <t>Розподіл пенсіонерів за видами призначених місячних пенсій</t>
  </si>
  <si>
    <t xml:space="preserve"> за віком</t>
  </si>
  <si>
    <t>по інвалідності</t>
  </si>
  <si>
    <t>у разі втрати годувальника</t>
  </si>
  <si>
    <t>за вислугу років</t>
  </si>
  <si>
    <t>соціальні пенсії</t>
  </si>
  <si>
    <t>довічне утримання суддів</t>
  </si>
  <si>
    <t>Розподіл пенсіонерів за розмірами призначених пенсій відносно прожиткового мінімуму для осіб, які втратили працездатність</t>
  </si>
  <si>
    <t xml:space="preserve">нижче прожиткового мінімуму </t>
  </si>
  <si>
    <t>у розмірі прожиткового мінімуму</t>
  </si>
  <si>
    <t>вище прожиткового мінімуму</t>
  </si>
  <si>
    <t>Із загального числа пенсіонерів (рядок 01) -  працюючі пенсіонери</t>
  </si>
  <si>
    <t>ЗВІТ
про розподіл працюючих пенсіонерів за розмірами призначених місячних пенсій</t>
  </si>
  <si>
    <r>
      <t xml:space="preserve">Чисельність </t>
    </r>
    <r>
      <rPr>
        <b/>
        <u/>
        <sz val="8"/>
        <rFont val="Times New Roman"/>
        <charset val="204"/>
      </rPr>
      <t>працюючих</t>
    </r>
    <r>
      <rPr>
        <sz val="8"/>
        <rFont val="Times New Roman"/>
        <charset val="204"/>
      </rPr>
      <t xml:space="preserve"> пенсіонерів усіх категорій (осіб)</t>
    </r>
  </si>
  <si>
    <t xml:space="preserve"> Із загального числа пенсіонерів (рядок 01) -  працюючі пенсіонери(85%  признач.розміру)</t>
  </si>
  <si>
    <t xml:space="preserve">Розподіл працюючих пенсіонерів за розмірами призначених місячних пенсій </t>
  </si>
  <si>
    <t>Розподіл працюючих пенсіонерів за видами призначених місячних пенсій</t>
  </si>
  <si>
    <t>Розподіл працюючих пенсіонерів за розмірами призначених пенсій відносно прожиткового мінімуму для осіб, які втратили працездатність</t>
  </si>
  <si>
    <t>Із загального числа пенсіонерів (рядок 01) -  працюючі пенсіонери(85% признач. розм.)</t>
  </si>
</sst>
</file>

<file path=xl/styles.xml><?xml version="1.0" encoding="utf-8"?>
<styleSheet xmlns="http://schemas.openxmlformats.org/spreadsheetml/2006/main">
  <fonts count="29">
    <font>
      <sz val="10"/>
      <name val="Times New Roman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Times New Roman"/>
      <charset val="204"/>
    </font>
    <font>
      <sz val="8"/>
      <color indexed="10"/>
      <name val="Times New Roman"/>
      <charset val="204"/>
    </font>
    <font>
      <sz val="8"/>
      <color indexed="10"/>
      <name val="Times New Roman"/>
      <family val="1"/>
      <charset val="204"/>
    </font>
    <font>
      <sz val="10"/>
      <color indexed="10"/>
      <name val="Times New Roman"/>
      <charset val="204"/>
    </font>
    <font>
      <b/>
      <u/>
      <sz val="8"/>
      <name val="Times New Roman"/>
      <charset val="204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25">
    <xf numFmtId="0" fontId="0" fillId="0" borderId="0" xfId="0"/>
    <xf numFmtId="0" fontId="19" fillId="0" borderId="0" xfId="0" applyFont="1" applyAlignment="1">
      <alignment horizontal="center"/>
    </xf>
    <xf numFmtId="0" fontId="18" fillId="0" borderId="0" xfId="0" applyFont="1"/>
    <xf numFmtId="0" fontId="23" fillId="0" borderId="0" xfId="0" applyFont="1" applyAlignment="1">
      <alignment horizontal="center" wrapText="1"/>
    </xf>
    <xf numFmtId="0" fontId="23" fillId="0" borderId="0" xfId="0" applyFont="1" applyAlignment="1"/>
    <xf numFmtId="49" fontId="23" fillId="0" borderId="0" xfId="0" applyNumberFormat="1" applyFont="1" applyAlignment="1">
      <alignment horizontal="right"/>
    </xf>
    <xf numFmtId="49" fontId="23" fillId="0" borderId="0" xfId="0" applyNumberFormat="1" applyFont="1" applyAlignment="1">
      <alignment horizontal="left"/>
    </xf>
    <xf numFmtId="0" fontId="23" fillId="0" borderId="0" xfId="0" applyFont="1" applyAlignment="1">
      <alignment horizontal="center"/>
    </xf>
    <xf numFmtId="0" fontId="19" fillId="0" borderId="10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top" wrapText="1"/>
    </xf>
    <xf numFmtId="0" fontId="23" fillId="0" borderId="0" xfId="0" applyFont="1" applyBorder="1" applyAlignment="1">
      <alignment horizontal="center" vertical="top" wrapText="1"/>
    </xf>
    <xf numFmtId="0" fontId="19" fillId="0" borderId="15" xfId="0" applyFont="1" applyBorder="1" applyAlignment="1">
      <alignment horizontal="center" vertical="center" wrapText="1"/>
    </xf>
    <xf numFmtId="0" fontId="19" fillId="0" borderId="16" xfId="0" applyFont="1" applyBorder="1" applyAlignment="1">
      <alignment horizontal="center" vertical="center" wrapText="1"/>
    </xf>
    <xf numFmtId="0" fontId="19" fillId="0" borderId="17" xfId="0" applyFont="1" applyBorder="1" applyAlignment="1">
      <alignment horizontal="center" vertical="center" wrapText="1"/>
    </xf>
    <xf numFmtId="0" fontId="19" fillId="0" borderId="18" xfId="0" applyFont="1" applyBorder="1" applyAlignment="1">
      <alignment horizontal="center" vertical="center" wrapText="1"/>
    </xf>
    <xf numFmtId="0" fontId="0" fillId="0" borderId="11" xfId="0" applyBorder="1" applyAlignment="1"/>
    <xf numFmtId="0" fontId="0" fillId="0" borderId="0" xfId="0" applyAlignment="1"/>
    <xf numFmtId="0" fontId="18" fillId="0" borderId="12" xfId="0" applyFont="1" applyBorder="1" applyAlignment="1">
      <alignment vertical="top" wrapText="1"/>
    </xf>
    <xf numFmtId="0" fontId="18" fillId="0" borderId="14" xfId="0" applyFont="1" applyBorder="1" applyAlignment="1">
      <alignment vertical="top" wrapText="1"/>
    </xf>
    <xf numFmtId="0" fontId="18" fillId="0" borderId="13" xfId="0" applyFont="1" applyBorder="1" applyAlignment="1">
      <alignment vertical="top" wrapText="1"/>
    </xf>
    <xf numFmtId="0" fontId="18" fillId="0" borderId="10" xfId="0" applyFont="1" applyBorder="1" applyAlignment="1">
      <alignment wrapText="1"/>
    </xf>
    <xf numFmtId="0" fontId="18" fillId="0" borderId="11" xfId="0" applyFont="1" applyBorder="1" applyAlignment="1">
      <alignment horizontal="center" vertical="top" wrapText="1"/>
    </xf>
    <xf numFmtId="0" fontId="18" fillId="0" borderId="0" xfId="0" applyFont="1" applyBorder="1" applyAlignment="1">
      <alignment horizontal="center" vertical="top" wrapText="1"/>
    </xf>
    <xf numFmtId="0" fontId="18" fillId="0" borderId="11" xfId="0" applyFont="1" applyBorder="1" applyAlignment="1">
      <alignment horizontal="left" vertical="top" wrapText="1"/>
    </xf>
    <xf numFmtId="0" fontId="18" fillId="0" borderId="0" xfId="0" applyFont="1" applyBorder="1" applyAlignment="1">
      <alignment horizontal="left" vertical="top" wrapText="1"/>
    </xf>
    <xf numFmtId="0" fontId="18" fillId="0" borderId="20" xfId="0" applyFont="1" applyBorder="1" applyAlignment="1">
      <alignment horizontal="left" vertical="top" wrapText="1"/>
    </xf>
    <xf numFmtId="0" fontId="18" fillId="0" borderId="18" xfId="0" applyFont="1" applyBorder="1" applyAlignment="1">
      <alignment horizontal="center" wrapText="1"/>
    </xf>
    <xf numFmtId="0" fontId="18" fillId="0" borderId="19" xfId="0" applyFont="1" applyBorder="1" applyAlignment="1">
      <alignment horizontal="center" wrapText="1"/>
    </xf>
    <xf numFmtId="0" fontId="18" fillId="0" borderId="15" xfId="0" applyFont="1" applyBorder="1" applyAlignment="1">
      <alignment horizontal="left" vertical="top" wrapText="1" indent="1"/>
    </xf>
    <xf numFmtId="0" fontId="18" fillId="0" borderId="17" xfId="0" applyFont="1" applyBorder="1" applyAlignment="1">
      <alignment horizontal="left" vertical="top" wrapText="1" indent="1"/>
    </xf>
    <xf numFmtId="0" fontId="18" fillId="0" borderId="16" xfId="0" applyFont="1" applyBorder="1" applyAlignment="1">
      <alignment horizontal="left" vertical="top" wrapText="1" indent="1"/>
    </xf>
    <xf numFmtId="0" fontId="18" fillId="0" borderId="10" xfId="0" applyFont="1" applyBorder="1" applyAlignment="1">
      <alignment horizontal="center" wrapText="1"/>
    </xf>
    <xf numFmtId="0" fontId="18" fillId="0" borderId="11" xfId="0" applyFont="1" applyBorder="1" applyAlignment="1">
      <alignment vertical="top" wrapText="1"/>
    </xf>
    <xf numFmtId="0" fontId="18" fillId="0" borderId="0" xfId="0" applyFont="1" applyBorder="1" applyAlignment="1">
      <alignment vertical="top" wrapText="1"/>
    </xf>
    <xf numFmtId="0" fontId="18" fillId="0" borderId="20" xfId="0" applyFont="1" applyBorder="1" applyAlignment="1">
      <alignment vertical="top" wrapText="1"/>
    </xf>
    <xf numFmtId="0" fontId="0" fillId="0" borderId="0" xfId="0" applyAlignment="1">
      <alignment vertical="top" wrapText="1"/>
    </xf>
    <xf numFmtId="0" fontId="18" fillId="0" borderId="15" xfId="0" applyFont="1" applyBorder="1" applyAlignment="1">
      <alignment vertical="top" wrapText="1"/>
    </xf>
    <xf numFmtId="0" fontId="18" fillId="0" borderId="17" xfId="0" applyFont="1" applyBorder="1" applyAlignment="1">
      <alignment vertical="top" wrapText="1"/>
    </xf>
    <xf numFmtId="0" fontId="18" fillId="0" borderId="16" xfId="0" applyFont="1" applyBorder="1" applyAlignment="1">
      <alignment vertical="top" wrapText="1"/>
    </xf>
    <xf numFmtId="0" fontId="19" fillId="0" borderId="0" xfId="0" applyFont="1" applyAlignment="1">
      <alignment horizontal="center" vertical="top" wrapText="1"/>
    </xf>
    <xf numFmtId="0" fontId="18" fillId="0" borderId="10" xfId="0" applyFont="1" applyBorder="1" applyAlignment="1">
      <alignment horizontal="center" wrapText="1"/>
    </xf>
    <xf numFmtId="0" fontId="0" fillId="0" borderId="0" xfId="0" applyProtection="1">
      <protection locked="0"/>
    </xf>
    <xf numFmtId="0" fontId="19" fillId="0" borderId="21" xfId="0" applyFont="1" applyBorder="1" applyAlignment="1" applyProtection="1">
      <alignment vertical="top" wrapText="1"/>
      <protection locked="0"/>
    </xf>
    <xf numFmtId="0" fontId="19" fillId="0" borderId="22" xfId="0" applyFont="1" applyBorder="1" applyAlignment="1" applyProtection="1">
      <alignment vertical="top" wrapText="1"/>
      <protection locked="0"/>
    </xf>
    <xf numFmtId="0" fontId="19" fillId="0" borderId="23" xfId="0" applyFont="1" applyBorder="1" applyAlignment="1" applyProtection="1">
      <alignment vertical="top" wrapText="1"/>
      <protection locked="0"/>
    </xf>
    <xf numFmtId="0" fontId="20" fillId="0" borderId="21" xfId="0" applyFont="1" applyBorder="1" applyAlignment="1" applyProtection="1">
      <alignment vertical="top" wrapText="1"/>
      <protection locked="0"/>
    </xf>
    <xf numFmtId="0" fontId="20" fillId="0" borderId="22" xfId="0" applyFont="1" applyBorder="1" applyAlignment="1" applyProtection="1">
      <alignment vertical="top" wrapText="1"/>
      <protection locked="0"/>
    </xf>
    <xf numFmtId="0" fontId="20" fillId="0" borderId="23" xfId="0" applyFont="1" applyBorder="1" applyAlignment="1" applyProtection="1">
      <alignment vertical="top" wrapText="1"/>
      <protection locked="0"/>
    </xf>
    <xf numFmtId="0" fontId="18" fillId="0" borderId="21" xfId="0" applyFont="1" applyBorder="1" applyAlignment="1" applyProtection="1">
      <alignment vertical="top" wrapText="1"/>
      <protection locked="0"/>
    </xf>
    <xf numFmtId="0" fontId="18" fillId="0" borderId="22" xfId="0" applyFont="1" applyBorder="1" applyAlignment="1" applyProtection="1">
      <alignment vertical="top" wrapText="1"/>
      <protection locked="0"/>
    </xf>
    <xf numFmtId="0" fontId="18" fillId="0" borderId="23" xfId="0" applyFont="1" applyBorder="1" applyAlignment="1" applyProtection="1">
      <alignment vertical="top" wrapText="1"/>
      <protection locked="0"/>
    </xf>
    <xf numFmtId="0" fontId="18" fillId="0" borderId="10" xfId="0" applyFont="1" applyBorder="1" applyAlignment="1" applyProtection="1">
      <alignment horizontal="center" vertical="top" wrapText="1"/>
      <protection locked="0"/>
    </xf>
    <xf numFmtId="0" fontId="18" fillId="0" borderId="18" xfId="0" applyFont="1" applyBorder="1" applyAlignment="1" applyProtection="1">
      <alignment horizontal="center" vertical="top" wrapText="1"/>
      <protection locked="0"/>
    </xf>
    <xf numFmtId="0" fontId="18" fillId="0" borderId="21" xfId="0" applyFont="1" applyBorder="1" applyAlignment="1" applyProtection="1">
      <alignment horizontal="center" vertical="top" wrapText="1"/>
      <protection locked="0"/>
    </xf>
    <xf numFmtId="0" fontId="18" fillId="0" borderId="22" xfId="0" applyFont="1" applyBorder="1" applyAlignment="1" applyProtection="1">
      <alignment horizontal="center" vertical="top" wrapText="1"/>
      <protection locked="0"/>
    </xf>
    <xf numFmtId="0" fontId="18" fillId="0" borderId="23" xfId="0" applyFont="1" applyBorder="1" applyAlignment="1" applyProtection="1">
      <alignment horizontal="center" vertical="top" wrapText="1"/>
      <protection locked="0"/>
    </xf>
    <xf numFmtId="0" fontId="18" fillId="0" borderId="17" xfId="0" applyFont="1" applyBorder="1" applyAlignment="1" applyProtection="1">
      <alignment horizontal="center" vertical="top" wrapText="1"/>
      <protection locked="0"/>
    </xf>
    <xf numFmtId="1" fontId="0" fillId="0" borderId="0" xfId="0" applyNumberFormat="1" applyAlignment="1" applyProtection="1">
      <alignment horizontal="right"/>
      <protection locked="0"/>
    </xf>
    <xf numFmtId="1" fontId="18" fillId="0" borderId="18" xfId="0" applyNumberFormat="1" applyFont="1" applyBorder="1" applyAlignment="1" applyProtection="1">
      <alignment horizontal="right" vertical="top" wrapText="1"/>
      <protection locked="0"/>
    </xf>
    <xf numFmtId="1" fontId="18" fillId="0" borderId="17" xfId="0" applyNumberFormat="1" applyFont="1" applyBorder="1" applyAlignment="1" applyProtection="1">
      <alignment horizontal="right" vertical="top" wrapText="1"/>
      <protection locked="0"/>
    </xf>
    <xf numFmtId="0" fontId="18" fillId="0" borderId="19" xfId="0" applyFont="1" applyBorder="1" applyAlignment="1" applyProtection="1">
      <alignment horizontal="center" wrapText="1"/>
      <protection locked="0"/>
    </xf>
    <xf numFmtId="1" fontId="18" fillId="0" borderId="17" xfId="0" applyNumberFormat="1" applyFont="1" applyBorder="1" applyAlignment="1" applyProtection="1">
      <alignment horizontal="left" vertical="top" wrapText="1"/>
      <protection locked="0"/>
    </xf>
    <xf numFmtId="0" fontId="18" fillId="0" borderId="14" xfId="0" applyFont="1" applyBorder="1" applyProtection="1">
      <protection locked="0"/>
    </xf>
    <xf numFmtId="0" fontId="24" fillId="0" borderId="0" xfId="0" applyFont="1"/>
    <xf numFmtId="49" fontId="24" fillId="0" borderId="0" xfId="0" applyNumberFormat="1" applyFont="1" applyAlignment="1">
      <alignment wrapText="1"/>
    </xf>
    <xf numFmtId="49" fontId="24" fillId="0" borderId="0" xfId="0" applyNumberFormat="1" applyFont="1" applyAlignment="1">
      <alignment horizontal="center"/>
    </xf>
    <xf numFmtId="3" fontId="24" fillId="0" borderId="0" xfId="0" applyNumberFormat="1" applyFont="1"/>
    <xf numFmtId="4" fontId="24" fillId="0" borderId="0" xfId="0" applyNumberFormat="1" applyFont="1"/>
    <xf numFmtId="0" fontId="25" fillId="0" borderId="0" xfId="0" applyFont="1"/>
    <xf numFmtId="0" fontId="24" fillId="0" borderId="0" xfId="0" applyFont="1" applyAlignment="1">
      <alignment horizontal="left" vertical="top" wrapText="1"/>
    </xf>
    <xf numFmtId="49" fontId="24" fillId="0" borderId="24" xfId="0" applyNumberFormat="1" applyFont="1" applyBorder="1" applyAlignment="1">
      <alignment horizontal="center" vertical="center" wrapText="1"/>
    </xf>
    <xf numFmtId="49" fontId="24" fillId="0" borderId="24" xfId="0" applyNumberFormat="1" applyFont="1" applyBorder="1" applyAlignment="1">
      <alignment horizontal="center" vertical="top" wrapText="1"/>
    </xf>
    <xf numFmtId="3" fontId="24" fillId="0" borderId="25" xfId="0" applyNumberFormat="1" applyFont="1" applyBorder="1" applyAlignment="1">
      <alignment horizontal="center" vertical="top" wrapText="1"/>
    </xf>
    <xf numFmtId="4" fontId="24" fillId="0" borderId="26" xfId="0" applyNumberFormat="1" applyFont="1" applyBorder="1" applyAlignment="1">
      <alignment horizontal="center" vertical="top" wrapText="1"/>
    </xf>
    <xf numFmtId="4" fontId="24" fillId="0" borderId="25" xfId="0" applyNumberFormat="1" applyFont="1" applyBorder="1" applyAlignment="1">
      <alignment horizontal="center" vertical="top" wrapText="1"/>
    </xf>
    <xf numFmtId="0" fontId="25" fillId="0" borderId="0" xfId="0" applyFont="1" applyAlignment="1">
      <alignment horizontal="left" vertical="top" wrapText="1"/>
    </xf>
    <xf numFmtId="1" fontId="24" fillId="0" borderId="0" xfId="0" applyNumberFormat="1" applyFont="1"/>
    <xf numFmtId="49" fontId="24" fillId="0" borderId="25" xfId="0" applyNumberFormat="1" applyFont="1" applyBorder="1" applyAlignment="1">
      <alignment horizontal="center" wrapText="1"/>
    </xf>
    <xf numFmtId="49" fontId="24" fillId="0" borderId="25" xfId="0" applyNumberFormat="1" applyFont="1" applyBorder="1" applyAlignment="1">
      <alignment horizontal="center"/>
    </xf>
    <xf numFmtId="1" fontId="24" fillId="0" borderId="25" xfId="0" applyNumberFormat="1" applyFont="1" applyBorder="1" applyAlignment="1">
      <alignment horizontal="center"/>
    </xf>
    <xf numFmtId="1" fontId="25" fillId="0" borderId="0" xfId="0" applyNumberFormat="1" applyFont="1"/>
    <xf numFmtId="49" fontId="24" fillId="0" borderId="25" xfId="0" applyNumberFormat="1" applyFont="1" applyBorder="1" applyAlignment="1">
      <alignment wrapText="1"/>
    </xf>
    <xf numFmtId="3" fontId="22" fillId="0" borderId="25" xfId="0" applyNumberFormat="1" applyFont="1" applyBorder="1" applyAlignment="1">
      <alignment horizontal="right"/>
    </xf>
    <xf numFmtId="4" fontId="22" fillId="0" borderId="25" xfId="0" applyNumberFormat="1" applyFont="1" applyBorder="1" applyAlignment="1">
      <alignment horizontal="right"/>
    </xf>
    <xf numFmtId="3" fontId="25" fillId="0" borderId="0" xfId="0" applyNumberFormat="1" applyFont="1"/>
    <xf numFmtId="4" fontId="25" fillId="0" borderId="0" xfId="0" applyNumberFormat="1" applyFont="1"/>
    <xf numFmtId="49" fontId="22" fillId="0" borderId="25" xfId="0" applyNumberFormat="1" applyFont="1" applyBorder="1" applyAlignment="1">
      <alignment horizontal="center"/>
    </xf>
    <xf numFmtId="3" fontId="22" fillId="0" borderId="0" xfId="0" applyNumberFormat="1" applyFont="1"/>
    <xf numFmtId="4" fontId="22" fillId="0" borderId="0" xfId="0" applyNumberFormat="1" applyFont="1"/>
    <xf numFmtId="0" fontId="22" fillId="0" borderId="0" xfId="0" applyFont="1"/>
    <xf numFmtId="49" fontId="24" fillId="0" borderId="27" xfId="0" applyNumberFormat="1" applyFont="1" applyBorder="1" applyAlignment="1">
      <alignment wrapText="1"/>
    </xf>
    <xf numFmtId="49" fontId="22" fillId="0" borderId="27" xfId="0" applyNumberFormat="1" applyFont="1" applyBorder="1" applyAlignment="1">
      <alignment horizontal="center"/>
    </xf>
    <xf numFmtId="3" fontId="22" fillId="0" borderId="27" xfId="0" applyNumberFormat="1" applyFont="1" applyBorder="1" applyAlignment="1">
      <alignment horizontal="right"/>
    </xf>
    <xf numFmtId="4" fontId="22" fillId="0" borderId="27" xfId="0" applyNumberFormat="1" applyFont="1" applyBorder="1" applyAlignment="1">
      <alignment horizontal="right"/>
    </xf>
    <xf numFmtId="0" fontId="22" fillId="0" borderId="0" xfId="0" applyFont="1" applyBorder="1" applyAlignment="1">
      <alignment horizontal="left" vertical="top" wrapText="1"/>
    </xf>
    <xf numFmtId="0" fontId="0" fillId="0" borderId="0" xfId="0" applyAlignment="1">
      <alignment horizontal="right" wrapText="1"/>
    </xf>
    <xf numFmtId="0" fontId="21" fillId="0" borderId="0" xfId="0" applyFont="1" applyAlignment="1">
      <alignment horizontal="left"/>
    </xf>
    <xf numFmtId="0" fontId="22" fillId="0" borderId="0" xfId="0" applyFont="1" applyAlignment="1"/>
    <xf numFmtId="0" fontId="22" fillId="0" borderId="24" xfId="0" applyFont="1" applyBorder="1" applyAlignment="1">
      <alignment horizontal="center" vertical="center" wrapText="1"/>
    </xf>
    <xf numFmtId="0" fontId="22" fillId="0" borderId="28" xfId="0" applyFont="1" applyBorder="1" applyAlignment="1">
      <alignment horizontal="center" vertical="center" wrapText="1"/>
    </xf>
    <xf numFmtId="0" fontId="22" fillId="0" borderId="29" xfId="0" applyFont="1" applyBorder="1" applyAlignment="1">
      <alignment horizontal="center" vertical="center" wrapText="1"/>
    </xf>
    <xf numFmtId="0" fontId="22" fillId="0" borderId="26" xfId="0" applyFont="1" applyBorder="1" applyAlignment="1">
      <alignment horizontal="center" vertical="center" wrapText="1"/>
    </xf>
    <xf numFmtId="0" fontId="22" fillId="0" borderId="30" xfId="0" applyFont="1" applyBorder="1" applyAlignment="1">
      <alignment horizontal="center" vertical="center" wrapText="1"/>
    </xf>
    <xf numFmtId="0" fontId="22" fillId="0" borderId="31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left" vertical="center" wrapText="1"/>
    </xf>
    <xf numFmtId="3" fontId="22" fillId="0" borderId="0" xfId="0" applyNumberFormat="1" applyFont="1" applyBorder="1" applyAlignment="1">
      <alignment horizontal="left" vertical="center" wrapText="1"/>
    </xf>
    <xf numFmtId="3" fontId="22" fillId="0" borderId="0" xfId="0" applyNumberFormat="1" applyFont="1" applyBorder="1" applyAlignment="1">
      <alignment horizontal="center" vertical="center" wrapText="1"/>
    </xf>
    <xf numFmtId="0" fontId="22" fillId="0" borderId="25" xfId="0" applyFont="1" applyBorder="1"/>
    <xf numFmtId="1" fontId="22" fillId="0" borderId="25" xfId="0" applyNumberFormat="1" applyFont="1" applyBorder="1" applyAlignment="1">
      <alignment horizontal="right"/>
    </xf>
    <xf numFmtId="2" fontId="22" fillId="0" borderId="25" xfId="0" applyNumberFormat="1" applyFont="1" applyBorder="1" applyAlignment="1">
      <alignment horizontal="right"/>
    </xf>
    <xf numFmtId="2" fontId="22" fillId="0" borderId="31" xfId="0" applyNumberFormat="1" applyFont="1" applyBorder="1" applyAlignment="1">
      <alignment horizontal="right"/>
    </xf>
    <xf numFmtId="3" fontId="22" fillId="0" borderId="0" xfId="0" applyNumberFormat="1" applyFont="1" applyBorder="1"/>
    <xf numFmtId="0" fontId="21" fillId="0" borderId="26" xfId="0" applyFont="1" applyBorder="1" applyAlignment="1">
      <alignment horizontal="center"/>
    </xf>
    <xf numFmtId="0" fontId="21" fillId="0" borderId="31" xfId="0" applyFont="1" applyBorder="1" applyAlignment="1">
      <alignment horizontal="center"/>
    </xf>
    <xf numFmtId="3" fontId="26" fillId="0" borderId="0" xfId="0" applyNumberFormat="1" applyFont="1"/>
    <xf numFmtId="4" fontId="26" fillId="0" borderId="0" xfId="0" applyNumberFormat="1" applyFont="1"/>
    <xf numFmtId="1" fontId="22" fillId="0" borderId="25" xfId="0" applyNumberFormat="1" applyFont="1" applyBorder="1"/>
    <xf numFmtId="2" fontId="22" fillId="0" borderId="25" xfId="0" applyNumberFormat="1" applyFont="1" applyBorder="1"/>
    <xf numFmtId="2" fontId="22" fillId="0" borderId="31" xfId="0" applyNumberFormat="1" applyFont="1" applyBorder="1"/>
    <xf numFmtId="0" fontId="0" fillId="0" borderId="0" xfId="0" applyFont="1"/>
    <xf numFmtId="0" fontId="27" fillId="0" borderId="0" xfId="0" applyFont="1"/>
    <xf numFmtId="4" fontId="22" fillId="0" borderId="25" xfId="0" applyNumberFormat="1" applyFont="1" applyBorder="1"/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 customBuiltin="1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4"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4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odatok1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Dodatok%202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Dodatok%203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5pf%20(rab)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odatok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odatok 2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Dodatok 3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5pf (rab)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27"/>
  <sheetViews>
    <sheetView showFormulas="1" workbookViewId="0">
      <selection activeCell="J14" sqref="J14"/>
    </sheetView>
  </sheetViews>
  <sheetFormatPr defaultColWidth="9.33203125" defaultRowHeight="12.75"/>
  <cols>
    <col min="1" max="1" width="6.1640625" customWidth="1"/>
    <col min="2" max="3" width="6.33203125" customWidth="1"/>
    <col min="4" max="4" width="6.83203125" customWidth="1"/>
    <col min="5" max="5" width="6" customWidth="1"/>
    <col min="6" max="6" width="9.1640625" customWidth="1"/>
    <col min="7" max="7" width="11.6640625" customWidth="1"/>
    <col min="8" max="8" width="5.33203125" customWidth="1"/>
    <col min="9" max="9" width="6.83203125" customWidth="1"/>
  </cols>
  <sheetData>
    <row r="1" spans="1:9">
      <c r="A1" s="1" t="s">
        <v>0</v>
      </c>
      <c r="B1" s="1"/>
      <c r="C1" s="1"/>
      <c r="D1" s="1"/>
      <c r="E1" s="1"/>
      <c r="F1" s="1"/>
      <c r="G1" s="1"/>
    </row>
    <row r="2" spans="1:9">
      <c r="A2" s="2"/>
    </row>
    <row r="3" spans="1:9" ht="35.25" customHeight="1">
      <c r="A3" s="3" t="s">
        <v>1</v>
      </c>
      <c r="B3" s="3"/>
      <c r="C3" s="3"/>
      <c r="D3" s="3"/>
      <c r="E3" s="3"/>
      <c r="F3" s="3"/>
      <c r="G3" s="3"/>
    </row>
    <row r="4" spans="1:9" ht="15.75" customHeight="1">
      <c r="B4" s="4"/>
      <c r="C4" s="5" t="s">
        <v>2</v>
      </c>
      <c r="D4" s="6" t="s">
        <v>3</v>
      </c>
      <c r="E4" s="6"/>
    </row>
    <row r="5" spans="1:9" ht="16.5" customHeight="1" thickBot="1">
      <c r="A5" s="7"/>
    </row>
    <row r="6" spans="1:9" ht="14.25" customHeight="1" thickBot="1">
      <c r="A6" s="9" t="s">
        <v>4</v>
      </c>
      <c r="B6" s="11"/>
      <c r="C6" s="11"/>
      <c r="D6" s="11"/>
      <c r="E6" s="10"/>
      <c r="F6" s="8" t="s">
        <v>5</v>
      </c>
      <c r="G6" s="12" t="s">
        <v>6</v>
      </c>
      <c r="H6" s="13"/>
      <c r="I6" s="13"/>
    </row>
    <row r="7" spans="1:9" ht="2.25" hidden="1" customHeight="1">
      <c r="A7" s="14"/>
      <c r="B7" s="15"/>
      <c r="C7" s="15"/>
      <c r="D7" s="15"/>
      <c r="E7" s="16"/>
      <c r="F7" s="17"/>
      <c r="G7" s="18"/>
      <c r="H7" s="19"/>
      <c r="I7" s="19"/>
    </row>
    <row r="8" spans="1:9" ht="34.5" customHeight="1">
      <c r="A8" s="20" t="s">
        <v>7</v>
      </c>
      <c r="B8" s="21"/>
      <c r="C8" s="21"/>
      <c r="D8" s="21"/>
      <c r="E8" s="22"/>
      <c r="F8" s="23"/>
      <c r="G8" s="24" t="s">
        <v>8</v>
      </c>
      <c r="H8" s="25"/>
      <c r="I8" s="25"/>
    </row>
    <row r="9" spans="1:9" ht="25.5" customHeight="1">
      <c r="A9" s="26" t="s">
        <v>9</v>
      </c>
      <c r="B9" s="27"/>
      <c r="C9" s="27"/>
      <c r="D9" s="27"/>
      <c r="E9" s="28"/>
      <c r="F9" s="30" t="s">
        <v>10</v>
      </c>
      <c r="G9" s="24"/>
      <c r="H9" s="25"/>
      <c r="I9" s="25"/>
    </row>
    <row r="10" spans="1:9" ht="13.5" customHeight="1" thickBot="1">
      <c r="A10" s="31" t="s">
        <v>11</v>
      </c>
      <c r="B10" s="33"/>
      <c r="C10" s="33"/>
      <c r="D10" s="33"/>
      <c r="E10" s="32"/>
      <c r="F10" s="29"/>
      <c r="G10" s="24"/>
      <c r="H10" s="25"/>
      <c r="I10" s="25"/>
    </row>
    <row r="11" spans="1:9" ht="29.25" customHeight="1">
      <c r="A11" s="20" t="s">
        <v>12</v>
      </c>
      <c r="B11" s="21"/>
      <c r="C11" s="21"/>
      <c r="D11" s="21"/>
      <c r="E11" s="22"/>
      <c r="F11" s="34"/>
      <c r="G11" s="24"/>
      <c r="H11" s="25"/>
      <c r="I11" s="25"/>
    </row>
    <row r="12" spans="1:9" ht="13.5" customHeight="1">
      <c r="A12" s="35" t="s">
        <v>13</v>
      </c>
      <c r="B12" s="36"/>
      <c r="C12" s="36"/>
      <c r="D12" s="36"/>
      <c r="E12" s="37"/>
      <c r="F12" s="30" t="s">
        <v>14</v>
      </c>
      <c r="G12" s="38"/>
    </row>
    <row r="13" spans="1:9" ht="51.75" customHeight="1" thickBot="1">
      <c r="A13" s="39" t="s">
        <v>15</v>
      </c>
      <c r="B13" s="41"/>
      <c r="C13" s="41"/>
      <c r="D13" s="41"/>
      <c r="E13" s="40"/>
      <c r="F13" s="29"/>
      <c r="G13" s="38"/>
      <c r="H13" s="42"/>
      <c r="I13" s="42" t="s">
        <v>16</v>
      </c>
    </row>
    <row r="14" spans="1:9" ht="25.5" customHeight="1">
      <c r="A14" s="20" t="s">
        <v>17</v>
      </c>
      <c r="B14" s="21"/>
      <c r="C14" s="21"/>
      <c r="D14" s="21"/>
      <c r="E14" s="22"/>
      <c r="F14" s="43" t="s">
        <v>18</v>
      </c>
      <c r="G14" s="38"/>
    </row>
    <row r="15" spans="1:9" ht="12.75" customHeight="1" thickBot="1">
      <c r="A15" s="39" t="s">
        <v>19</v>
      </c>
      <c r="B15" s="41"/>
      <c r="C15" s="41"/>
      <c r="D15" s="41"/>
      <c r="E15" s="40"/>
      <c r="F15" s="29"/>
      <c r="G15" s="38"/>
    </row>
    <row r="16" spans="1:9" ht="13.5" customHeight="1" thickBot="1">
      <c r="A16" s="2"/>
    </row>
    <row r="17" spans="1:9" s="44" customFormat="1" ht="13.5" customHeight="1" thickBot="1">
      <c r="A17" s="45" t="s">
        <v>20</v>
      </c>
      <c r="B17" s="47"/>
      <c r="C17" s="47"/>
      <c r="D17" s="47"/>
      <c r="E17" s="47"/>
      <c r="F17" s="47"/>
      <c r="G17" s="47"/>
      <c r="H17" s="47"/>
      <c r="I17" s="46"/>
    </row>
    <row r="18" spans="1:9" s="44" customFormat="1" ht="14.25" customHeight="1" thickBot="1">
      <c r="A18" s="48" t="s">
        <v>21</v>
      </c>
      <c r="B18" s="50"/>
      <c r="C18" s="50"/>
      <c r="D18" s="50"/>
      <c r="E18" s="50"/>
      <c r="F18" s="50"/>
      <c r="G18" s="50"/>
      <c r="H18" s="50"/>
      <c r="I18" s="49"/>
    </row>
    <row r="19" spans="1:9" s="44" customFormat="1" ht="13.5" customHeight="1" thickBot="1">
      <c r="A19" s="51"/>
      <c r="B19" s="53"/>
      <c r="C19" s="53"/>
      <c r="D19" s="53"/>
      <c r="E19" s="53"/>
      <c r="F19" s="53"/>
      <c r="G19" s="53"/>
      <c r="H19" s="53"/>
      <c r="I19" s="52"/>
    </row>
    <row r="20" spans="1:9" s="44" customFormat="1" ht="13.5" customHeight="1" thickBot="1">
      <c r="A20" s="45" t="s">
        <v>22</v>
      </c>
      <c r="B20" s="47"/>
      <c r="C20" s="47"/>
      <c r="D20" s="47"/>
      <c r="E20" s="47"/>
      <c r="F20" s="47"/>
      <c r="G20" s="47"/>
      <c r="H20" s="47"/>
      <c r="I20" s="46"/>
    </row>
    <row r="21" spans="1:9" s="44" customFormat="1" ht="13.5" customHeight="1" thickBot="1">
      <c r="A21" s="51"/>
      <c r="B21" s="53"/>
      <c r="C21" s="53"/>
      <c r="D21" s="53"/>
      <c r="E21" s="53"/>
      <c r="F21" s="53"/>
      <c r="G21" s="53"/>
      <c r="H21" s="53"/>
      <c r="I21" s="52"/>
    </row>
    <row r="22" spans="1:9" s="44" customFormat="1" ht="13.5" customHeight="1" thickBot="1">
      <c r="A22" s="51"/>
      <c r="B22" s="53"/>
      <c r="C22" s="53"/>
      <c r="D22" s="53"/>
      <c r="E22" s="53"/>
      <c r="F22" s="53"/>
      <c r="G22" s="53"/>
      <c r="H22" s="53"/>
      <c r="I22" s="52"/>
    </row>
    <row r="23" spans="1:9" s="44" customFormat="1" ht="13.5" customHeight="1" thickBot="1">
      <c r="A23" s="54" t="s">
        <v>23</v>
      </c>
      <c r="B23" s="56" t="s">
        <v>24</v>
      </c>
      <c r="C23" s="58"/>
      <c r="D23" s="58"/>
      <c r="E23" s="58"/>
      <c r="F23" s="58"/>
      <c r="G23" s="58"/>
      <c r="H23" s="58"/>
      <c r="I23" s="57"/>
    </row>
    <row r="24" spans="1:9" s="44" customFormat="1" ht="67.5" customHeight="1" thickBot="1">
      <c r="A24" s="55"/>
      <c r="B24" s="59" t="s">
        <v>25</v>
      </c>
      <c r="C24" s="59" t="s">
        <v>26</v>
      </c>
      <c r="D24" s="59" t="s">
        <v>27</v>
      </c>
      <c r="E24" s="59" t="s">
        <v>28</v>
      </c>
      <c r="F24" s="59" t="s">
        <v>29</v>
      </c>
      <c r="G24" s="59" t="s">
        <v>30</v>
      </c>
      <c r="H24" s="59"/>
      <c r="I24" s="59" t="s">
        <v>31</v>
      </c>
    </row>
    <row r="25" spans="1:9" s="60" customFormat="1" ht="13.5" customHeight="1" thickBot="1">
      <c r="A25" s="61">
        <v>1</v>
      </c>
      <c r="B25" s="62">
        <v>2</v>
      </c>
      <c r="C25" s="62">
        <v>3</v>
      </c>
      <c r="D25" s="63">
        <v>4</v>
      </c>
      <c r="E25" s="62">
        <v>5</v>
      </c>
      <c r="F25" s="62">
        <v>6</v>
      </c>
      <c r="G25" s="62">
        <v>7</v>
      </c>
      <c r="H25" s="62">
        <v>8</v>
      </c>
      <c r="I25" s="64">
        <v>9</v>
      </c>
    </row>
    <row r="26" spans="1:9" s="44" customFormat="1">
      <c r="A26" s="65" t="s">
        <v>32</v>
      </c>
      <c r="B26" s="65"/>
      <c r="C26" s="65"/>
      <c r="D26" s="65"/>
      <c r="E26" s="65"/>
      <c r="F26" s="65"/>
    </row>
    <row r="27" spans="1:9" s="44" customFormat="1"/>
  </sheetData>
  <mergeCells count="26">
    <mergeCell ref="A23:A24"/>
    <mergeCell ref="B23:I23"/>
    <mergeCell ref="A26:F26"/>
    <mergeCell ref="A17:I17"/>
    <mergeCell ref="A18:I18"/>
    <mergeCell ref="A19:I19"/>
    <mergeCell ref="A20:I20"/>
    <mergeCell ref="A21:I21"/>
    <mergeCell ref="A22:I22"/>
    <mergeCell ref="A11:E11"/>
    <mergeCell ref="A12:E12"/>
    <mergeCell ref="F12:F13"/>
    <mergeCell ref="A13:E13"/>
    <mergeCell ref="A14:E14"/>
    <mergeCell ref="F14:F15"/>
    <mergeCell ref="A15:E15"/>
    <mergeCell ref="A1:G1"/>
    <mergeCell ref="A3:G3"/>
    <mergeCell ref="D4:E4"/>
    <mergeCell ref="A6:E6"/>
    <mergeCell ref="G6:I6"/>
    <mergeCell ref="A8:E8"/>
    <mergeCell ref="G8:I11"/>
    <mergeCell ref="A9:E9"/>
    <mergeCell ref="F9:F10"/>
    <mergeCell ref="A10:E10"/>
  </mergeCells>
  <pageMargins left="0.59055118110236227" right="0.39370078740157483" top="0.39370078740157483" bottom="0.39370078740157483" header="0" footer="0"/>
  <pageSetup paperSize="9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F95"/>
  <sheetViews>
    <sheetView topLeftCell="A64" workbookViewId="0">
      <selection activeCell="K77" sqref="K77"/>
    </sheetView>
  </sheetViews>
  <sheetFormatPr defaultColWidth="9.33203125" defaultRowHeight="11.25" customHeight="1"/>
  <cols>
    <col min="1" max="1" width="4.33203125" style="92" customWidth="1"/>
    <col min="2" max="2" width="33" style="92" customWidth="1"/>
    <col min="3" max="3" width="11" style="92" customWidth="1"/>
    <col min="4" max="4" width="14.1640625" style="92" customWidth="1"/>
    <col min="5" max="5" width="10.33203125" style="92" customWidth="1"/>
    <col min="6" max="6" width="11" style="92" customWidth="1"/>
    <col min="7" max="7" width="14.1640625" style="92" customWidth="1"/>
    <col min="8" max="8" width="10.33203125" style="92" customWidth="1"/>
    <col min="9" max="9" width="11" style="92" customWidth="1"/>
    <col min="10" max="10" width="14.1640625" style="92" customWidth="1"/>
    <col min="11" max="11" width="10.33203125" style="92" customWidth="1"/>
    <col min="12" max="14" width="9.33203125" style="92"/>
    <col min="15" max="15" width="11.6640625" style="92" bestFit="1" customWidth="1"/>
    <col min="16" max="16" width="9.33203125" style="92"/>
    <col min="17" max="17" width="12.6640625" style="92" bestFit="1" customWidth="1"/>
    <col min="18" max="30" width="9.33203125" style="92"/>
    <col min="31" max="31" width="12.1640625" style="92" bestFit="1" customWidth="1"/>
    <col min="32" max="32" width="9.33203125" style="90"/>
    <col min="33" max="16384" width="9.33203125" style="92"/>
  </cols>
  <sheetData>
    <row r="1" spans="1:32" ht="11.25" customHeight="1">
      <c r="A1" s="99" t="s">
        <v>149</v>
      </c>
      <c r="B1" s="99"/>
      <c r="C1" s="99"/>
      <c r="D1" s="99"/>
      <c r="E1" s="99"/>
      <c r="F1" s="99"/>
      <c r="G1" s="100"/>
    </row>
    <row r="2" spans="1:32" ht="18" customHeight="1">
      <c r="A2" s="101" t="s">
        <v>104</v>
      </c>
      <c r="B2" s="101" t="s">
        <v>105</v>
      </c>
      <c r="C2" s="104" t="s">
        <v>106</v>
      </c>
      <c r="D2" s="105"/>
      <c r="E2" s="105"/>
      <c r="F2" s="104" t="s">
        <v>42</v>
      </c>
      <c r="G2" s="105"/>
      <c r="H2" s="105"/>
      <c r="I2" s="104" t="s">
        <v>44</v>
      </c>
      <c r="J2" s="105"/>
      <c r="K2" s="106"/>
      <c r="L2" s="107"/>
      <c r="M2" s="107"/>
      <c r="N2" s="107"/>
      <c r="O2" s="107"/>
      <c r="P2" s="107"/>
      <c r="Q2" s="107"/>
      <c r="R2" s="107"/>
      <c r="S2" s="107"/>
      <c r="T2" s="107"/>
      <c r="U2" s="107"/>
      <c r="V2" s="107"/>
      <c r="W2" s="107"/>
      <c r="X2" s="107"/>
      <c r="Y2" s="107"/>
      <c r="Z2" s="107"/>
      <c r="AA2" s="107"/>
      <c r="AB2" s="107"/>
      <c r="AC2" s="107"/>
      <c r="AD2" s="107"/>
      <c r="AE2" s="107"/>
      <c r="AF2" s="108"/>
    </row>
    <row r="3" spans="1:32" ht="28.5" customHeight="1">
      <c r="A3" s="103"/>
      <c r="B3" s="103"/>
      <c r="C3" s="101" t="s">
        <v>107</v>
      </c>
      <c r="D3" s="101" t="s">
        <v>108</v>
      </c>
      <c r="E3" s="101" t="s">
        <v>109</v>
      </c>
      <c r="F3" s="101" t="s">
        <v>107</v>
      </c>
      <c r="G3" s="101" t="s">
        <v>108</v>
      </c>
      <c r="H3" s="101" t="s">
        <v>109</v>
      </c>
      <c r="I3" s="101" t="s">
        <v>107</v>
      </c>
      <c r="J3" s="101" t="s">
        <v>108</v>
      </c>
      <c r="K3" s="101" t="s">
        <v>109</v>
      </c>
      <c r="AF3" s="109"/>
    </row>
    <row r="4" spans="1:32" ht="36.75" customHeight="1">
      <c r="A4" s="102"/>
      <c r="B4" s="102"/>
      <c r="C4" s="102"/>
      <c r="D4" s="102"/>
      <c r="E4" s="102"/>
      <c r="F4" s="102"/>
      <c r="G4" s="102"/>
      <c r="H4" s="102"/>
      <c r="I4" s="102"/>
      <c r="J4" s="102"/>
      <c r="K4" s="102"/>
      <c r="AF4" s="109"/>
    </row>
    <row r="5" spans="1:32" ht="11.25" customHeight="1">
      <c r="A5" s="110" t="s">
        <v>110</v>
      </c>
      <c r="B5" s="110" t="s">
        <v>111</v>
      </c>
      <c r="C5" s="111">
        <v>7607</v>
      </c>
      <c r="D5" s="112">
        <v>25911.3</v>
      </c>
      <c r="E5" s="113">
        <v>3406.24</v>
      </c>
      <c r="F5" s="111">
        <v>3</v>
      </c>
      <c r="G5" s="112">
        <v>2.2000000000000002</v>
      </c>
      <c r="H5" s="112">
        <v>725.25</v>
      </c>
      <c r="I5" s="111">
        <v>1</v>
      </c>
      <c r="J5" s="112">
        <v>1</v>
      </c>
      <c r="K5" s="112">
        <v>967</v>
      </c>
      <c r="AF5" s="114"/>
    </row>
    <row r="6" spans="1:32" ht="11.25" customHeight="1">
      <c r="A6" s="110" t="s">
        <v>112</v>
      </c>
      <c r="B6" s="110" t="s">
        <v>113</v>
      </c>
      <c r="C6" s="111">
        <v>11339</v>
      </c>
      <c r="D6" s="112">
        <v>50411.9</v>
      </c>
      <c r="E6" s="113">
        <v>4445.88</v>
      </c>
      <c r="F6" s="111">
        <v>4</v>
      </c>
      <c r="G6" s="112">
        <v>3.1</v>
      </c>
      <c r="H6" s="112">
        <v>760.12</v>
      </c>
      <c r="I6" s="111">
        <v>12</v>
      </c>
      <c r="J6" s="112">
        <v>11.6</v>
      </c>
      <c r="K6" s="112">
        <v>967</v>
      </c>
      <c r="AF6" s="114"/>
    </row>
    <row r="7" spans="1:32" ht="11.25" customHeight="1">
      <c r="A7" s="110" t="s">
        <v>114</v>
      </c>
      <c r="B7" s="110" t="s">
        <v>115</v>
      </c>
      <c r="C7" s="111">
        <v>4395</v>
      </c>
      <c r="D7" s="112">
        <v>15290.4</v>
      </c>
      <c r="E7" s="113">
        <v>3479.05</v>
      </c>
      <c r="F7" s="111">
        <v>7</v>
      </c>
      <c r="G7" s="112">
        <v>3</v>
      </c>
      <c r="H7" s="112">
        <v>434.36</v>
      </c>
      <c r="I7" s="111">
        <v>3</v>
      </c>
      <c r="J7" s="112">
        <v>2.9</v>
      </c>
      <c r="K7" s="112">
        <v>967</v>
      </c>
      <c r="AF7" s="114"/>
    </row>
    <row r="8" spans="1:32" ht="11.25" customHeight="1">
      <c r="A8" s="110" t="s">
        <v>116</v>
      </c>
      <c r="B8" s="110" t="s">
        <v>117</v>
      </c>
      <c r="C8" s="111">
        <v>2569</v>
      </c>
      <c r="D8" s="112">
        <v>8177.7</v>
      </c>
      <c r="E8" s="113">
        <v>3183.23</v>
      </c>
      <c r="F8" s="111">
        <v>0</v>
      </c>
      <c r="G8" s="112">
        <v>0</v>
      </c>
      <c r="H8" s="112">
        <v>0</v>
      </c>
      <c r="I8" s="111">
        <v>6</v>
      </c>
      <c r="J8" s="112">
        <v>5.8</v>
      </c>
      <c r="K8" s="112">
        <v>967</v>
      </c>
      <c r="AF8" s="114"/>
    </row>
    <row r="9" spans="1:32" ht="11.25" customHeight="1">
      <c r="A9" s="110" t="s">
        <v>118</v>
      </c>
      <c r="B9" s="110" t="s">
        <v>119</v>
      </c>
      <c r="C9" s="111">
        <v>3522</v>
      </c>
      <c r="D9" s="112">
        <v>11199.4</v>
      </c>
      <c r="E9" s="113">
        <v>3179.83</v>
      </c>
      <c r="F9" s="111">
        <v>1</v>
      </c>
      <c r="G9" s="112">
        <v>0.7</v>
      </c>
      <c r="H9" s="112">
        <v>760.13</v>
      </c>
      <c r="I9" s="111">
        <v>4</v>
      </c>
      <c r="J9" s="112">
        <v>3.9</v>
      </c>
      <c r="K9" s="112">
        <v>967</v>
      </c>
      <c r="AF9" s="114"/>
    </row>
    <row r="10" spans="1:32" ht="11.25" customHeight="1">
      <c r="A10" s="110" t="s">
        <v>120</v>
      </c>
      <c r="B10" s="110" t="s">
        <v>121</v>
      </c>
      <c r="C10" s="111">
        <v>35862</v>
      </c>
      <c r="D10" s="112">
        <v>173757.6</v>
      </c>
      <c r="E10" s="113">
        <v>4845.17</v>
      </c>
      <c r="F10" s="111">
        <v>6</v>
      </c>
      <c r="G10" s="112">
        <v>3.9</v>
      </c>
      <c r="H10" s="112">
        <v>644.66999999999996</v>
      </c>
      <c r="I10" s="111">
        <v>23</v>
      </c>
      <c r="J10" s="112">
        <v>22.3</v>
      </c>
      <c r="K10" s="112">
        <v>967</v>
      </c>
      <c r="AF10" s="114"/>
    </row>
    <row r="11" spans="1:32" ht="11.25" customHeight="1">
      <c r="A11" s="110" t="s">
        <v>122</v>
      </c>
      <c r="B11" s="110" t="s">
        <v>123</v>
      </c>
      <c r="C11" s="111">
        <v>25466</v>
      </c>
      <c r="D11" s="112">
        <v>102472.4</v>
      </c>
      <c r="E11" s="113">
        <v>4023.89</v>
      </c>
      <c r="F11" s="111">
        <v>6</v>
      </c>
      <c r="G11" s="112">
        <v>4.4000000000000004</v>
      </c>
      <c r="H11" s="112">
        <v>725.25</v>
      </c>
      <c r="I11" s="111">
        <v>7</v>
      </c>
      <c r="J11" s="112">
        <v>6.7</v>
      </c>
      <c r="K11" s="112">
        <v>961.71</v>
      </c>
      <c r="AF11" s="114"/>
    </row>
    <row r="12" spans="1:32" ht="11.25" customHeight="1">
      <c r="A12" s="110" t="s">
        <v>124</v>
      </c>
      <c r="B12" s="110" t="s">
        <v>125</v>
      </c>
      <c r="C12" s="111">
        <v>3740</v>
      </c>
      <c r="D12" s="112">
        <v>11274</v>
      </c>
      <c r="E12" s="113">
        <v>3014.44</v>
      </c>
      <c r="F12" s="111">
        <v>4</v>
      </c>
      <c r="G12" s="112">
        <v>3</v>
      </c>
      <c r="H12" s="112">
        <v>760.12</v>
      </c>
      <c r="I12" s="111">
        <v>8</v>
      </c>
      <c r="J12" s="112">
        <v>7.7</v>
      </c>
      <c r="K12" s="112">
        <v>967</v>
      </c>
      <c r="AF12" s="114"/>
    </row>
    <row r="13" spans="1:32" ht="11.25" customHeight="1">
      <c r="A13" s="110" t="s">
        <v>126</v>
      </c>
      <c r="B13" s="110" t="s">
        <v>127</v>
      </c>
      <c r="C13" s="111">
        <v>3233</v>
      </c>
      <c r="D13" s="112">
        <v>10260.299999999999</v>
      </c>
      <c r="E13" s="113">
        <v>3173.62</v>
      </c>
      <c r="F13" s="111">
        <v>0</v>
      </c>
      <c r="G13" s="112">
        <v>0</v>
      </c>
      <c r="H13" s="112">
        <v>0</v>
      </c>
      <c r="I13" s="111">
        <v>1</v>
      </c>
      <c r="J13" s="112">
        <v>1</v>
      </c>
      <c r="K13" s="112">
        <v>967</v>
      </c>
      <c r="AF13" s="114"/>
    </row>
    <row r="14" spans="1:32" ht="11.25" customHeight="1">
      <c r="A14" s="110" t="s">
        <v>59</v>
      </c>
      <c r="B14" s="110" t="s">
        <v>128</v>
      </c>
      <c r="C14" s="111">
        <v>3205</v>
      </c>
      <c r="D14" s="112">
        <v>10175</v>
      </c>
      <c r="E14" s="113">
        <v>3174.73</v>
      </c>
      <c r="F14" s="111">
        <v>6</v>
      </c>
      <c r="G14" s="112">
        <v>4.4000000000000004</v>
      </c>
      <c r="H14" s="112">
        <v>736.88</v>
      </c>
      <c r="I14" s="111">
        <v>13</v>
      </c>
      <c r="J14" s="112">
        <v>12.6</v>
      </c>
      <c r="K14" s="112">
        <v>967</v>
      </c>
      <c r="AF14" s="114"/>
    </row>
    <row r="15" spans="1:32" ht="11.25" customHeight="1">
      <c r="A15" s="110" t="s">
        <v>61</v>
      </c>
      <c r="B15" s="110" t="s">
        <v>129</v>
      </c>
      <c r="C15" s="111">
        <v>4844</v>
      </c>
      <c r="D15" s="112">
        <v>16318.8</v>
      </c>
      <c r="E15" s="113">
        <v>3368.87</v>
      </c>
      <c r="F15" s="111">
        <v>9</v>
      </c>
      <c r="G15" s="112">
        <v>6.7</v>
      </c>
      <c r="H15" s="112">
        <v>740.75</v>
      </c>
      <c r="I15" s="111">
        <v>15</v>
      </c>
      <c r="J15" s="112">
        <v>14.5</v>
      </c>
      <c r="K15" s="112">
        <v>967</v>
      </c>
      <c r="AF15" s="114"/>
    </row>
    <row r="16" spans="1:32" ht="11.25" customHeight="1">
      <c r="A16" s="110" t="s">
        <v>63</v>
      </c>
      <c r="B16" s="110" t="s">
        <v>130</v>
      </c>
      <c r="C16" s="111">
        <v>3682</v>
      </c>
      <c r="D16" s="112">
        <v>10965.3</v>
      </c>
      <c r="E16" s="113">
        <v>2978.08</v>
      </c>
      <c r="F16" s="111">
        <v>2</v>
      </c>
      <c r="G16" s="112">
        <v>1.5</v>
      </c>
      <c r="H16" s="112">
        <v>725.25</v>
      </c>
      <c r="I16" s="111">
        <v>5</v>
      </c>
      <c r="J16" s="112">
        <v>4.8</v>
      </c>
      <c r="K16" s="112">
        <v>967</v>
      </c>
      <c r="AF16" s="114"/>
    </row>
    <row r="17" spans="1:32" ht="11.25" customHeight="1">
      <c r="A17" s="110" t="s">
        <v>65</v>
      </c>
      <c r="B17" s="110" t="s">
        <v>131</v>
      </c>
      <c r="C17" s="111">
        <v>14348</v>
      </c>
      <c r="D17" s="112">
        <v>49226.1</v>
      </c>
      <c r="E17" s="113">
        <v>3430.87</v>
      </c>
      <c r="F17" s="111">
        <v>1</v>
      </c>
      <c r="G17" s="112">
        <v>0.7</v>
      </c>
      <c r="H17" s="112">
        <v>725.25</v>
      </c>
      <c r="I17" s="111">
        <v>19</v>
      </c>
      <c r="J17" s="112">
        <v>17.899999999999999</v>
      </c>
      <c r="K17" s="112">
        <v>941.76</v>
      </c>
      <c r="AF17" s="114"/>
    </row>
    <row r="18" spans="1:32" ht="11.25" customHeight="1">
      <c r="A18" s="110" t="s">
        <v>67</v>
      </c>
      <c r="B18" s="110" t="s">
        <v>132</v>
      </c>
      <c r="C18" s="111">
        <v>27425</v>
      </c>
      <c r="D18" s="112">
        <v>121444.3</v>
      </c>
      <c r="E18" s="113">
        <v>4428.2299999999996</v>
      </c>
      <c r="F18" s="111">
        <v>5</v>
      </c>
      <c r="G18" s="112">
        <v>2.9</v>
      </c>
      <c r="H18" s="112">
        <v>580.20000000000005</v>
      </c>
      <c r="I18" s="111">
        <v>13</v>
      </c>
      <c r="J18" s="112">
        <v>12.4</v>
      </c>
      <c r="K18" s="112">
        <v>954.57</v>
      </c>
      <c r="AF18" s="114"/>
    </row>
    <row r="19" spans="1:32" ht="11.25" customHeight="1">
      <c r="A19" s="115" t="s">
        <v>133</v>
      </c>
      <c r="B19" s="116"/>
      <c r="C19" s="111">
        <v>151237</v>
      </c>
      <c r="D19" s="112">
        <v>616884.5</v>
      </c>
      <c r="E19" s="113">
        <v>4078.93</v>
      </c>
      <c r="F19" s="111">
        <v>54</v>
      </c>
      <c r="G19" s="112">
        <v>36.5</v>
      </c>
      <c r="H19" s="112">
        <v>674.85</v>
      </c>
      <c r="I19" s="111">
        <v>130</v>
      </c>
      <c r="J19" s="112">
        <v>125.1</v>
      </c>
      <c r="K19" s="112">
        <v>961.78</v>
      </c>
    </row>
    <row r="21" spans="1:32" ht="21" customHeight="1">
      <c r="A21" s="101" t="s">
        <v>104</v>
      </c>
      <c r="B21" s="101" t="s">
        <v>105</v>
      </c>
      <c r="C21" s="104" t="s">
        <v>46</v>
      </c>
      <c r="D21" s="105"/>
      <c r="E21" s="105"/>
      <c r="F21" s="104" t="s">
        <v>48</v>
      </c>
      <c r="G21" s="105"/>
      <c r="H21" s="105"/>
      <c r="I21" s="104" t="s">
        <v>50</v>
      </c>
      <c r="J21" s="105"/>
      <c r="K21" s="106"/>
      <c r="L21" s="107"/>
      <c r="M21" s="107"/>
      <c r="N21" s="107"/>
      <c r="O21" s="107"/>
      <c r="P21" s="107"/>
      <c r="Q21" s="107"/>
      <c r="R21" s="107"/>
      <c r="S21" s="107"/>
      <c r="T21" s="107"/>
      <c r="U21" s="107"/>
      <c r="V21" s="107"/>
      <c r="W21" s="107"/>
      <c r="X21" s="107"/>
      <c r="Y21" s="107"/>
      <c r="Z21" s="107"/>
      <c r="AA21" s="107"/>
      <c r="AB21" s="107"/>
    </row>
    <row r="22" spans="1:32" ht="12.75" customHeight="1">
      <c r="A22" s="103"/>
      <c r="B22" s="103"/>
      <c r="C22" s="101" t="s">
        <v>107</v>
      </c>
      <c r="D22" s="101" t="s">
        <v>108</v>
      </c>
      <c r="E22" s="101" t="s">
        <v>109</v>
      </c>
      <c r="F22" s="101" t="s">
        <v>107</v>
      </c>
      <c r="G22" s="101" t="s">
        <v>108</v>
      </c>
      <c r="H22" s="101" t="s">
        <v>109</v>
      </c>
      <c r="I22" s="101" t="s">
        <v>107</v>
      </c>
      <c r="J22" s="101" t="s">
        <v>108</v>
      </c>
      <c r="K22" s="101" t="s">
        <v>109</v>
      </c>
    </row>
    <row r="23" spans="1:32" ht="43.5" customHeight="1">
      <c r="A23" s="102"/>
      <c r="B23" s="102"/>
      <c r="C23" s="102"/>
      <c r="D23" s="102"/>
      <c r="E23" s="102"/>
      <c r="F23" s="102"/>
      <c r="G23" s="102"/>
      <c r="H23" s="102"/>
      <c r="I23" s="102"/>
      <c r="J23" s="102"/>
      <c r="K23" s="102"/>
    </row>
    <row r="24" spans="1:32" ht="11.25" customHeight="1">
      <c r="A24" s="110" t="s">
        <v>110</v>
      </c>
      <c r="B24" s="110" t="s">
        <v>111</v>
      </c>
      <c r="C24" s="111">
        <v>0</v>
      </c>
      <c r="D24" s="112">
        <v>0</v>
      </c>
      <c r="E24" s="112">
        <v>0</v>
      </c>
      <c r="F24" s="111">
        <v>7</v>
      </c>
      <c r="G24" s="112">
        <v>7.9</v>
      </c>
      <c r="H24" s="112">
        <v>1133.08</v>
      </c>
      <c r="I24" s="111">
        <v>10</v>
      </c>
      <c r="J24" s="112">
        <v>12.3</v>
      </c>
      <c r="K24" s="112">
        <v>1228.6500000000001</v>
      </c>
    </row>
    <row r="25" spans="1:32" ht="11.25" customHeight="1">
      <c r="A25" s="110" t="s">
        <v>112</v>
      </c>
      <c r="B25" s="110" t="s">
        <v>113</v>
      </c>
      <c r="C25" s="111">
        <v>1</v>
      </c>
      <c r="D25" s="112">
        <v>1</v>
      </c>
      <c r="E25" s="112">
        <v>1013.5</v>
      </c>
      <c r="F25" s="111">
        <v>20</v>
      </c>
      <c r="G25" s="112">
        <v>23.2</v>
      </c>
      <c r="H25" s="112">
        <v>1160.4000000000001</v>
      </c>
      <c r="I25" s="111">
        <v>4</v>
      </c>
      <c r="J25" s="112">
        <v>4.9000000000000004</v>
      </c>
      <c r="K25" s="112">
        <v>1230.58</v>
      </c>
    </row>
    <row r="26" spans="1:32" ht="11.25" customHeight="1">
      <c r="A26" s="110" t="s">
        <v>114</v>
      </c>
      <c r="B26" s="110" t="s">
        <v>115</v>
      </c>
      <c r="C26" s="111">
        <v>0</v>
      </c>
      <c r="D26" s="112">
        <v>0</v>
      </c>
      <c r="E26" s="112">
        <v>0</v>
      </c>
      <c r="F26" s="111">
        <v>14</v>
      </c>
      <c r="G26" s="112">
        <v>16.2</v>
      </c>
      <c r="H26" s="112">
        <v>1160.4000000000001</v>
      </c>
      <c r="I26" s="111">
        <v>7</v>
      </c>
      <c r="J26" s="112">
        <v>8.5</v>
      </c>
      <c r="K26" s="112">
        <v>1216.2</v>
      </c>
    </row>
    <row r="27" spans="1:32" ht="11.25" customHeight="1">
      <c r="A27" s="110" t="s">
        <v>116</v>
      </c>
      <c r="B27" s="110" t="s">
        <v>117</v>
      </c>
      <c r="C27" s="111">
        <v>1</v>
      </c>
      <c r="D27" s="112">
        <v>1</v>
      </c>
      <c r="E27" s="112">
        <v>1013.5</v>
      </c>
      <c r="F27" s="111">
        <v>23</v>
      </c>
      <c r="G27" s="112">
        <v>26.7</v>
      </c>
      <c r="H27" s="112">
        <v>1160.4000000000001</v>
      </c>
      <c r="I27" s="111">
        <v>5</v>
      </c>
      <c r="J27" s="112">
        <v>6.1</v>
      </c>
      <c r="K27" s="112">
        <v>1216.2</v>
      </c>
    </row>
    <row r="28" spans="1:32" ht="11.25" customHeight="1">
      <c r="A28" s="110" t="s">
        <v>118</v>
      </c>
      <c r="B28" s="110" t="s">
        <v>119</v>
      </c>
      <c r="C28" s="111">
        <v>2</v>
      </c>
      <c r="D28" s="112">
        <v>2</v>
      </c>
      <c r="E28" s="112">
        <v>1013.5</v>
      </c>
      <c r="F28" s="111">
        <v>19</v>
      </c>
      <c r="G28" s="112">
        <v>22</v>
      </c>
      <c r="H28" s="112">
        <v>1156.8</v>
      </c>
      <c r="I28" s="111">
        <v>13</v>
      </c>
      <c r="J28" s="112">
        <v>15.8</v>
      </c>
      <c r="K28" s="112">
        <v>1215.8499999999999</v>
      </c>
    </row>
    <row r="29" spans="1:32" ht="11.25" customHeight="1">
      <c r="A29" s="110" t="s">
        <v>120</v>
      </c>
      <c r="B29" s="110" t="s">
        <v>121</v>
      </c>
      <c r="C29" s="111">
        <v>2</v>
      </c>
      <c r="D29" s="112">
        <v>2</v>
      </c>
      <c r="E29" s="112">
        <v>1008.47</v>
      </c>
      <c r="F29" s="111">
        <v>70</v>
      </c>
      <c r="G29" s="112">
        <v>81.2</v>
      </c>
      <c r="H29" s="112">
        <v>1160.4000000000001</v>
      </c>
      <c r="I29" s="111">
        <v>21</v>
      </c>
      <c r="J29" s="112">
        <v>25.7</v>
      </c>
      <c r="K29" s="112">
        <v>1223.9100000000001</v>
      </c>
    </row>
    <row r="30" spans="1:32" ht="11.25" customHeight="1">
      <c r="A30" s="110" t="s">
        <v>122</v>
      </c>
      <c r="B30" s="110" t="s">
        <v>123</v>
      </c>
      <c r="C30" s="111">
        <v>3</v>
      </c>
      <c r="D30" s="112">
        <v>3</v>
      </c>
      <c r="E30" s="112">
        <v>1013.5</v>
      </c>
      <c r="F30" s="111">
        <v>42</v>
      </c>
      <c r="G30" s="112">
        <v>48.7</v>
      </c>
      <c r="H30" s="112">
        <v>1160.4000000000001</v>
      </c>
      <c r="I30" s="111">
        <v>23</v>
      </c>
      <c r="J30" s="112">
        <v>28.2</v>
      </c>
      <c r="K30" s="112">
        <v>1224.8900000000001</v>
      </c>
    </row>
    <row r="31" spans="1:32" ht="11.25" customHeight="1">
      <c r="A31" s="110" t="s">
        <v>124</v>
      </c>
      <c r="B31" s="110" t="s">
        <v>125</v>
      </c>
      <c r="C31" s="111">
        <v>0</v>
      </c>
      <c r="D31" s="112">
        <v>0</v>
      </c>
      <c r="E31" s="112">
        <v>0</v>
      </c>
      <c r="F31" s="111">
        <v>16</v>
      </c>
      <c r="G31" s="112">
        <v>18.5</v>
      </c>
      <c r="H31" s="112">
        <v>1159.0999999999999</v>
      </c>
      <c r="I31" s="111">
        <v>1</v>
      </c>
      <c r="J31" s="112">
        <v>1.2</v>
      </c>
      <c r="K31" s="112">
        <v>1216.2</v>
      </c>
    </row>
    <row r="32" spans="1:32" ht="11.25" customHeight="1">
      <c r="A32" s="110" t="s">
        <v>126</v>
      </c>
      <c r="B32" s="110" t="s">
        <v>127</v>
      </c>
      <c r="C32" s="111">
        <v>0</v>
      </c>
      <c r="D32" s="112">
        <v>0</v>
      </c>
      <c r="E32" s="112">
        <v>0</v>
      </c>
      <c r="F32" s="111">
        <v>8</v>
      </c>
      <c r="G32" s="112">
        <v>9.3000000000000007</v>
      </c>
      <c r="H32" s="112">
        <v>1159.0999999999999</v>
      </c>
      <c r="I32" s="111">
        <v>2</v>
      </c>
      <c r="J32" s="112">
        <v>2.4</v>
      </c>
      <c r="K32" s="112">
        <v>1216.2</v>
      </c>
    </row>
    <row r="33" spans="1:28" ht="11.25" customHeight="1">
      <c r="A33" s="110" t="s">
        <v>59</v>
      </c>
      <c r="B33" s="110" t="s">
        <v>128</v>
      </c>
      <c r="C33" s="111">
        <v>7</v>
      </c>
      <c r="D33" s="112">
        <v>7.1</v>
      </c>
      <c r="E33" s="112">
        <v>1013.5</v>
      </c>
      <c r="F33" s="111">
        <v>18</v>
      </c>
      <c r="G33" s="112">
        <v>20.9</v>
      </c>
      <c r="H33" s="112">
        <v>1162.6300000000001</v>
      </c>
      <c r="I33" s="111">
        <v>2</v>
      </c>
      <c r="J33" s="112">
        <v>2.4</v>
      </c>
      <c r="K33" s="112">
        <v>1216.44</v>
      </c>
    </row>
    <row r="34" spans="1:28" ht="11.25" customHeight="1">
      <c r="A34" s="110" t="s">
        <v>61</v>
      </c>
      <c r="B34" s="110" t="s">
        <v>129</v>
      </c>
      <c r="C34" s="111">
        <v>1</v>
      </c>
      <c r="D34" s="112">
        <v>1</v>
      </c>
      <c r="E34" s="112">
        <v>1013.5</v>
      </c>
      <c r="F34" s="111">
        <v>23</v>
      </c>
      <c r="G34" s="112">
        <v>26.7</v>
      </c>
      <c r="H34" s="112">
        <v>1160.4000000000001</v>
      </c>
      <c r="I34" s="111">
        <v>3</v>
      </c>
      <c r="J34" s="112">
        <v>3.7</v>
      </c>
      <c r="K34" s="112">
        <v>1243.52</v>
      </c>
    </row>
    <row r="35" spans="1:28" ht="11.25" customHeight="1">
      <c r="A35" s="110" t="s">
        <v>63</v>
      </c>
      <c r="B35" s="110" t="s">
        <v>130</v>
      </c>
      <c r="C35" s="111">
        <v>1</v>
      </c>
      <c r="D35" s="112">
        <v>1</v>
      </c>
      <c r="E35" s="112">
        <v>1013.5</v>
      </c>
      <c r="F35" s="111">
        <v>29</v>
      </c>
      <c r="G35" s="112">
        <v>33.799999999999997</v>
      </c>
      <c r="H35" s="112">
        <v>1165.04</v>
      </c>
      <c r="I35" s="111">
        <v>3</v>
      </c>
      <c r="J35" s="112">
        <v>3.7</v>
      </c>
      <c r="K35" s="112">
        <v>1228.48</v>
      </c>
    </row>
    <row r="36" spans="1:28" ht="11.25" customHeight="1">
      <c r="A36" s="110" t="s">
        <v>65</v>
      </c>
      <c r="B36" s="110" t="s">
        <v>131</v>
      </c>
      <c r="C36" s="111">
        <v>1</v>
      </c>
      <c r="D36" s="112">
        <v>1</v>
      </c>
      <c r="E36" s="112">
        <v>1013.5</v>
      </c>
      <c r="F36" s="111">
        <v>63</v>
      </c>
      <c r="G36" s="112">
        <v>73.099999999999994</v>
      </c>
      <c r="H36" s="112">
        <v>1159.92</v>
      </c>
      <c r="I36" s="111">
        <v>4</v>
      </c>
      <c r="J36" s="112">
        <v>4.9000000000000004</v>
      </c>
      <c r="K36" s="112">
        <v>1235.57</v>
      </c>
    </row>
    <row r="37" spans="1:28" ht="11.25" customHeight="1">
      <c r="A37" s="110" t="s">
        <v>67</v>
      </c>
      <c r="B37" s="110" t="s">
        <v>132</v>
      </c>
      <c r="C37" s="111">
        <v>4</v>
      </c>
      <c r="D37" s="112">
        <v>4.0999999999999996</v>
      </c>
      <c r="E37" s="112">
        <v>1013.5</v>
      </c>
      <c r="F37" s="111">
        <v>35</v>
      </c>
      <c r="G37" s="112">
        <v>40.6</v>
      </c>
      <c r="H37" s="112">
        <v>1160.4000000000001</v>
      </c>
      <c r="I37" s="111">
        <v>22</v>
      </c>
      <c r="J37" s="112">
        <v>27</v>
      </c>
      <c r="K37" s="112">
        <v>1226.24</v>
      </c>
    </row>
    <row r="38" spans="1:28" ht="11.25" customHeight="1">
      <c r="A38" s="115" t="s">
        <v>133</v>
      </c>
      <c r="B38" s="116"/>
      <c r="C38" s="111">
        <v>23</v>
      </c>
      <c r="D38" s="112">
        <v>23.2</v>
      </c>
      <c r="E38" s="112">
        <v>1013.06</v>
      </c>
      <c r="F38" s="111">
        <v>387</v>
      </c>
      <c r="G38" s="112">
        <v>448.8</v>
      </c>
      <c r="H38" s="112">
        <v>1160.02</v>
      </c>
      <c r="I38" s="111">
        <v>120</v>
      </c>
      <c r="J38" s="112">
        <v>146.9</v>
      </c>
      <c r="K38" s="112">
        <v>1224.17</v>
      </c>
    </row>
    <row r="40" spans="1:28" ht="20.25" customHeight="1">
      <c r="A40" s="101" t="s">
        <v>104</v>
      </c>
      <c r="B40" s="101" t="s">
        <v>105</v>
      </c>
      <c r="C40" s="104" t="s">
        <v>52</v>
      </c>
      <c r="D40" s="105"/>
      <c r="E40" s="105"/>
      <c r="F40" s="104" t="s">
        <v>54</v>
      </c>
      <c r="G40" s="105"/>
      <c r="H40" s="105"/>
      <c r="I40" s="104" t="s">
        <v>56</v>
      </c>
      <c r="J40" s="105"/>
      <c r="K40" s="106"/>
      <c r="L40" s="107"/>
      <c r="M40" s="107"/>
      <c r="N40" s="107"/>
      <c r="O40" s="107"/>
      <c r="P40" s="107"/>
      <c r="Q40" s="107"/>
      <c r="R40" s="107"/>
      <c r="S40" s="107"/>
      <c r="T40" s="107"/>
      <c r="U40" s="107"/>
      <c r="V40" s="107"/>
      <c r="W40" s="107"/>
      <c r="X40" s="107"/>
      <c r="Y40" s="107"/>
      <c r="Z40" s="107"/>
      <c r="AA40" s="107"/>
      <c r="AB40" s="107"/>
    </row>
    <row r="41" spans="1:28" ht="12.75" customHeight="1">
      <c r="A41" s="103"/>
      <c r="B41" s="103"/>
      <c r="C41" s="101" t="s">
        <v>107</v>
      </c>
      <c r="D41" s="101" t="s">
        <v>108</v>
      </c>
      <c r="E41" s="101" t="s">
        <v>109</v>
      </c>
      <c r="F41" s="101" t="s">
        <v>107</v>
      </c>
      <c r="G41" s="101" t="s">
        <v>108</v>
      </c>
      <c r="H41" s="101" t="s">
        <v>109</v>
      </c>
      <c r="I41" s="101" t="s">
        <v>107</v>
      </c>
      <c r="J41" s="101" t="s">
        <v>108</v>
      </c>
      <c r="K41" s="101" t="s">
        <v>109</v>
      </c>
    </row>
    <row r="42" spans="1:28" ht="43.5" customHeight="1">
      <c r="A42" s="102"/>
      <c r="B42" s="102"/>
      <c r="C42" s="102"/>
      <c r="D42" s="102"/>
      <c r="E42" s="102"/>
      <c r="F42" s="102"/>
      <c r="G42" s="102"/>
      <c r="H42" s="102"/>
      <c r="I42" s="102"/>
      <c r="J42" s="102"/>
      <c r="K42" s="102"/>
    </row>
    <row r="43" spans="1:28" ht="11.25" customHeight="1">
      <c r="A43" s="110" t="s">
        <v>110</v>
      </c>
      <c r="B43" s="110" t="s">
        <v>111</v>
      </c>
      <c r="C43" s="111">
        <v>0</v>
      </c>
      <c r="D43" s="112">
        <v>0</v>
      </c>
      <c r="E43" s="112">
        <v>0</v>
      </c>
      <c r="F43" s="111">
        <v>3</v>
      </c>
      <c r="G43" s="112">
        <v>4.4000000000000004</v>
      </c>
      <c r="H43" s="112">
        <v>1484.94</v>
      </c>
      <c r="I43" s="111">
        <v>1</v>
      </c>
      <c r="J43" s="112">
        <v>1.6</v>
      </c>
      <c r="K43" s="112">
        <v>1558.94</v>
      </c>
    </row>
    <row r="44" spans="1:28" ht="11.25" customHeight="1">
      <c r="A44" s="110" t="s">
        <v>112</v>
      </c>
      <c r="B44" s="110" t="s">
        <v>113</v>
      </c>
      <c r="C44" s="111">
        <v>3</v>
      </c>
      <c r="D44" s="112">
        <v>4.0999999999999996</v>
      </c>
      <c r="E44" s="112">
        <v>1369.62</v>
      </c>
      <c r="F44" s="111">
        <v>1</v>
      </c>
      <c r="G44" s="112">
        <v>1.4</v>
      </c>
      <c r="H44" s="112">
        <v>1430.04</v>
      </c>
      <c r="I44" s="111">
        <v>8</v>
      </c>
      <c r="J44" s="112">
        <v>14.4</v>
      </c>
      <c r="K44" s="112">
        <v>1793.38</v>
      </c>
    </row>
    <row r="45" spans="1:28" ht="11.25" customHeight="1">
      <c r="A45" s="110" t="s">
        <v>114</v>
      </c>
      <c r="B45" s="110" t="s">
        <v>115</v>
      </c>
      <c r="C45" s="111">
        <v>0</v>
      </c>
      <c r="D45" s="112">
        <v>0</v>
      </c>
      <c r="E45" s="112">
        <v>0</v>
      </c>
      <c r="F45" s="111">
        <v>0</v>
      </c>
      <c r="G45" s="112">
        <v>0</v>
      </c>
      <c r="H45" s="112">
        <v>0</v>
      </c>
      <c r="I45" s="111">
        <v>3</v>
      </c>
      <c r="J45" s="112">
        <v>5.3</v>
      </c>
      <c r="K45" s="112">
        <v>1768.45</v>
      </c>
    </row>
    <row r="46" spans="1:28" ht="11.25" customHeight="1">
      <c r="A46" s="110" t="s">
        <v>116</v>
      </c>
      <c r="B46" s="110" t="s">
        <v>117</v>
      </c>
      <c r="C46" s="111">
        <v>0</v>
      </c>
      <c r="D46" s="112">
        <v>0</v>
      </c>
      <c r="E46" s="112">
        <v>0</v>
      </c>
      <c r="F46" s="111">
        <v>4</v>
      </c>
      <c r="G46" s="112">
        <v>5.8</v>
      </c>
      <c r="H46" s="112">
        <v>1447.6</v>
      </c>
      <c r="I46" s="111">
        <v>3</v>
      </c>
      <c r="J46" s="112">
        <v>5.8</v>
      </c>
      <c r="K46" s="112">
        <v>1934</v>
      </c>
    </row>
    <row r="47" spans="1:28" ht="11.25" customHeight="1">
      <c r="A47" s="110" t="s">
        <v>118</v>
      </c>
      <c r="B47" s="110" t="s">
        <v>119</v>
      </c>
      <c r="C47" s="111">
        <v>0</v>
      </c>
      <c r="D47" s="112">
        <v>0</v>
      </c>
      <c r="E47" s="112">
        <v>0</v>
      </c>
      <c r="F47" s="111">
        <v>2</v>
      </c>
      <c r="G47" s="112">
        <v>2.8</v>
      </c>
      <c r="H47" s="112">
        <v>1400.06</v>
      </c>
      <c r="I47" s="111">
        <v>3</v>
      </c>
      <c r="J47" s="112">
        <v>5.8</v>
      </c>
      <c r="K47" s="112">
        <v>1934</v>
      </c>
    </row>
    <row r="48" spans="1:28" ht="11.25" customHeight="1">
      <c r="A48" s="110" t="s">
        <v>120</v>
      </c>
      <c r="B48" s="110" t="s">
        <v>121</v>
      </c>
      <c r="C48" s="111">
        <v>3</v>
      </c>
      <c r="D48" s="112">
        <v>4.0999999999999996</v>
      </c>
      <c r="E48" s="112">
        <v>1356.64</v>
      </c>
      <c r="F48" s="111">
        <v>12</v>
      </c>
      <c r="G48" s="112">
        <v>17.2</v>
      </c>
      <c r="H48" s="112">
        <v>1435.37</v>
      </c>
      <c r="I48" s="111">
        <v>28</v>
      </c>
      <c r="J48" s="112">
        <v>51.4</v>
      </c>
      <c r="K48" s="112">
        <v>1835.88</v>
      </c>
    </row>
    <row r="49" spans="1:28" ht="11.25" customHeight="1">
      <c r="A49" s="110" t="s">
        <v>122</v>
      </c>
      <c r="B49" s="110" t="s">
        <v>123</v>
      </c>
      <c r="C49" s="111">
        <v>6</v>
      </c>
      <c r="D49" s="112">
        <v>8.1999999999999993</v>
      </c>
      <c r="E49" s="112">
        <v>1361.1</v>
      </c>
      <c r="F49" s="111">
        <v>4</v>
      </c>
      <c r="G49" s="112">
        <v>5.9</v>
      </c>
      <c r="H49" s="112">
        <v>1481.25</v>
      </c>
      <c r="I49" s="111">
        <v>14</v>
      </c>
      <c r="J49" s="112">
        <v>25.5</v>
      </c>
      <c r="K49" s="112">
        <v>1817.85</v>
      </c>
    </row>
    <row r="50" spans="1:28" ht="11.25" customHeight="1">
      <c r="A50" s="110" t="s">
        <v>124</v>
      </c>
      <c r="B50" s="110" t="s">
        <v>125</v>
      </c>
      <c r="C50" s="111">
        <v>1</v>
      </c>
      <c r="D50" s="112">
        <v>1.4</v>
      </c>
      <c r="E50" s="112">
        <v>1377.38</v>
      </c>
      <c r="F50" s="111">
        <v>0</v>
      </c>
      <c r="G50" s="112">
        <v>0</v>
      </c>
      <c r="H50" s="112">
        <v>0</v>
      </c>
      <c r="I50" s="111">
        <v>2</v>
      </c>
      <c r="J50" s="112">
        <v>3.2</v>
      </c>
      <c r="K50" s="112">
        <v>1580.08</v>
      </c>
    </row>
    <row r="51" spans="1:28" ht="11.25" customHeight="1">
      <c r="A51" s="110" t="s">
        <v>126</v>
      </c>
      <c r="B51" s="110" t="s">
        <v>127</v>
      </c>
      <c r="C51" s="111">
        <v>0</v>
      </c>
      <c r="D51" s="112">
        <v>0</v>
      </c>
      <c r="E51" s="112">
        <v>0</v>
      </c>
      <c r="F51" s="111">
        <v>0</v>
      </c>
      <c r="G51" s="112">
        <v>0</v>
      </c>
      <c r="H51" s="112">
        <v>0</v>
      </c>
      <c r="I51" s="111">
        <v>1</v>
      </c>
      <c r="J51" s="112">
        <v>1.9</v>
      </c>
      <c r="K51" s="112">
        <v>1934</v>
      </c>
    </row>
    <row r="52" spans="1:28" ht="11.25" customHeight="1">
      <c r="A52" s="110" t="s">
        <v>59</v>
      </c>
      <c r="B52" s="110" t="s">
        <v>128</v>
      </c>
      <c r="C52" s="111">
        <v>1</v>
      </c>
      <c r="D52" s="112">
        <v>1.3</v>
      </c>
      <c r="E52" s="112">
        <v>1312.69</v>
      </c>
      <c r="F52" s="111">
        <v>0</v>
      </c>
      <c r="G52" s="112">
        <v>0</v>
      </c>
      <c r="H52" s="112">
        <v>0</v>
      </c>
      <c r="I52" s="111">
        <v>7</v>
      </c>
      <c r="J52" s="112">
        <v>12.8</v>
      </c>
      <c r="K52" s="112">
        <v>1825.15</v>
      </c>
    </row>
    <row r="53" spans="1:28" ht="11.25" customHeight="1">
      <c r="A53" s="110" t="s">
        <v>61</v>
      </c>
      <c r="B53" s="110" t="s">
        <v>129</v>
      </c>
      <c r="C53" s="111">
        <v>0</v>
      </c>
      <c r="D53" s="112">
        <v>0</v>
      </c>
      <c r="E53" s="112">
        <v>0</v>
      </c>
      <c r="F53" s="111">
        <v>5</v>
      </c>
      <c r="G53" s="112">
        <v>7.3</v>
      </c>
      <c r="H53" s="112">
        <v>1464.16</v>
      </c>
      <c r="I53" s="111">
        <v>6</v>
      </c>
      <c r="J53" s="112">
        <v>10.7</v>
      </c>
      <c r="K53" s="112">
        <v>1778.96</v>
      </c>
    </row>
    <row r="54" spans="1:28" ht="11.25" customHeight="1">
      <c r="A54" s="110" t="s">
        <v>63</v>
      </c>
      <c r="B54" s="110" t="s">
        <v>130</v>
      </c>
      <c r="C54" s="111">
        <v>0</v>
      </c>
      <c r="D54" s="112">
        <v>0</v>
      </c>
      <c r="E54" s="112">
        <v>0</v>
      </c>
      <c r="F54" s="111">
        <v>0</v>
      </c>
      <c r="G54" s="112">
        <v>0</v>
      </c>
      <c r="H54" s="112">
        <v>0</v>
      </c>
      <c r="I54" s="111">
        <v>5</v>
      </c>
      <c r="J54" s="112">
        <v>9.3000000000000007</v>
      </c>
      <c r="K54" s="112">
        <v>1850.95</v>
      </c>
    </row>
    <row r="55" spans="1:28" ht="11.25" customHeight="1">
      <c r="A55" s="110" t="s">
        <v>65</v>
      </c>
      <c r="B55" s="110" t="s">
        <v>131</v>
      </c>
      <c r="C55" s="111">
        <v>2</v>
      </c>
      <c r="D55" s="112">
        <v>2.7</v>
      </c>
      <c r="E55" s="112">
        <v>1367.98</v>
      </c>
      <c r="F55" s="111">
        <v>2</v>
      </c>
      <c r="G55" s="112">
        <v>2.9</v>
      </c>
      <c r="H55" s="112">
        <v>1460.97</v>
      </c>
      <c r="I55" s="111">
        <v>10</v>
      </c>
      <c r="J55" s="112">
        <v>17.7</v>
      </c>
      <c r="K55" s="112">
        <v>1771.42</v>
      </c>
    </row>
    <row r="56" spans="1:28" ht="11.25" customHeight="1">
      <c r="A56" s="110" t="s">
        <v>67</v>
      </c>
      <c r="B56" s="110" t="s">
        <v>132</v>
      </c>
      <c r="C56" s="111">
        <v>1</v>
      </c>
      <c r="D56" s="112">
        <v>1.3</v>
      </c>
      <c r="E56" s="112">
        <v>1304.56</v>
      </c>
      <c r="F56" s="111">
        <v>5</v>
      </c>
      <c r="G56" s="112">
        <v>7.3</v>
      </c>
      <c r="H56" s="112">
        <v>1461.01</v>
      </c>
      <c r="I56" s="111">
        <v>34</v>
      </c>
      <c r="J56" s="112">
        <v>61.8</v>
      </c>
      <c r="K56" s="112">
        <v>1818.88</v>
      </c>
    </row>
    <row r="57" spans="1:28" ht="11.25" customHeight="1">
      <c r="A57" s="115" t="s">
        <v>133</v>
      </c>
      <c r="B57" s="116"/>
      <c r="C57" s="111">
        <v>17</v>
      </c>
      <c r="D57" s="112">
        <v>23.1</v>
      </c>
      <c r="E57" s="112">
        <v>1357.41</v>
      </c>
      <c r="F57" s="111">
        <v>38</v>
      </c>
      <c r="G57" s="112">
        <v>55</v>
      </c>
      <c r="H57" s="112">
        <v>1451.91</v>
      </c>
      <c r="I57" s="111">
        <v>125</v>
      </c>
      <c r="J57" s="112">
        <v>227.2</v>
      </c>
      <c r="K57" s="112">
        <v>1816.2</v>
      </c>
    </row>
    <row r="59" spans="1:28" ht="21" customHeight="1">
      <c r="A59" s="101" t="s">
        <v>104</v>
      </c>
      <c r="B59" s="101" t="s">
        <v>105</v>
      </c>
      <c r="C59" s="104" t="s">
        <v>58</v>
      </c>
      <c r="D59" s="105"/>
      <c r="E59" s="105"/>
      <c r="F59" s="104" t="s">
        <v>60</v>
      </c>
      <c r="G59" s="105"/>
      <c r="H59" s="105"/>
      <c r="I59" s="104" t="s">
        <v>62</v>
      </c>
      <c r="J59" s="105"/>
      <c r="K59" s="106"/>
      <c r="L59" s="107"/>
      <c r="M59" s="107"/>
      <c r="N59" s="107"/>
      <c r="O59" s="107"/>
      <c r="P59" s="107"/>
      <c r="Q59" s="107"/>
      <c r="R59" s="107"/>
      <c r="S59" s="107"/>
      <c r="T59" s="107"/>
      <c r="U59" s="107"/>
      <c r="V59" s="107"/>
      <c r="W59" s="107"/>
      <c r="X59" s="107"/>
      <c r="Y59" s="107"/>
      <c r="Z59" s="107"/>
      <c r="AA59" s="107"/>
      <c r="AB59" s="107"/>
    </row>
    <row r="60" spans="1:28" ht="12.75" customHeight="1">
      <c r="A60" s="103"/>
      <c r="B60" s="103"/>
      <c r="C60" s="101" t="s">
        <v>107</v>
      </c>
      <c r="D60" s="101" t="s">
        <v>108</v>
      </c>
      <c r="E60" s="101" t="s">
        <v>109</v>
      </c>
      <c r="F60" s="101" t="s">
        <v>107</v>
      </c>
      <c r="G60" s="101" t="s">
        <v>108</v>
      </c>
      <c r="H60" s="101" t="s">
        <v>109</v>
      </c>
      <c r="I60" s="101" t="s">
        <v>107</v>
      </c>
      <c r="J60" s="101" t="s">
        <v>108</v>
      </c>
      <c r="K60" s="101" t="s">
        <v>109</v>
      </c>
    </row>
    <row r="61" spans="1:28" ht="40.5" customHeight="1">
      <c r="A61" s="102"/>
      <c r="B61" s="102"/>
      <c r="C61" s="102"/>
      <c r="D61" s="102"/>
      <c r="E61" s="102"/>
      <c r="F61" s="102"/>
      <c r="G61" s="102"/>
      <c r="H61" s="102"/>
      <c r="I61" s="102"/>
      <c r="J61" s="102"/>
      <c r="K61" s="102"/>
    </row>
    <row r="62" spans="1:28" ht="11.25" customHeight="1">
      <c r="A62" s="110" t="s">
        <v>110</v>
      </c>
      <c r="B62" s="110" t="s">
        <v>111</v>
      </c>
      <c r="C62" s="111">
        <v>4623</v>
      </c>
      <c r="D62" s="112">
        <v>10657.7</v>
      </c>
      <c r="E62" s="112">
        <v>2305.36</v>
      </c>
      <c r="F62" s="111">
        <v>1118</v>
      </c>
      <c r="G62" s="112">
        <v>3854.6</v>
      </c>
      <c r="H62" s="112">
        <v>3447.78</v>
      </c>
      <c r="I62" s="111">
        <v>759</v>
      </c>
      <c r="J62" s="112">
        <v>3384.4</v>
      </c>
      <c r="K62" s="112">
        <v>4459.0600000000004</v>
      </c>
    </row>
    <row r="63" spans="1:28" ht="11.25" customHeight="1">
      <c r="A63" s="110" t="s">
        <v>112</v>
      </c>
      <c r="B63" s="110" t="s">
        <v>113</v>
      </c>
      <c r="C63" s="111">
        <v>4992</v>
      </c>
      <c r="D63" s="112">
        <v>11512</v>
      </c>
      <c r="E63" s="112">
        <v>2306.09</v>
      </c>
      <c r="F63" s="111">
        <v>1608</v>
      </c>
      <c r="G63" s="112">
        <v>5574.1</v>
      </c>
      <c r="H63" s="112">
        <v>3466.49</v>
      </c>
      <c r="I63" s="111">
        <v>1307</v>
      </c>
      <c r="J63" s="112">
        <v>5831.6</v>
      </c>
      <c r="K63" s="112">
        <v>4461.78</v>
      </c>
    </row>
    <row r="64" spans="1:28" ht="11.25" customHeight="1">
      <c r="A64" s="110" t="s">
        <v>114</v>
      </c>
      <c r="B64" s="110" t="s">
        <v>115</v>
      </c>
      <c r="C64" s="111">
        <v>2692</v>
      </c>
      <c r="D64" s="112">
        <v>6204.4</v>
      </c>
      <c r="E64" s="112">
        <v>2304.75</v>
      </c>
      <c r="F64" s="111">
        <v>514</v>
      </c>
      <c r="G64" s="112">
        <v>1773</v>
      </c>
      <c r="H64" s="112">
        <v>3449.45</v>
      </c>
      <c r="I64" s="111">
        <v>424</v>
      </c>
      <c r="J64" s="112">
        <v>1900.1</v>
      </c>
      <c r="K64" s="112">
        <v>4481.38</v>
      </c>
    </row>
    <row r="65" spans="1:28" ht="11.25" customHeight="1">
      <c r="A65" s="110" t="s">
        <v>116</v>
      </c>
      <c r="B65" s="110" t="s">
        <v>117</v>
      </c>
      <c r="C65" s="111">
        <v>1648</v>
      </c>
      <c r="D65" s="112">
        <v>3788.9</v>
      </c>
      <c r="E65" s="112">
        <v>2299.09</v>
      </c>
      <c r="F65" s="111">
        <v>328</v>
      </c>
      <c r="G65" s="112">
        <v>1123.4000000000001</v>
      </c>
      <c r="H65" s="112">
        <v>3425.04</v>
      </c>
      <c r="I65" s="111">
        <v>237</v>
      </c>
      <c r="J65" s="112">
        <v>1052.8</v>
      </c>
      <c r="K65" s="112">
        <v>4442.01</v>
      </c>
    </row>
    <row r="66" spans="1:28" ht="11.25" customHeight="1">
      <c r="A66" s="110" t="s">
        <v>118</v>
      </c>
      <c r="B66" s="110" t="s">
        <v>119</v>
      </c>
      <c r="C66" s="111">
        <v>2377</v>
      </c>
      <c r="D66" s="112">
        <v>5456.8</v>
      </c>
      <c r="E66" s="112">
        <v>2295.65</v>
      </c>
      <c r="F66" s="111">
        <v>397</v>
      </c>
      <c r="G66" s="112">
        <v>1376.4</v>
      </c>
      <c r="H66" s="112">
        <v>3467.04</v>
      </c>
      <c r="I66" s="111">
        <v>303</v>
      </c>
      <c r="J66" s="112">
        <v>1349.9</v>
      </c>
      <c r="K66" s="112">
        <v>4455.01</v>
      </c>
    </row>
    <row r="67" spans="1:28" ht="11.25" customHeight="1">
      <c r="A67" s="110" t="s">
        <v>120</v>
      </c>
      <c r="B67" s="110" t="s">
        <v>121</v>
      </c>
      <c r="C67" s="111">
        <v>15195</v>
      </c>
      <c r="D67" s="112">
        <v>35049</v>
      </c>
      <c r="E67" s="112">
        <v>2306.62</v>
      </c>
      <c r="F67" s="111">
        <v>4813</v>
      </c>
      <c r="G67" s="112">
        <v>16792.099999999999</v>
      </c>
      <c r="H67" s="112">
        <v>3488.91</v>
      </c>
      <c r="I67" s="111">
        <v>4094</v>
      </c>
      <c r="J67" s="112">
        <v>18291.400000000001</v>
      </c>
      <c r="K67" s="112">
        <v>4467.8500000000004</v>
      </c>
    </row>
    <row r="68" spans="1:28" ht="11.25" customHeight="1">
      <c r="A68" s="110" t="s">
        <v>122</v>
      </c>
      <c r="B68" s="110" t="s">
        <v>123</v>
      </c>
      <c r="C68" s="111">
        <v>12913</v>
      </c>
      <c r="D68" s="112">
        <v>29711.1</v>
      </c>
      <c r="E68" s="112">
        <v>2300.87</v>
      </c>
      <c r="F68" s="111">
        <v>3807</v>
      </c>
      <c r="G68" s="112">
        <v>13181.1</v>
      </c>
      <c r="H68" s="112">
        <v>3462.33</v>
      </c>
      <c r="I68" s="111">
        <v>2832</v>
      </c>
      <c r="J68" s="112">
        <v>12597.3</v>
      </c>
      <c r="K68" s="112">
        <v>4448.1899999999996</v>
      </c>
    </row>
    <row r="69" spans="1:28" ht="11.25" customHeight="1">
      <c r="A69" s="110" t="s">
        <v>124</v>
      </c>
      <c r="B69" s="110" t="s">
        <v>125</v>
      </c>
      <c r="C69" s="111">
        <v>2681</v>
      </c>
      <c r="D69" s="112">
        <v>6160.9</v>
      </c>
      <c r="E69" s="112">
        <v>2297.9699999999998</v>
      </c>
      <c r="F69" s="111">
        <v>385</v>
      </c>
      <c r="G69" s="112">
        <v>1331.1</v>
      </c>
      <c r="H69" s="112">
        <v>3457.3</v>
      </c>
      <c r="I69" s="111">
        <v>289</v>
      </c>
      <c r="J69" s="112">
        <v>1283.7</v>
      </c>
      <c r="K69" s="112">
        <v>4442</v>
      </c>
    </row>
    <row r="70" spans="1:28" ht="11.25" customHeight="1">
      <c r="A70" s="110" t="s">
        <v>126</v>
      </c>
      <c r="B70" s="110" t="s">
        <v>127</v>
      </c>
      <c r="C70" s="111">
        <v>2210</v>
      </c>
      <c r="D70" s="112">
        <v>5082</v>
      </c>
      <c r="E70" s="112">
        <v>2299.5300000000002</v>
      </c>
      <c r="F70" s="111">
        <v>379</v>
      </c>
      <c r="G70" s="112">
        <v>1297.8</v>
      </c>
      <c r="H70" s="112">
        <v>3424.34</v>
      </c>
      <c r="I70" s="111">
        <v>260</v>
      </c>
      <c r="J70" s="112">
        <v>1149</v>
      </c>
      <c r="K70" s="112">
        <v>4419.29</v>
      </c>
    </row>
    <row r="71" spans="1:28" ht="11.25" customHeight="1">
      <c r="A71" s="110" t="s">
        <v>59</v>
      </c>
      <c r="B71" s="110" t="s">
        <v>128</v>
      </c>
      <c r="C71" s="111">
        <v>2123</v>
      </c>
      <c r="D71" s="112">
        <v>4901.7</v>
      </c>
      <c r="E71" s="112">
        <v>2308.85</v>
      </c>
      <c r="F71" s="111">
        <v>356</v>
      </c>
      <c r="G71" s="112">
        <v>1228.9000000000001</v>
      </c>
      <c r="H71" s="112">
        <v>3452</v>
      </c>
      <c r="I71" s="111">
        <v>284</v>
      </c>
      <c r="J71" s="112">
        <v>1265.4000000000001</v>
      </c>
      <c r="K71" s="112">
        <v>4455.71</v>
      </c>
    </row>
    <row r="72" spans="1:28" ht="11.25" customHeight="1">
      <c r="A72" s="110" t="s">
        <v>61</v>
      </c>
      <c r="B72" s="110" t="s">
        <v>129</v>
      </c>
      <c r="C72" s="111">
        <v>2901</v>
      </c>
      <c r="D72" s="112">
        <v>6671</v>
      </c>
      <c r="E72" s="112">
        <v>2299.5700000000002</v>
      </c>
      <c r="F72" s="111">
        <v>634</v>
      </c>
      <c r="G72" s="112">
        <v>2187.6</v>
      </c>
      <c r="H72" s="112">
        <v>3450.54</v>
      </c>
      <c r="I72" s="111">
        <v>540</v>
      </c>
      <c r="J72" s="112">
        <v>2397.9</v>
      </c>
      <c r="K72" s="112">
        <v>4440.46</v>
      </c>
    </row>
    <row r="73" spans="1:28" ht="11.25" customHeight="1">
      <c r="A73" s="110" t="s">
        <v>63</v>
      </c>
      <c r="B73" s="110" t="s">
        <v>130</v>
      </c>
      <c r="C73" s="111">
        <v>2626</v>
      </c>
      <c r="D73" s="112">
        <v>6048.5</v>
      </c>
      <c r="E73" s="112">
        <v>2303.3200000000002</v>
      </c>
      <c r="F73" s="111">
        <v>440</v>
      </c>
      <c r="G73" s="112">
        <v>1515.2</v>
      </c>
      <c r="H73" s="112">
        <v>3443.55</v>
      </c>
      <c r="I73" s="111">
        <v>258</v>
      </c>
      <c r="J73" s="112">
        <v>1148.3</v>
      </c>
      <c r="K73" s="112">
        <v>4450.95</v>
      </c>
    </row>
    <row r="74" spans="1:28" ht="11.25" customHeight="1">
      <c r="A74" s="110" t="s">
        <v>65</v>
      </c>
      <c r="B74" s="110" t="s">
        <v>131</v>
      </c>
      <c r="C74" s="111">
        <v>8863</v>
      </c>
      <c r="D74" s="112">
        <v>20431.5</v>
      </c>
      <c r="E74" s="112">
        <v>2305.2600000000002</v>
      </c>
      <c r="F74" s="111">
        <v>1899</v>
      </c>
      <c r="G74" s="112">
        <v>6579.6</v>
      </c>
      <c r="H74" s="112">
        <v>3464.75</v>
      </c>
      <c r="I74" s="111">
        <v>1343</v>
      </c>
      <c r="J74" s="112">
        <v>5986</v>
      </c>
      <c r="K74" s="112">
        <v>4457.16</v>
      </c>
    </row>
    <row r="75" spans="1:28" ht="11.25" customHeight="1">
      <c r="A75" s="110" t="s">
        <v>67</v>
      </c>
      <c r="B75" s="110" t="s">
        <v>132</v>
      </c>
      <c r="C75" s="111">
        <v>12559</v>
      </c>
      <c r="D75" s="112">
        <v>29077.9</v>
      </c>
      <c r="E75" s="112">
        <v>2315.3000000000002</v>
      </c>
      <c r="F75" s="111">
        <v>3937</v>
      </c>
      <c r="G75" s="112">
        <v>13671.9</v>
      </c>
      <c r="H75" s="112">
        <v>3472.67</v>
      </c>
      <c r="I75" s="111">
        <v>3161</v>
      </c>
      <c r="J75" s="112">
        <v>14104.2</v>
      </c>
      <c r="K75" s="112">
        <v>4461.93</v>
      </c>
    </row>
    <row r="76" spans="1:28" ht="11.25" customHeight="1">
      <c r="A76" s="115" t="s">
        <v>133</v>
      </c>
      <c r="B76" s="116"/>
      <c r="C76" s="111">
        <v>78403</v>
      </c>
      <c r="D76" s="112">
        <v>180753.4</v>
      </c>
      <c r="E76" s="112">
        <v>2305.44</v>
      </c>
      <c r="F76" s="111">
        <v>20615</v>
      </c>
      <c r="G76" s="112">
        <v>71486.8</v>
      </c>
      <c r="H76" s="112">
        <v>3467.71</v>
      </c>
      <c r="I76" s="111">
        <v>16091</v>
      </c>
      <c r="J76" s="112">
        <v>71742</v>
      </c>
      <c r="K76" s="112">
        <v>4458.51</v>
      </c>
    </row>
    <row r="78" spans="1:28" ht="19.5" customHeight="1">
      <c r="A78" s="101" t="s">
        <v>104</v>
      </c>
      <c r="B78" s="101" t="s">
        <v>105</v>
      </c>
      <c r="C78" s="104" t="s">
        <v>64</v>
      </c>
      <c r="D78" s="105"/>
      <c r="E78" s="105"/>
      <c r="F78" s="104" t="s">
        <v>66</v>
      </c>
      <c r="G78" s="105"/>
      <c r="H78" s="106"/>
      <c r="I78" s="107"/>
      <c r="J78" s="107"/>
      <c r="K78" s="107"/>
      <c r="L78" s="107"/>
      <c r="M78" s="107"/>
      <c r="N78" s="107"/>
      <c r="O78" s="107"/>
      <c r="P78" s="107"/>
      <c r="Q78" s="107"/>
      <c r="R78" s="107"/>
      <c r="S78" s="107"/>
      <c r="T78" s="107"/>
      <c r="U78" s="107"/>
      <c r="V78" s="107"/>
      <c r="W78" s="107"/>
      <c r="X78" s="107"/>
      <c r="Y78" s="107"/>
      <c r="Z78" s="107"/>
      <c r="AA78" s="107"/>
      <c r="AB78" s="107"/>
    </row>
    <row r="79" spans="1:28" ht="12.75" customHeight="1">
      <c r="A79" s="103"/>
      <c r="B79" s="103"/>
      <c r="C79" s="101" t="s">
        <v>107</v>
      </c>
      <c r="D79" s="101" t="s">
        <v>108</v>
      </c>
      <c r="E79" s="101" t="s">
        <v>109</v>
      </c>
      <c r="F79" s="101" t="s">
        <v>107</v>
      </c>
      <c r="G79" s="101" t="s">
        <v>108</v>
      </c>
      <c r="H79" s="101" t="s">
        <v>109</v>
      </c>
    </row>
    <row r="80" spans="1:28" ht="48" customHeight="1">
      <c r="A80" s="102"/>
      <c r="B80" s="102"/>
      <c r="C80" s="102"/>
      <c r="D80" s="102"/>
      <c r="E80" s="102"/>
      <c r="F80" s="102"/>
      <c r="G80" s="102"/>
      <c r="H80" s="102"/>
    </row>
    <row r="81" spans="1:8" ht="11.25" customHeight="1">
      <c r="A81" s="110" t="s">
        <v>110</v>
      </c>
      <c r="B81" s="110" t="s">
        <v>111</v>
      </c>
      <c r="C81" s="111">
        <v>960</v>
      </c>
      <c r="D81" s="112">
        <v>6195.6</v>
      </c>
      <c r="E81" s="112">
        <v>6453.78</v>
      </c>
      <c r="F81" s="111">
        <v>122</v>
      </c>
      <c r="G81" s="112">
        <v>1789.6</v>
      </c>
      <c r="H81" s="112">
        <v>14668.49</v>
      </c>
    </row>
    <row r="82" spans="1:8" ht="11.25" customHeight="1">
      <c r="A82" s="110" t="s">
        <v>112</v>
      </c>
      <c r="B82" s="110" t="s">
        <v>113</v>
      </c>
      <c r="C82" s="111">
        <v>2672</v>
      </c>
      <c r="D82" s="112">
        <v>18370.7</v>
      </c>
      <c r="E82" s="112">
        <v>6875.26</v>
      </c>
      <c r="F82" s="111">
        <v>707</v>
      </c>
      <c r="G82" s="112">
        <v>9059.7999999999993</v>
      </c>
      <c r="H82" s="112">
        <v>12814.48</v>
      </c>
    </row>
    <row r="83" spans="1:8" ht="11.25" customHeight="1">
      <c r="A83" s="110" t="s">
        <v>114</v>
      </c>
      <c r="B83" s="110" t="s">
        <v>115</v>
      </c>
      <c r="C83" s="111">
        <v>639</v>
      </c>
      <c r="D83" s="112">
        <v>4202.8</v>
      </c>
      <c r="E83" s="112">
        <v>6577.08</v>
      </c>
      <c r="F83" s="111">
        <v>92</v>
      </c>
      <c r="G83" s="112">
        <v>1174.2</v>
      </c>
      <c r="H83" s="112">
        <v>12762.75</v>
      </c>
    </row>
    <row r="84" spans="1:8" ht="11.25" customHeight="1">
      <c r="A84" s="110" t="s">
        <v>116</v>
      </c>
      <c r="B84" s="110" t="s">
        <v>117</v>
      </c>
      <c r="C84" s="111">
        <v>285</v>
      </c>
      <c r="D84" s="112">
        <v>1810.8</v>
      </c>
      <c r="E84" s="112">
        <v>6353.71</v>
      </c>
      <c r="F84" s="111">
        <v>29</v>
      </c>
      <c r="G84" s="112">
        <v>350.6</v>
      </c>
      <c r="H84" s="112">
        <v>12091.57</v>
      </c>
    </row>
    <row r="85" spans="1:8" ht="11.25" customHeight="1">
      <c r="A85" s="110" t="s">
        <v>118</v>
      </c>
      <c r="B85" s="110" t="s">
        <v>119</v>
      </c>
      <c r="C85" s="111">
        <v>346</v>
      </c>
      <c r="D85" s="112">
        <v>2226.3000000000002</v>
      </c>
      <c r="E85" s="112">
        <v>6434.39</v>
      </c>
      <c r="F85" s="111">
        <v>55</v>
      </c>
      <c r="G85" s="112">
        <v>737</v>
      </c>
      <c r="H85" s="112">
        <v>13399.36</v>
      </c>
    </row>
    <row r="86" spans="1:8" ht="11.25" customHeight="1">
      <c r="A86" s="110" t="s">
        <v>120</v>
      </c>
      <c r="B86" s="110" t="s">
        <v>121</v>
      </c>
      <c r="C86" s="111">
        <v>8590</v>
      </c>
      <c r="D86" s="112">
        <v>58952.7</v>
      </c>
      <c r="E86" s="112">
        <v>6862.95</v>
      </c>
      <c r="F86" s="111">
        <v>3005</v>
      </c>
      <c r="G86" s="112">
        <v>44464.6</v>
      </c>
      <c r="H86" s="112">
        <v>14796.88</v>
      </c>
    </row>
    <row r="87" spans="1:8" ht="11.25" customHeight="1">
      <c r="A87" s="110" t="s">
        <v>122</v>
      </c>
      <c r="B87" s="110" t="s">
        <v>123</v>
      </c>
      <c r="C87" s="111">
        <v>4693</v>
      </c>
      <c r="D87" s="112">
        <v>31365.9</v>
      </c>
      <c r="E87" s="112">
        <v>6683.55</v>
      </c>
      <c r="F87" s="111">
        <v>1116</v>
      </c>
      <c r="G87" s="112">
        <v>15486.4</v>
      </c>
      <c r="H87" s="112">
        <v>13876.71</v>
      </c>
    </row>
    <row r="88" spans="1:8" ht="11.25" customHeight="1">
      <c r="A88" s="110" t="s">
        <v>124</v>
      </c>
      <c r="B88" s="110" t="s">
        <v>125</v>
      </c>
      <c r="C88" s="111">
        <v>324</v>
      </c>
      <c r="D88" s="112">
        <v>2092.3000000000002</v>
      </c>
      <c r="E88" s="112">
        <v>6457.62</v>
      </c>
      <c r="F88" s="111">
        <v>29</v>
      </c>
      <c r="G88" s="112">
        <v>371</v>
      </c>
      <c r="H88" s="112">
        <v>12794.05</v>
      </c>
    </row>
    <row r="89" spans="1:8" ht="11.25" customHeight="1">
      <c r="A89" s="110" t="s">
        <v>126</v>
      </c>
      <c r="B89" s="110" t="s">
        <v>127</v>
      </c>
      <c r="C89" s="111">
        <v>322</v>
      </c>
      <c r="D89" s="112">
        <v>2095.8000000000002</v>
      </c>
      <c r="E89" s="112">
        <v>6508.86</v>
      </c>
      <c r="F89" s="111">
        <v>50</v>
      </c>
      <c r="G89" s="112">
        <v>621.1</v>
      </c>
      <c r="H89" s="112">
        <v>12421.15</v>
      </c>
    </row>
    <row r="90" spans="1:8" ht="11.25" customHeight="1">
      <c r="A90" s="110" t="s">
        <v>59</v>
      </c>
      <c r="B90" s="110" t="s">
        <v>128</v>
      </c>
      <c r="C90" s="111">
        <v>349</v>
      </c>
      <c r="D90" s="112">
        <v>2240.1</v>
      </c>
      <c r="E90" s="112">
        <v>6418.66</v>
      </c>
      <c r="F90" s="111">
        <v>39</v>
      </c>
      <c r="G90" s="112">
        <v>477.4</v>
      </c>
      <c r="H90" s="112">
        <v>12239.75</v>
      </c>
    </row>
    <row r="91" spans="1:8" ht="11.25" customHeight="1">
      <c r="A91" s="110" t="s">
        <v>61</v>
      </c>
      <c r="B91" s="110" t="s">
        <v>129</v>
      </c>
      <c r="C91" s="111">
        <v>634</v>
      </c>
      <c r="D91" s="112">
        <v>4046.4</v>
      </c>
      <c r="E91" s="112">
        <v>6382.27</v>
      </c>
      <c r="F91" s="111">
        <v>73</v>
      </c>
      <c r="G91" s="112">
        <v>945.3</v>
      </c>
      <c r="H91" s="112">
        <v>12949.89</v>
      </c>
    </row>
    <row r="92" spans="1:8" ht="11.25" customHeight="1">
      <c r="A92" s="110" t="s">
        <v>63</v>
      </c>
      <c r="B92" s="110" t="s">
        <v>130</v>
      </c>
      <c r="C92" s="111">
        <v>272</v>
      </c>
      <c r="D92" s="112">
        <v>1723.6</v>
      </c>
      <c r="E92" s="112">
        <v>6336.74</v>
      </c>
      <c r="F92" s="111">
        <v>41</v>
      </c>
      <c r="G92" s="112">
        <v>475.6</v>
      </c>
      <c r="H92" s="112">
        <v>11601.07</v>
      </c>
    </row>
    <row r="93" spans="1:8" ht="11.25" customHeight="1">
      <c r="A93" s="110" t="s">
        <v>65</v>
      </c>
      <c r="B93" s="110" t="s">
        <v>131</v>
      </c>
      <c r="C93" s="111">
        <v>1797</v>
      </c>
      <c r="D93" s="112">
        <v>11755.1</v>
      </c>
      <c r="E93" s="112">
        <v>6541.49</v>
      </c>
      <c r="F93" s="111">
        <v>344</v>
      </c>
      <c r="G93" s="112">
        <v>4353</v>
      </c>
      <c r="H93" s="112">
        <v>12653.96</v>
      </c>
    </row>
    <row r="94" spans="1:8" ht="11.25" customHeight="1">
      <c r="A94" s="110" t="s">
        <v>67</v>
      </c>
      <c r="B94" s="110" t="s">
        <v>132</v>
      </c>
      <c r="C94" s="111">
        <v>5797</v>
      </c>
      <c r="D94" s="112">
        <v>39374.800000000003</v>
      </c>
      <c r="E94" s="112">
        <v>6792.28</v>
      </c>
      <c r="F94" s="111">
        <v>1852</v>
      </c>
      <c r="G94" s="112">
        <v>25058.1</v>
      </c>
      <c r="H94" s="112">
        <v>13530.28</v>
      </c>
    </row>
    <row r="95" spans="1:8" ht="11.25" customHeight="1">
      <c r="A95" s="115" t="s">
        <v>133</v>
      </c>
      <c r="B95" s="116"/>
      <c r="C95" s="111">
        <v>27680</v>
      </c>
      <c r="D95" s="112">
        <v>186452.9</v>
      </c>
      <c r="E95" s="112">
        <v>6736.02</v>
      </c>
      <c r="F95" s="111">
        <v>7554</v>
      </c>
      <c r="G95" s="112">
        <v>105363.7</v>
      </c>
      <c r="H95" s="112">
        <v>13948.06</v>
      </c>
    </row>
  </sheetData>
  <mergeCells count="72">
    <mergeCell ref="F79:F80"/>
    <mergeCell ref="G79:G80"/>
    <mergeCell ref="H79:H80"/>
    <mergeCell ref="A95:B95"/>
    <mergeCell ref="J60:J61"/>
    <mergeCell ref="K60:K61"/>
    <mergeCell ref="A76:B76"/>
    <mergeCell ref="A78:A80"/>
    <mergeCell ref="B78:B80"/>
    <mergeCell ref="C78:E78"/>
    <mergeCell ref="F78:H78"/>
    <mergeCell ref="C79:C80"/>
    <mergeCell ref="D79:D80"/>
    <mergeCell ref="E79:E80"/>
    <mergeCell ref="D60:D61"/>
    <mergeCell ref="E60:E61"/>
    <mergeCell ref="F60:F61"/>
    <mergeCell ref="G60:G61"/>
    <mergeCell ref="H60:H61"/>
    <mergeCell ref="I60:I61"/>
    <mergeCell ref="I41:I42"/>
    <mergeCell ref="J41:J42"/>
    <mergeCell ref="K41:K42"/>
    <mergeCell ref="A57:B57"/>
    <mergeCell ref="A59:A61"/>
    <mergeCell ref="B59:B61"/>
    <mergeCell ref="C59:E59"/>
    <mergeCell ref="F59:H59"/>
    <mergeCell ref="I59:K59"/>
    <mergeCell ref="C60:C61"/>
    <mergeCell ref="C41:C42"/>
    <mergeCell ref="D41:D42"/>
    <mergeCell ref="E41:E42"/>
    <mergeCell ref="F41:F42"/>
    <mergeCell ref="G41:G42"/>
    <mergeCell ref="H41:H42"/>
    <mergeCell ref="H22:H23"/>
    <mergeCell ref="I22:I23"/>
    <mergeCell ref="J22:J23"/>
    <mergeCell ref="K22:K23"/>
    <mergeCell ref="A38:B38"/>
    <mergeCell ref="A40:A42"/>
    <mergeCell ref="B40:B42"/>
    <mergeCell ref="C40:E40"/>
    <mergeCell ref="F40:H40"/>
    <mergeCell ref="I40:K40"/>
    <mergeCell ref="A21:A23"/>
    <mergeCell ref="B21:B23"/>
    <mergeCell ref="C21:E21"/>
    <mergeCell ref="F21:H21"/>
    <mergeCell ref="I21:K21"/>
    <mergeCell ref="C22:C23"/>
    <mergeCell ref="D22:D23"/>
    <mergeCell ref="E22:E23"/>
    <mergeCell ref="F22:F23"/>
    <mergeCell ref="G22:G23"/>
    <mergeCell ref="G3:G4"/>
    <mergeCell ref="H3:H4"/>
    <mergeCell ref="I3:I4"/>
    <mergeCell ref="J3:J4"/>
    <mergeCell ref="K3:K4"/>
    <mergeCell ref="A19:B19"/>
    <mergeCell ref="A1:F1"/>
    <mergeCell ref="A2:A4"/>
    <mergeCell ref="B2:B4"/>
    <mergeCell ref="C2:E2"/>
    <mergeCell ref="F2:H2"/>
    <mergeCell ref="I2:K2"/>
    <mergeCell ref="C3:C4"/>
    <mergeCell ref="D3:D4"/>
    <mergeCell ref="E3:E4"/>
    <mergeCell ref="F3:F4"/>
  </mergeCells>
  <pageMargins left="0.75" right="0.75" top="1" bottom="1" header="0.5" footer="0.5"/>
  <pageSetup paperSize="9" orientation="landscape"/>
  <rowBreaks count="5" manualBreakCount="5">
    <brk id="20" max="16383" man="1"/>
    <brk id="39" max="16383" man="1"/>
    <brk id="58" max="16383" man="1"/>
    <brk id="77" max="16383" man="1"/>
    <brk id="96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>
  <dimension ref="A1:M57"/>
  <sheetViews>
    <sheetView topLeftCell="A16" workbookViewId="0">
      <selection activeCell="I38" sqref="I38"/>
    </sheetView>
  </sheetViews>
  <sheetFormatPr defaultColWidth="9.33203125" defaultRowHeight="11.25" customHeight="1"/>
  <cols>
    <col min="1" max="1" width="3.6640625" style="92" customWidth="1"/>
    <col min="2" max="2" width="33" style="92" customWidth="1"/>
    <col min="3" max="3" width="11" style="92" customWidth="1"/>
    <col min="4" max="4" width="14.1640625" style="92" customWidth="1"/>
    <col min="5" max="5" width="10.33203125" style="92" customWidth="1"/>
    <col min="6" max="6" width="11" style="92" customWidth="1"/>
    <col min="7" max="7" width="14.1640625" style="92" customWidth="1"/>
    <col min="8" max="8" width="10.33203125" style="92" customWidth="1"/>
    <col min="9" max="9" width="11" style="92" customWidth="1"/>
    <col min="10" max="10" width="14.1640625" style="90" customWidth="1"/>
    <col min="11" max="11" width="10.33203125" style="117" customWidth="1"/>
    <col min="12" max="12" width="9.1640625" style="91" customWidth="1"/>
    <col min="13" max="13" width="31.33203125" style="118" customWidth="1"/>
    <col min="14" max="16384" width="9.33203125" style="92"/>
  </cols>
  <sheetData>
    <row r="1" spans="1:11" ht="11.25" customHeight="1">
      <c r="A1" s="99" t="s">
        <v>150</v>
      </c>
      <c r="B1" s="99"/>
      <c r="C1" s="99"/>
      <c r="D1" s="99"/>
      <c r="E1" s="99"/>
      <c r="F1" s="99"/>
      <c r="G1" s="100"/>
    </row>
    <row r="2" spans="1:11" ht="23.25" customHeight="1">
      <c r="A2" s="101" t="s">
        <v>104</v>
      </c>
      <c r="B2" s="101" t="s">
        <v>105</v>
      </c>
      <c r="C2" s="104" t="s">
        <v>106</v>
      </c>
      <c r="D2" s="105"/>
      <c r="E2" s="106"/>
      <c r="F2" s="104" t="s">
        <v>135</v>
      </c>
      <c r="G2" s="105"/>
      <c r="H2" s="106"/>
      <c r="I2" s="104" t="s">
        <v>136</v>
      </c>
      <c r="J2" s="105"/>
      <c r="K2" s="106"/>
    </row>
    <row r="3" spans="1:11" ht="28.5" customHeight="1">
      <c r="A3" s="103"/>
      <c r="B3" s="103"/>
      <c r="C3" s="101" t="s">
        <v>107</v>
      </c>
      <c r="D3" s="101" t="s">
        <v>108</v>
      </c>
      <c r="E3" s="101" t="s">
        <v>109</v>
      </c>
      <c r="F3" s="101" t="s">
        <v>107</v>
      </c>
      <c r="G3" s="101" t="s">
        <v>108</v>
      </c>
      <c r="H3" s="101" t="s">
        <v>109</v>
      </c>
      <c r="I3" s="101" t="s">
        <v>107</v>
      </c>
      <c r="J3" s="101" t="s">
        <v>108</v>
      </c>
      <c r="K3" s="101" t="s">
        <v>109</v>
      </c>
    </row>
    <row r="4" spans="1:11" ht="21.75" customHeight="1">
      <c r="A4" s="102"/>
      <c r="B4" s="102"/>
      <c r="C4" s="102"/>
      <c r="D4" s="102"/>
      <c r="E4" s="102"/>
      <c r="F4" s="102"/>
      <c r="G4" s="102"/>
      <c r="H4" s="102"/>
      <c r="I4" s="102"/>
      <c r="J4" s="102"/>
      <c r="K4" s="102"/>
    </row>
    <row r="5" spans="1:11" ht="12.75" customHeight="1">
      <c r="A5" s="110" t="s">
        <v>110</v>
      </c>
      <c r="B5" s="110" t="s">
        <v>111</v>
      </c>
      <c r="C5" s="119">
        <v>7607</v>
      </c>
      <c r="D5" s="120">
        <v>25911.3</v>
      </c>
      <c r="E5" s="121">
        <v>3406.24</v>
      </c>
      <c r="F5" s="119">
        <v>5394</v>
      </c>
      <c r="G5" s="120">
        <v>19504.3</v>
      </c>
      <c r="H5" s="120">
        <v>3615.93</v>
      </c>
      <c r="I5" s="119">
        <v>1695</v>
      </c>
      <c r="J5" s="120">
        <v>4756.3999999999996</v>
      </c>
      <c r="K5" s="120">
        <v>2806.14</v>
      </c>
    </row>
    <row r="6" spans="1:11" ht="12.75" customHeight="1">
      <c r="A6" s="110" t="s">
        <v>112</v>
      </c>
      <c r="B6" s="110" t="s">
        <v>113</v>
      </c>
      <c r="C6" s="119">
        <v>11339</v>
      </c>
      <c r="D6" s="120">
        <v>50411.9</v>
      </c>
      <c r="E6" s="121">
        <v>4445.88</v>
      </c>
      <c r="F6" s="119">
        <v>8144</v>
      </c>
      <c r="G6" s="120">
        <v>39051.199999999997</v>
      </c>
      <c r="H6" s="120">
        <v>4795.09</v>
      </c>
      <c r="I6" s="119">
        <v>2365</v>
      </c>
      <c r="J6" s="120">
        <v>7911.7</v>
      </c>
      <c r="K6" s="120">
        <v>3345.33</v>
      </c>
    </row>
    <row r="7" spans="1:11" ht="12.75" customHeight="1">
      <c r="A7" s="110" t="s">
        <v>114</v>
      </c>
      <c r="B7" s="110" t="s">
        <v>115</v>
      </c>
      <c r="C7" s="119">
        <v>4395</v>
      </c>
      <c r="D7" s="120">
        <v>15290.4</v>
      </c>
      <c r="E7" s="121">
        <v>3479.05</v>
      </c>
      <c r="F7" s="119">
        <v>2563</v>
      </c>
      <c r="G7" s="120">
        <v>9803.6</v>
      </c>
      <c r="H7" s="120">
        <v>3825.06</v>
      </c>
      <c r="I7" s="119">
        <v>1421</v>
      </c>
      <c r="J7" s="120">
        <v>4291</v>
      </c>
      <c r="K7" s="120">
        <v>3019.69</v>
      </c>
    </row>
    <row r="8" spans="1:11" ht="12.75" customHeight="1">
      <c r="A8" s="110" t="s">
        <v>116</v>
      </c>
      <c r="B8" s="110" t="s">
        <v>117</v>
      </c>
      <c r="C8" s="119">
        <v>2569</v>
      </c>
      <c r="D8" s="120">
        <v>8177.7</v>
      </c>
      <c r="E8" s="121">
        <v>3183.23</v>
      </c>
      <c r="F8" s="119">
        <v>1642</v>
      </c>
      <c r="G8" s="120">
        <v>5733.6</v>
      </c>
      <c r="H8" s="120">
        <v>3491.83</v>
      </c>
      <c r="I8" s="119">
        <v>699</v>
      </c>
      <c r="J8" s="120">
        <v>1930.7</v>
      </c>
      <c r="K8" s="120">
        <v>2762.07</v>
      </c>
    </row>
    <row r="9" spans="1:11" ht="12.75" customHeight="1">
      <c r="A9" s="110" t="s">
        <v>118</v>
      </c>
      <c r="B9" s="110" t="s">
        <v>119</v>
      </c>
      <c r="C9" s="119">
        <v>3522</v>
      </c>
      <c r="D9" s="120">
        <v>11199.4</v>
      </c>
      <c r="E9" s="121">
        <v>3179.83</v>
      </c>
      <c r="F9" s="119">
        <v>1992</v>
      </c>
      <c r="G9" s="120">
        <v>6974.3</v>
      </c>
      <c r="H9" s="120">
        <v>3501.17</v>
      </c>
      <c r="I9" s="119">
        <v>1245</v>
      </c>
      <c r="J9" s="120">
        <v>3449.7</v>
      </c>
      <c r="K9" s="120">
        <v>2770.82</v>
      </c>
    </row>
    <row r="10" spans="1:11" ht="12.75" customHeight="1">
      <c r="A10" s="110" t="s">
        <v>120</v>
      </c>
      <c r="B10" s="110" t="s">
        <v>121</v>
      </c>
      <c r="C10" s="119">
        <v>35862</v>
      </c>
      <c r="D10" s="120">
        <v>173757.6</v>
      </c>
      <c r="E10" s="121">
        <v>4845.17</v>
      </c>
      <c r="F10" s="119">
        <v>27834</v>
      </c>
      <c r="G10" s="120">
        <v>142177.60000000001</v>
      </c>
      <c r="H10" s="120">
        <v>5108.05</v>
      </c>
      <c r="I10" s="119">
        <v>5692</v>
      </c>
      <c r="J10" s="120">
        <v>19613.599999999999</v>
      </c>
      <c r="K10" s="120">
        <v>3445.82</v>
      </c>
    </row>
    <row r="11" spans="1:11" ht="12.75" customHeight="1">
      <c r="A11" s="110" t="s">
        <v>122</v>
      </c>
      <c r="B11" s="110" t="s">
        <v>123</v>
      </c>
      <c r="C11" s="119">
        <v>25466</v>
      </c>
      <c r="D11" s="120">
        <v>102472.4</v>
      </c>
      <c r="E11" s="121">
        <v>4023.89</v>
      </c>
      <c r="F11" s="119">
        <v>19036</v>
      </c>
      <c r="G11" s="120">
        <v>81409.899999999994</v>
      </c>
      <c r="H11" s="120">
        <v>4276.63</v>
      </c>
      <c r="I11" s="119">
        <v>4855</v>
      </c>
      <c r="J11" s="120">
        <v>15139.5</v>
      </c>
      <c r="K11" s="120">
        <v>3118.33</v>
      </c>
    </row>
    <row r="12" spans="1:11" ht="12.75" customHeight="1">
      <c r="A12" s="110" t="s">
        <v>124</v>
      </c>
      <c r="B12" s="110" t="s">
        <v>125</v>
      </c>
      <c r="C12" s="119">
        <v>3740</v>
      </c>
      <c r="D12" s="120">
        <v>11274</v>
      </c>
      <c r="E12" s="121">
        <v>3014.44</v>
      </c>
      <c r="F12" s="119">
        <v>2161</v>
      </c>
      <c r="G12" s="120">
        <v>7318</v>
      </c>
      <c r="H12" s="120">
        <v>3386.4</v>
      </c>
      <c r="I12" s="119">
        <v>1346</v>
      </c>
      <c r="J12" s="120">
        <v>3360.7</v>
      </c>
      <c r="K12" s="120">
        <v>2496.8200000000002</v>
      </c>
    </row>
    <row r="13" spans="1:11" ht="12.75" customHeight="1">
      <c r="A13" s="110" t="s">
        <v>126</v>
      </c>
      <c r="B13" s="110" t="s">
        <v>127</v>
      </c>
      <c r="C13" s="119">
        <v>3233</v>
      </c>
      <c r="D13" s="120">
        <v>10260.299999999999</v>
      </c>
      <c r="E13" s="121">
        <v>3173.62</v>
      </c>
      <c r="F13" s="119">
        <v>1882</v>
      </c>
      <c r="G13" s="120">
        <v>6612.3</v>
      </c>
      <c r="H13" s="120">
        <v>3513.43</v>
      </c>
      <c r="I13" s="119">
        <v>1118</v>
      </c>
      <c r="J13" s="120">
        <v>3021</v>
      </c>
      <c r="K13" s="120">
        <v>2702.19</v>
      </c>
    </row>
    <row r="14" spans="1:11" ht="12.75" customHeight="1">
      <c r="A14" s="110" t="s">
        <v>59</v>
      </c>
      <c r="B14" s="110" t="s">
        <v>128</v>
      </c>
      <c r="C14" s="119">
        <v>3205</v>
      </c>
      <c r="D14" s="120">
        <v>10175</v>
      </c>
      <c r="E14" s="121">
        <v>3174.73</v>
      </c>
      <c r="F14" s="119">
        <v>1975</v>
      </c>
      <c r="G14" s="120">
        <v>6932</v>
      </c>
      <c r="H14" s="120">
        <v>3509.89</v>
      </c>
      <c r="I14" s="119">
        <v>961</v>
      </c>
      <c r="J14" s="120">
        <v>2604.8000000000002</v>
      </c>
      <c r="K14" s="120">
        <v>2710.51</v>
      </c>
    </row>
    <row r="15" spans="1:11" ht="12.75" customHeight="1">
      <c r="A15" s="110" t="s">
        <v>61</v>
      </c>
      <c r="B15" s="110" t="s">
        <v>129</v>
      </c>
      <c r="C15" s="119">
        <v>4844</v>
      </c>
      <c r="D15" s="120">
        <v>16318.8</v>
      </c>
      <c r="E15" s="121">
        <v>3368.87</v>
      </c>
      <c r="F15" s="119">
        <v>3277</v>
      </c>
      <c r="G15" s="120">
        <v>11767</v>
      </c>
      <c r="H15" s="120">
        <v>3590.77</v>
      </c>
      <c r="I15" s="119">
        <v>1120</v>
      </c>
      <c r="J15" s="120">
        <v>3340.5</v>
      </c>
      <c r="K15" s="120">
        <v>2982.61</v>
      </c>
    </row>
    <row r="16" spans="1:11" ht="12.75" customHeight="1">
      <c r="A16" s="110" t="s">
        <v>63</v>
      </c>
      <c r="B16" s="110" t="s">
        <v>130</v>
      </c>
      <c r="C16" s="119">
        <v>3682</v>
      </c>
      <c r="D16" s="120">
        <v>10965.3</v>
      </c>
      <c r="E16" s="121">
        <v>2978.08</v>
      </c>
      <c r="F16" s="119">
        <v>2238</v>
      </c>
      <c r="G16" s="120">
        <v>7319.2</v>
      </c>
      <c r="H16" s="120">
        <v>3270.41</v>
      </c>
      <c r="I16" s="119">
        <v>1102</v>
      </c>
      <c r="J16" s="120">
        <v>2851.7</v>
      </c>
      <c r="K16" s="120">
        <v>2587.7399999999998</v>
      </c>
    </row>
    <row r="17" spans="1:11" ht="12.75" customHeight="1">
      <c r="A17" s="110" t="s">
        <v>65</v>
      </c>
      <c r="B17" s="110" t="s">
        <v>131</v>
      </c>
      <c r="C17" s="119">
        <v>14348</v>
      </c>
      <c r="D17" s="120">
        <v>49226.1</v>
      </c>
      <c r="E17" s="121">
        <v>3430.87</v>
      </c>
      <c r="F17" s="119">
        <v>9688</v>
      </c>
      <c r="G17" s="120">
        <v>35634.400000000001</v>
      </c>
      <c r="H17" s="120">
        <v>3678.2</v>
      </c>
      <c r="I17" s="119">
        <v>3439</v>
      </c>
      <c r="J17" s="120">
        <v>10089.6</v>
      </c>
      <c r="K17" s="120">
        <v>2933.87</v>
      </c>
    </row>
    <row r="18" spans="1:11" ht="12.75" customHeight="1">
      <c r="A18" s="110" t="s">
        <v>67</v>
      </c>
      <c r="B18" s="110" t="s">
        <v>132</v>
      </c>
      <c r="C18" s="119">
        <v>27425</v>
      </c>
      <c r="D18" s="120">
        <v>121444.3</v>
      </c>
      <c r="E18" s="121">
        <v>4428.2299999999996</v>
      </c>
      <c r="F18" s="119">
        <v>19567</v>
      </c>
      <c r="G18" s="120">
        <v>94482.4</v>
      </c>
      <c r="H18" s="120">
        <v>4828.66</v>
      </c>
      <c r="I18" s="119">
        <v>6314</v>
      </c>
      <c r="J18" s="120">
        <v>21197.3</v>
      </c>
      <c r="K18" s="120">
        <v>3357.19</v>
      </c>
    </row>
    <row r="19" spans="1:11" ht="11.25" customHeight="1">
      <c r="A19" s="115" t="s">
        <v>133</v>
      </c>
      <c r="B19" s="116"/>
      <c r="C19" s="119">
        <v>151237</v>
      </c>
      <c r="D19" s="120">
        <v>616884.5</v>
      </c>
      <c r="E19" s="121">
        <v>4078.93</v>
      </c>
      <c r="F19" s="119">
        <v>107393</v>
      </c>
      <c r="G19" s="120">
        <v>474719.8</v>
      </c>
      <c r="H19" s="120">
        <v>4420.3999999999996</v>
      </c>
      <c r="I19" s="119">
        <v>33372</v>
      </c>
      <c r="J19" s="120">
        <v>103558.2</v>
      </c>
      <c r="K19" s="120">
        <v>3103.15</v>
      </c>
    </row>
    <row r="21" spans="1:11" ht="24" customHeight="1">
      <c r="A21" s="101" t="s">
        <v>104</v>
      </c>
      <c r="B21" s="101" t="s">
        <v>105</v>
      </c>
      <c r="C21" s="104" t="s">
        <v>137</v>
      </c>
      <c r="D21" s="105"/>
      <c r="E21" s="106"/>
      <c r="F21" s="104" t="s">
        <v>138</v>
      </c>
      <c r="G21" s="105"/>
      <c r="H21" s="106"/>
      <c r="I21" s="104" t="s">
        <v>139</v>
      </c>
      <c r="J21" s="105"/>
      <c r="K21" s="106"/>
    </row>
    <row r="22" spans="1:11" ht="12.75" customHeight="1">
      <c r="A22" s="103"/>
      <c r="B22" s="103"/>
      <c r="C22" s="101" t="s">
        <v>107</v>
      </c>
      <c r="D22" s="101" t="s">
        <v>108</v>
      </c>
      <c r="E22" s="101" t="s">
        <v>109</v>
      </c>
      <c r="F22" s="101" t="s">
        <v>107</v>
      </c>
      <c r="G22" s="101" t="s">
        <v>108</v>
      </c>
      <c r="H22" s="101" t="s">
        <v>109</v>
      </c>
      <c r="I22" s="101" t="s">
        <v>107</v>
      </c>
      <c r="J22" s="101" t="s">
        <v>108</v>
      </c>
      <c r="K22" s="101" t="s">
        <v>109</v>
      </c>
    </row>
    <row r="23" spans="1:11" ht="43.5" customHeight="1">
      <c r="A23" s="102"/>
      <c r="B23" s="102"/>
      <c r="C23" s="102"/>
      <c r="D23" s="102"/>
      <c r="E23" s="102"/>
      <c r="F23" s="102"/>
      <c r="G23" s="102"/>
      <c r="H23" s="102"/>
      <c r="I23" s="102"/>
      <c r="J23" s="102"/>
      <c r="K23" s="102"/>
    </row>
    <row r="24" spans="1:11" ht="11.25" customHeight="1">
      <c r="A24" s="110" t="s">
        <v>110</v>
      </c>
      <c r="B24" s="110" t="s">
        <v>111</v>
      </c>
      <c r="C24" s="119">
        <v>224</v>
      </c>
      <c r="D24" s="120">
        <v>588.5</v>
      </c>
      <c r="E24" s="120">
        <v>2627.27</v>
      </c>
      <c r="F24" s="119">
        <v>215</v>
      </c>
      <c r="G24" s="120">
        <v>901.9</v>
      </c>
      <c r="H24" s="120">
        <v>4194.8999999999996</v>
      </c>
      <c r="I24" s="119">
        <v>79</v>
      </c>
      <c r="J24" s="120">
        <v>160.19999999999999</v>
      </c>
      <c r="K24" s="120">
        <v>2027</v>
      </c>
    </row>
    <row r="25" spans="1:11" ht="11.25" customHeight="1">
      <c r="A25" s="110" t="s">
        <v>112</v>
      </c>
      <c r="B25" s="110" t="s">
        <v>113</v>
      </c>
      <c r="C25" s="119">
        <v>405</v>
      </c>
      <c r="D25" s="120">
        <v>1149.5999999999999</v>
      </c>
      <c r="E25" s="120">
        <v>2838.51</v>
      </c>
      <c r="F25" s="119">
        <v>314</v>
      </c>
      <c r="G25" s="120">
        <v>2025.3</v>
      </c>
      <c r="H25" s="120">
        <v>6450.11</v>
      </c>
      <c r="I25" s="119">
        <v>110</v>
      </c>
      <c r="J25" s="120">
        <v>223</v>
      </c>
      <c r="K25" s="120">
        <v>2027</v>
      </c>
    </row>
    <row r="26" spans="1:11" ht="11.25" customHeight="1">
      <c r="A26" s="110" t="s">
        <v>114</v>
      </c>
      <c r="B26" s="110" t="s">
        <v>115</v>
      </c>
      <c r="C26" s="119">
        <v>208</v>
      </c>
      <c r="D26" s="120">
        <v>483.7</v>
      </c>
      <c r="E26" s="120">
        <v>2325.67</v>
      </c>
      <c r="F26" s="119">
        <v>147</v>
      </c>
      <c r="G26" s="120">
        <v>552.9</v>
      </c>
      <c r="H26" s="120">
        <v>3761.52</v>
      </c>
      <c r="I26" s="119">
        <v>55</v>
      </c>
      <c r="J26" s="120">
        <v>111.5</v>
      </c>
      <c r="K26" s="120">
        <v>2027</v>
      </c>
    </row>
    <row r="27" spans="1:11" ht="11.25" customHeight="1">
      <c r="A27" s="110" t="s">
        <v>116</v>
      </c>
      <c r="B27" s="110" t="s">
        <v>117</v>
      </c>
      <c r="C27" s="119">
        <v>150</v>
      </c>
      <c r="D27" s="120">
        <v>309.89999999999998</v>
      </c>
      <c r="E27" s="120">
        <v>2066.36</v>
      </c>
      <c r="F27" s="119">
        <v>53</v>
      </c>
      <c r="G27" s="120">
        <v>152.80000000000001</v>
      </c>
      <c r="H27" s="120">
        <v>2883.26</v>
      </c>
      <c r="I27" s="119">
        <v>25</v>
      </c>
      <c r="J27" s="120">
        <v>50.7</v>
      </c>
      <c r="K27" s="120">
        <v>2027</v>
      </c>
    </row>
    <row r="28" spans="1:11" ht="11.25" customHeight="1">
      <c r="A28" s="110" t="s">
        <v>118</v>
      </c>
      <c r="B28" s="110" t="s">
        <v>119</v>
      </c>
      <c r="C28" s="119">
        <v>169</v>
      </c>
      <c r="D28" s="120">
        <v>364.2</v>
      </c>
      <c r="E28" s="120">
        <v>2154.79</v>
      </c>
      <c r="F28" s="119">
        <v>82</v>
      </c>
      <c r="G28" s="120">
        <v>283</v>
      </c>
      <c r="H28" s="120">
        <v>3451.48</v>
      </c>
      <c r="I28" s="119">
        <v>33</v>
      </c>
      <c r="J28" s="120">
        <v>66.900000000000006</v>
      </c>
      <c r="K28" s="120">
        <v>2027</v>
      </c>
    </row>
    <row r="29" spans="1:11" ht="11.25" customHeight="1">
      <c r="A29" s="110" t="s">
        <v>120</v>
      </c>
      <c r="B29" s="110" t="s">
        <v>121</v>
      </c>
      <c r="C29" s="119">
        <v>1254</v>
      </c>
      <c r="D29" s="120">
        <v>3844.6</v>
      </c>
      <c r="E29" s="120">
        <v>3065.84</v>
      </c>
      <c r="F29" s="119">
        <v>802</v>
      </c>
      <c r="G29" s="120">
        <v>5025.5</v>
      </c>
      <c r="H29" s="120">
        <v>6266.25</v>
      </c>
      <c r="I29" s="119">
        <v>260</v>
      </c>
      <c r="J29" s="120">
        <v>527</v>
      </c>
      <c r="K29" s="120">
        <v>2027</v>
      </c>
    </row>
    <row r="30" spans="1:11" ht="11.25" customHeight="1">
      <c r="A30" s="110" t="s">
        <v>122</v>
      </c>
      <c r="B30" s="110" t="s">
        <v>123</v>
      </c>
      <c r="C30" s="119">
        <v>809</v>
      </c>
      <c r="D30" s="120">
        <v>2115.1999999999998</v>
      </c>
      <c r="E30" s="120">
        <v>2614.6</v>
      </c>
      <c r="F30" s="119">
        <v>527</v>
      </c>
      <c r="G30" s="120">
        <v>2806.3</v>
      </c>
      <c r="H30" s="120">
        <v>5324.95</v>
      </c>
      <c r="I30" s="119">
        <v>235</v>
      </c>
      <c r="J30" s="120">
        <v>476.4</v>
      </c>
      <c r="K30" s="120">
        <v>2027</v>
      </c>
    </row>
    <row r="31" spans="1:11" ht="11.25" customHeight="1">
      <c r="A31" s="110" t="s">
        <v>124</v>
      </c>
      <c r="B31" s="110" t="s">
        <v>125</v>
      </c>
      <c r="C31" s="119">
        <v>110</v>
      </c>
      <c r="D31" s="120">
        <v>227.7</v>
      </c>
      <c r="E31" s="120">
        <v>2069.61</v>
      </c>
      <c r="F31" s="119">
        <v>85</v>
      </c>
      <c r="G31" s="120">
        <v>290.60000000000002</v>
      </c>
      <c r="H31" s="120">
        <v>3418.89</v>
      </c>
      <c r="I31" s="119">
        <v>38</v>
      </c>
      <c r="J31" s="120">
        <v>77</v>
      </c>
      <c r="K31" s="120">
        <v>2027</v>
      </c>
    </row>
    <row r="32" spans="1:11" ht="11.25" customHeight="1">
      <c r="A32" s="110" t="s">
        <v>126</v>
      </c>
      <c r="B32" s="110" t="s">
        <v>127</v>
      </c>
      <c r="C32" s="119">
        <v>112</v>
      </c>
      <c r="D32" s="120">
        <v>285.39999999999998</v>
      </c>
      <c r="E32" s="120">
        <v>2548.1</v>
      </c>
      <c r="F32" s="119">
        <v>86</v>
      </c>
      <c r="G32" s="120">
        <v>270.7</v>
      </c>
      <c r="H32" s="120">
        <v>3147.11</v>
      </c>
      <c r="I32" s="119">
        <v>35</v>
      </c>
      <c r="J32" s="120">
        <v>70.900000000000006</v>
      </c>
      <c r="K32" s="120">
        <v>2027</v>
      </c>
    </row>
    <row r="33" spans="1:13" ht="11.25" customHeight="1">
      <c r="A33" s="110" t="s">
        <v>59</v>
      </c>
      <c r="B33" s="110" t="s">
        <v>128</v>
      </c>
      <c r="C33" s="119">
        <v>161</v>
      </c>
      <c r="D33" s="120">
        <v>323</v>
      </c>
      <c r="E33" s="120">
        <v>2005.88</v>
      </c>
      <c r="F33" s="119">
        <v>78</v>
      </c>
      <c r="G33" s="120">
        <v>254.4</v>
      </c>
      <c r="H33" s="120">
        <v>3262.02</v>
      </c>
      <c r="I33" s="119">
        <v>30</v>
      </c>
      <c r="J33" s="120">
        <v>60.8</v>
      </c>
      <c r="K33" s="120">
        <v>2027</v>
      </c>
    </row>
    <row r="34" spans="1:13" ht="11.25" customHeight="1">
      <c r="A34" s="110" t="s">
        <v>61</v>
      </c>
      <c r="B34" s="110" t="s">
        <v>129</v>
      </c>
      <c r="C34" s="119">
        <v>253</v>
      </c>
      <c r="D34" s="120">
        <v>587.1</v>
      </c>
      <c r="E34" s="120">
        <v>2320.6999999999998</v>
      </c>
      <c r="F34" s="119">
        <v>125</v>
      </c>
      <c r="G34" s="120">
        <v>484.3</v>
      </c>
      <c r="H34" s="120">
        <v>3874.78</v>
      </c>
      <c r="I34" s="119">
        <v>69</v>
      </c>
      <c r="J34" s="120">
        <v>139.9</v>
      </c>
      <c r="K34" s="120">
        <v>2027</v>
      </c>
    </row>
    <row r="35" spans="1:13" ht="11.25" customHeight="1">
      <c r="A35" s="110" t="s">
        <v>63</v>
      </c>
      <c r="B35" s="110" t="s">
        <v>130</v>
      </c>
      <c r="C35" s="119">
        <v>205</v>
      </c>
      <c r="D35" s="120">
        <v>434</v>
      </c>
      <c r="E35" s="120">
        <v>2116.98</v>
      </c>
      <c r="F35" s="119">
        <v>94</v>
      </c>
      <c r="G35" s="120">
        <v>273.3</v>
      </c>
      <c r="H35" s="120">
        <v>2907.44</v>
      </c>
      <c r="I35" s="119">
        <v>43</v>
      </c>
      <c r="J35" s="120">
        <v>87.1</v>
      </c>
      <c r="K35" s="120">
        <v>2027</v>
      </c>
    </row>
    <row r="36" spans="1:13" ht="11.25" customHeight="1">
      <c r="A36" s="110" t="s">
        <v>65</v>
      </c>
      <c r="B36" s="110" t="s">
        <v>131</v>
      </c>
      <c r="C36" s="119">
        <v>550</v>
      </c>
      <c r="D36" s="120">
        <v>1265.3</v>
      </c>
      <c r="E36" s="120">
        <v>2300.48</v>
      </c>
      <c r="F36" s="119">
        <v>562</v>
      </c>
      <c r="G36" s="120">
        <v>1893.3</v>
      </c>
      <c r="H36" s="120">
        <v>3368.92</v>
      </c>
      <c r="I36" s="119">
        <v>107</v>
      </c>
      <c r="J36" s="120">
        <v>216.9</v>
      </c>
      <c r="K36" s="120">
        <v>2027</v>
      </c>
    </row>
    <row r="37" spans="1:13" ht="11.25" customHeight="1">
      <c r="A37" s="110" t="s">
        <v>67</v>
      </c>
      <c r="B37" s="110" t="s">
        <v>132</v>
      </c>
      <c r="C37" s="119">
        <v>822</v>
      </c>
      <c r="D37" s="120">
        <v>2441.1999999999998</v>
      </c>
      <c r="E37" s="120">
        <v>2969.79</v>
      </c>
      <c r="F37" s="119">
        <v>519</v>
      </c>
      <c r="G37" s="120">
        <v>2577.6</v>
      </c>
      <c r="H37" s="120">
        <v>4966.5600000000004</v>
      </c>
      <c r="I37" s="119">
        <v>200</v>
      </c>
      <c r="J37" s="120">
        <v>405.4</v>
      </c>
      <c r="K37" s="120">
        <v>2027</v>
      </c>
    </row>
    <row r="38" spans="1:13" ht="11.25" customHeight="1">
      <c r="A38" s="115" t="s">
        <v>133</v>
      </c>
      <c r="B38" s="116"/>
      <c r="C38" s="119">
        <v>5432</v>
      </c>
      <c r="D38" s="120">
        <v>14419.4</v>
      </c>
      <c r="E38" s="120">
        <v>2654.51</v>
      </c>
      <c r="F38" s="119">
        <v>3689</v>
      </c>
      <c r="G38" s="120">
        <v>17791.900000000001</v>
      </c>
      <c r="H38" s="120">
        <v>4823.0200000000004</v>
      </c>
      <c r="I38" s="119">
        <v>1319</v>
      </c>
      <c r="J38" s="120">
        <v>2673.7</v>
      </c>
      <c r="K38" s="120">
        <v>2027</v>
      </c>
    </row>
    <row r="40" spans="1:13" ht="21" customHeight="1">
      <c r="A40" s="101" t="s">
        <v>104</v>
      </c>
      <c r="B40" s="101" t="s">
        <v>105</v>
      </c>
      <c r="C40" s="104" t="s">
        <v>140</v>
      </c>
      <c r="D40" s="105"/>
      <c r="E40" s="106"/>
      <c r="F40" s="107"/>
      <c r="G40" s="107"/>
      <c r="H40" s="107"/>
      <c r="I40" s="90"/>
      <c r="J40" s="117"/>
      <c r="K40" s="91"/>
      <c r="L40" s="92"/>
      <c r="M40" s="92"/>
    </row>
    <row r="41" spans="1:13" ht="11.25" customHeight="1">
      <c r="A41" s="103"/>
      <c r="B41" s="103"/>
      <c r="C41" s="101" t="s">
        <v>107</v>
      </c>
      <c r="D41" s="101" t="s">
        <v>108</v>
      </c>
      <c r="E41" s="101" t="s">
        <v>109</v>
      </c>
      <c r="I41" s="90"/>
      <c r="J41" s="117"/>
      <c r="K41" s="91"/>
      <c r="L41" s="92"/>
      <c r="M41" s="92"/>
    </row>
    <row r="42" spans="1:13" ht="41.25" customHeight="1">
      <c r="A42" s="102"/>
      <c r="B42" s="102"/>
      <c r="C42" s="102"/>
      <c r="D42" s="102"/>
      <c r="E42" s="102"/>
      <c r="I42" s="90"/>
      <c r="J42" s="117"/>
      <c r="K42" s="91"/>
      <c r="L42" s="118"/>
      <c r="M42" s="92"/>
    </row>
    <row r="43" spans="1:13" ht="11.25" customHeight="1">
      <c r="A43" s="110" t="s">
        <v>110</v>
      </c>
      <c r="B43" s="110" t="s">
        <v>111</v>
      </c>
      <c r="C43" s="119">
        <v>0</v>
      </c>
      <c r="D43" s="120">
        <v>0</v>
      </c>
      <c r="E43" s="120">
        <v>0</v>
      </c>
      <c r="I43" s="90"/>
      <c r="J43" s="117"/>
      <c r="K43" s="91"/>
      <c r="L43" s="118"/>
      <c r="M43" s="92"/>
    </row>
    <row r="44" spans="1:13" ht="11.25" customHeight="1">
      <c r="A44" s="110" t="s">
        <v>112</v>
      </c>
      <c r="B44" s="110" t="s">
        <v>113</v>
      </c>
      <c r="C44" s="119">
        <v>1</v>
      </c>
      <c r="D44" s="120">
        <v>51.1</v>
      </c>
      <c r="E44" s="120">
        <v>51078.6</v>
      </c>
      <c r="I44" s="90"/>
      <c r="J44" s="117"/>
      <c r="K44" s="91"/>
      <c r="L44" s="118"/>
      <c r="M44" s="92"/>
    </row>
    <row r="45" spans="1:13" ht="11.25" customHeight="1">
      <c r="A45" s="110" t="s">
        <v>114</v>
      </c>
      <c r="B45" s="110" t="s">
        <v>115</v>
      </c>
      <c r="C45" s="119">
        <v>1</v>
      </c>
      <c r="D45" s="120">
        <v>47.7</v>
      </c>
      <c r="E45" s="120">
        <v>47673.36</v>
      </c>
      <c r="I45" s="90"/>
      <c r="J45" s="117"/>
      <c r="K45" s="91"/>
      <c r="L45" s="118"/>
      <c r="M45" s="92"/>
    </row>
    <row r="46" spans="1:13" ht="11.25" customHeight="1">
      <c r="A46" s="110" t="s">
        <v>116</v>
      </c>
      <c r="B46" s="110" t="s">
        <v>117</v>
      </c>
      <c r="C46" s="119">
        <v>0</v>
      </c>
      <c r="D46" s="120">
        <v>0</v>
      </c>
      <c r="E46" s="120">
        <v>0</v>
      </c>
      <c r="I46" s="90"/>
      <c r="J46" s="117"/>
      <c r="K46" s="91"/>
      <c r="L46" s="118"/>
      <c r="M46" s="92"/>
    </row>
    <row r="47" spans="1:13" ht="11.25" customHeight="1">
      <c r="A47" s="110" t="s">
        <v>118</v>
      </c>
      <c r="B47" s="110" t="s">
        <v>119</v>
      </c>
      <c r="C47" s="119">
        <v>1</v>
      </c>
      <c r="D47" s="120">
        <v>61.3</v>
      </c>
      <c r="E47" s="120">
        <v>61294.32</v>
      </c>
      <c r="I47" s="90"/>
      <c r="J47" s="117"/>
      <c r="K47" s="91"/>
      <c r="L47" s="118"/>
      <c r="M47" s="92"/>
    </row>
    <row r="48" spans="1:13" ht="11.25" customHeight="1">
      <c r="A48" s="110" t="s">
        <v>120</v>
      </c>
      <c r="B48" s="110" t="s">
        <v>121</v>
      </c>
      <c r="C48" s="119">
        <v>20</v>
      </c>
      <c r="D48" s="120">
        <v>2569.3000000000002</v>
      </c>
      <c r="E48" s="120">
        <v>128465.78</v>
      </c>
      <c r="I48" s="90"/>
      <c r="J48" s="117"/>
      <c r="K48" s="91"/>
      <c r="L48" s="118"/>
      <c r="M48" s="92"/>
    </row>
    <row r="49" spans="1:13" ht="11.25" customHeight="1">
      <c r="A49" s="110" t="s">
        <v>122</v>
      </c>
      <c r="B49" s="110" t="s">
        <v>123</v>
      </c>
      <c r="C49" s="119">
        <v>4</v>
      </c>
      <c r="D49" s="120">
        <v>525.1</v>
      </c>
      <c r="E49" s="120">
        <v>131285.98000000001</v>
      </c>
      <c r="I49" s="90"/>
      <c r="J49" s="117"/>
      <c r="K49" s="91"/>
      <c r="L49" s="118"/>
      <c r="M49" s="92"/>
    </row>
    <row r="50" spans="1:13" ht="11.25" customHeight="1">
      <c r="A50" s="110" t="s">
        <v>124</v>
      </c>
      <c r="B50" s="110" t="s">
        <v>125</v>
      </c>
      <c r="C50" s="119">
        <v>0</v>
      </c>
      <c r="D50" s="120">
        <v>0</v>
      </c>
      <c r="E50" s="120">
        <v>0</v>
      </c>
      <c r="I50" s="90"/>
      <c r="J50" s="117"/>
      <c r="K50" s="91"/>
      <c r="L50" s="118"/>
      <c r="M50" s="92"/>
    </row>
    <row r="51" spans="1:13" ht="11.25" customHeight="1">
      <c r="A51" s="110" t="s">
        <v>126</v>
      </c>
      <c r="B51" s="110" t="s">
        <v>127</v>
      </c>
      <c r="C51" s="119">
        <v>0</v>
      </c>
      <c r="D51" s="120">
        <v>0</v>
      </c>
      <c r="E51" s="120">
        <v>0</v>
      </c>
      <c r="I51" s="90"/>
      <c r="J51" s="117"/>
      <c r="K51" s="91"/>
      <c r="L51" s="118"/>
      <c r="M51" s="92"/>
    </row>
    <row r="52" spans="1:13" ht="11.25" customHeight="1">
      <c r="A52" s="110" t="s">
        <v>59</v>
      </c>
      <c r="B52" s="110" t="s">
        <v>128</v>
      </c>
      <c r="C52" s="119">
        <v>0</v>
      </c>
      <c r="D52" s="120">
        <v>0</v>
      </c>
      <c r="E52" s="120">
        <v>0</v>
      </c>
      <c r="I52" s="90"/>
      <c r="J52" s="117"/>
      <c r="K52" s="91"/>
      <c r="L52" s="118"/>
      <c r="M52" s="92"/>
    </row>
    <row r="53" spans="1:13" ht="11.25" customHeight="1">
      <c r="A53" s="110" t="s">
        <v>61</v>
      </c>
      <c r="B53" s="110" t="s">
        <v>129</v>
      </c>
      <c r="C53" s="119">
        <v>0</v>
      </c>
      <c r="D53" s="120">
        <v>0</v>
      </c>
      <c r="E53" s="120">
        <v>0</v>
      </c>
      <c r="I53" s="90"/>
      <c r="J53" s="117"/>
      <c r="K53" s="91"/>
      <c r="L53" s="118"/>
      <c r="M53" s="92"/>
    </row>
    <row r="54" spans="1:13" ht="11.25" customHeight="1">
      <c r="A54" s="110" t="s">
        <v>63</v>
      </c>
      <c r="B54" s="110" t="s">
        <v>130</v>
      </c>
      <c r="C54" s="119">
        <v>0</v>
      </c>
      <c r="D54" s="120">
        <v>0</v>
      </c>
      <c r="E54" s="120">
        <v>0</v>
      </c>
      <c r="I54" s="90"/>
      <c r="J54" s="117"/>
      <c r="K54" s="91"/>
      <c r="L54" s="118"/>
      <c r="M54" s="92"/>
    </row>
    <row r="55" spans="1:13" ht="11.25" customHeight="1">
      <c r="A55" s="110" t="s">
        <v>65</v>
      </c>
      <c r="B55" s="110" t="s">
        <v>131</v>
      </c>
      <c r="C55" s="119">
        <v>2</v>
      </c>
      <c r="D55" s="120">
        <v>126.6</v>
      </c>
      <c r="E55" s="120">
        <v>63312.24</v>
      </c>
      <c r="I55" s="90"/>
      <c r="J55" s="117"/>
      <c r="K55" s="91"/>
      <c r="L55" s="118"/>
      <c r="M55" s="92"/>
    </row>
    <row r="56" spans="1:13" ht="11.25" customHeight="1">
      <c r="A56" s="110" t="s">
        <v>67</v>
      </c>
      <c r="B56" s="110" t="s">
        <v>132</v>
      </c>
      <c r="C56" s="119">
        <v>3</v>
      </c>
      <c r="D56" s="120">
        <v>340.4</v>
      </c>
      <c r="E56" s="120">
        <v>113485.24</v>
      </c>
      <c r="I56" s="90"/>
      <c r="J56" s="117"/>
      <c r="K56" s="91"/>
      <c r="L56" s="118"/>
      <c r="M56" s="92"/>
    </row>
    <row r="57" spans="1:13" ht="11.25" customHeight="1">
      <c r="A57" s="115" t="s">
        <v>133</v>
      </c>
      <c r="B57" s="116"/>
      <c r="C57" s="119">
        <v>32</v>
      </c>
      <c r="D57" s="120">
        <v>3721.5</v>
      </c>
      <c r="E57" s="120">
        <v>116299.57</v>
      </c>
    </row>
  </sheetData>
  <mergeCells count="38">
    <mergeCell ref="E41:E42"/>
    <mergeCell ref="A57:B57"/>
    <mergeCell ref="H22:H23"/>
    <mergeCell ref="I22:I23"/>
    <mergeCell ref="J22:J23"/>
    <mergeCell ref="K22:K23"/>
    <mergeCell ref="A38:B38"/>
    <mergeCell ref="A40:A42"/>
    <mergeCell ref="B40:B42"/>
    <mergeCell ref="C40:E40"/>
    <mergeCell ref="C41:C42"/>
    <mergeCell ref="D41:D42"/>
    <mergeCell ref="A21:A23"/>
    <mergeCell ref="B21:B23"/>
    <mergeCell ref="C21:E21"/>
    <mergeCell ref="F21:H21"/>
    <mergeCell ref="I21:K21"/>
    <mergeCell ref="C22:C23"/>
    <mergeCell ref="D22:D23"/>
    <mergeCell ref="E22:E23"/>
    <mergeCell ref="F22:F23"/>
    <mergeCell ref="G22:G23"/>
    <mergeCell ref="G3:G4"/>
    <mergeCell ref="H3:H4"/>
    <mergeCell ref="I3:I4"/>
    <mergeCell ref="J3:J4"/>
    <mergeCell ref="K3:K4"/>
    <mergeCell ref="A19:B19"/>
    <mergeCell ref="A1:F1"/>
    <mergeCell ref="A2:A4"/>
    <mergeCell ref="B2:B4"/>
    <mergeCell ref="C2:E2"/>
    <mergeCell ref="F2:H2"/>
    <mergeCell ref="I2:K2"/>
    <mergeCell ref="C3:C4"/>
    <mergeCell ref="D3:D4"/>
    <mergeCell ref="E3:E4"/>
    <mergeCell ref="F3:F4"/>
  </mergeCells>
  <pageMargins left="0.75" right="0.75" top="1" bottom="1" header="0.5" footer="0.5"/>
  <pageSetup paperSize="9" orientation="landscape"/>
  <rowBreaks count="3" manualBreakCount="3">
    <brk id="20" max="16383" man="1"/>
    <brk id="39" max="16383" man="1"/>
    <brk id="58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>
  <dimension ref="A1:O44"/>
  <sheetViews>
    <sheetView topLeftCell="A10" workbookViewId="0">
      <selection activeCell="D44" sqref="D44"/>
    </sheetView>
  </sheetViews>
  <sheetFormatPr defaultColWidth="9.33203125" defaultRowHeight="12.75"/>
  <cols>
    <col min="1" max="1" width="4" style="122" customWidth="1"/>
    <col min="2" max="2" width="33" style="122" customWidth="1"/>
    <col min="3" max="3" width="11" style="122" customWidth="1"/>
    <col min="4" max="4" width="14.1640625" style="122" customWidth="1"/>
    <col min="5" max="5" width="10.33203125" style="122" customWidth="1"/>
    <col min="6" max="6" width="11" style="122" customWidth="1"/>
    <col min="7" max="7" width="14.1640625" style="122" customWidth="1"/>
    <col min="8" max="8" width="10.33203125" style="122" customWidth="1"/>
    <col min="9" max="9" width="11" style="122" customWidth="1"/>
    <col min="10" max="10" width="14.1640625" style="122" customWidth="1"/>
    <col min="11" max="11" width="10.33203125" style="122" customWidth="1"/>
    <col min="12" max="12" width="9.33203125" style="122" hidden="1" customWidth="1"/>
    <col min="13" max="13" width="9.33203125" style="123" hidden="1" customWidth="1"/>
    <col min="14" max="14" width="9.33203125" style="122" hidden="1" customWidth="1"/>
    <col min="15" max="15" width="9.33203125" style="123" hidden="1" customWidth="1"/>
    <col min="16" max="16" width="9.33203125" style="122"/>
    <col min="17" max="17" width="13.1640625" style="122" customWidth="1"/>
    <col min="18" max="16384" width="9.33203125" style="122"/>
  </cols>
  <sheetData>
    <row r="1" spans="1:11">
      <c r="A1" s="99" t="s">
        <v>151</v>
      </c>
      <c r="B1" s="99"/>
      <c r="C1" s="99"/>
      <c r="D1" s="99"/>
      <c r="E1" s="99"/>
      <c r="F1" s="99"/>
      <c r="G1" s="99"/>
      <c r="H1" s="99"/>
      <c r="I1" s="99"/>
      <c r="J1" s="99"/>
      <c r="K1" s="99"/>
    </row>
    <row r="2" spans="1:11" ht="23.25" customHeight="1">
      <c r="A2" s="101" t="s">
        <v>104</v>
      </c>
      <c r="B2" s="101" t="s">
        <v>105</v>
      </c>
      <c r="C2" s="104" t="s">
        <v>106</v>
      </c>
      <c r="D2" s="105"/>
      <c r="E2" s="105"/>
      <c r="F2" s="104" t="s">
        <v>142</v>
      </c>
      <c r="G2" s="105"/>
      <c r="H2" s="106"/>
      <c r="I2" s="104" t="s">
        <v>143</v>
      </c>
      <c r="J2" s="105"/>
      <c r="K2" s="106"/>
    </row>
    <row r="3" spans="1:11" ht="28.5" customHeight="1">
      <c r="A3" s="103"/>
      <c r="B3" s="103"/>
      <c r="C3" s="101" t="s">
        <v>107</v>
      </c>
      <c r="D3" s="101" t="s">
        <v>108</v>
      </c>
      <c r="E3" s="101" t="s">
        <v>109</v>
      </c>
      <c r="F3" s="101" t="s">
        <v>107</v>
      </c>
      <c r="G3" s="101" t="s">
        <v>108</v>
      </c>
      <c r="H3" s="101" t="s">
        <v>109</v>
      </c>
      <c r="I3" s="101" t="s">
        <v>107</v>
      </c>
      <c r="J3" s="101" t="s">
        <v>108</v>
      </c>
      <c r="K3" s="101" t="s">
        <v>109</v>
      </c>
    </row>
    <row r="4" spans="1:11" ht="21.75" customHeight="1">
      <c r="A4" s="102"/>
      <c r="B4" s="102"/>
      <c r="C4" s="102"/>
      <c r="D4" s="102"/>
      <c r="E4" s="102"/>
      <c r="F4" s="102"/>
      <c r="G4" s="102"/>
      <c r="H4" s="102"/>
      <c r="I4" s="102"/>
      <c r="J4" s="102"/>
      <c r="K4" s="102"/>
    </row>
    <row r="5" spans="1:11">
      <c r="A5" s="110" t="s">
        <v>110</v>
      </c>
      <c r="B5" s="110" t="s">
        <v>111</v>
      </c>
      <c r="C5" s="119">
        <v>7607</v>
      </c>
      <c r="D5" s="124">
        <v>25911.3</v>
      </c>
      <c r="E5" s="124">
        <v>3406.24</v>
      </c>
      <c r="F5" s="119">
        <v>25</v>
      </c>
      <c r="G5" s="124">
        <v>29.4</v>
      </c>
      <c r="H5" s="124">
        <v>1174.98</v>
      </c>
      <c r="I5" s="119">
        <v>1256</v>
      </c>
      <c r="J5" s="124">
        <v>2545.9</v>
      </c>
      <c r="K5" s="124">
        <v>2027</v>
      </c>
    </row>
    <row r="6" spans="1:11">
      <c r="A6" s="110" t="s">
        <v>112</v>
      </c>
      <c r="B6" s="110" t="s">
        <v>113</v>
      </c>
      <c r="C6" s="119">
        <v>11339</v>
      </c>
      <c r="D6" s="124">
        <v>50411.9</v>
      </c>
      <c r="E6" s="124">
        <v>4445.88</v>
      </c>
      <c r="F6" s="119">
        <v>53</v>
      </c>
      <c r="G6" s="124">
        <v>63.7</v>
      </c>
      <c r="H6" s="124">
        <v>1201.4000000000001</v>
      </c>
      <c r="I6" s="119">
        <v>1389</v>
      </c>
      <c r="J6" s="124">
        <v>2815.5</v>
      </c>
      <c r="K6" s="124">
        <v>2027</v>
      </c>
    </row>
    <row r="7" spans="1:11">
      <c r="A7" s="110" t="s">
        <v>114</v>
      </c>
      <c r="B7" s="110" t="s">
        <v>115</v>
      </c>
      <c r="C7" s="119">
        <v>4395</v>
      </c>
      <c r="D7" s="124">
        <v>15290.4</v>
      </c>
      <c r="E7" s="124">
        <v>3479.05</v>
      </c>
      <c r="F7" s="119">
        <v>35</v>
      </c>
      <c r="G7" s="124">
        <v>38</v>
      </c>
      <c r="H7" s="124">
        <v>1086.1400000000001</v>
      </c>
      <c r="I7" s="119">
        <v>636</v>
      </c>
      <c r="J7" s="124">
        <v>1289.2</v>
      </c>
      <c r="K7" s="124">
        <v>2027</v>
      </c>
    </row>
    <row r="8" spans="1:11">
      <c r="A8" s="110" t="s">
        <v>116</v>
      </c>
      <c r="B8" s="110" t="s">
        <v>117</v>
      </c>
      <c r="C8" s="119">
        <v>2569</v>
      </c>
      <c r="D8" s="124">
        <v>8177.7</v>
      </c>
      <c r="E8" s="124">
        <v>3183.23</v>
      </c>
      <c r="F8" s="119">
        <v>43</v>
      </c>
      <c r="G8" s="124">
        <v>53.2</v>
      </c>
      <c r="H8" s="124">
        <v>1237.1300000000001</v>
      </c>
      <c r="I8" s="119">
        <v>399</v>
      </c>
      <c r="J8" s="124">
        <v>808.8</v>
      </c>
      <c r="K8" s="124">
        <v>2027</v>
      </c>
    </row>
    <row r="9" spans="1:11">
      <c r="A9" s="110" t="s">
        <v>118</v>
      </c>
      <c r="B9" s="110" t="s">
        <v>119</v>
      </c>
      <c r="C9" s="119">
        <v>3522</v>
      </c>
      <c r="D9" s="124">
        <v>11199.4</v>
      </c>
      <c r="E9" s="124">
        <v>3179.83</v>
      </c>
      <c r="F9" s="119">
        <v>44</v>
      </c>
      <c r="G9" s="124">
        <v>53.1</v>
      </c>
      <c r="H9" s="124">
        <v>1205.51</v>
      </c>
      <c r="I9" s="119">
        <v>582</v>
      </c>
      <c r="J9" s="124">
        <v>1179.7</v>
      </c>
      <c r="K9" s="124">
        <v>2027</v>
      </c>
    </row>
    <row r="10" spans="1:11">
      <c r="A10" s="110" t="s">
        <v>120</v>
      </c>
      <c r="B10" s="110" t="s">
        <v>121</v>
      </c>
      <c r="C10" s="119">
        <v>35862</v>
      </c>
      <c r="D10" s="124">
        <v>173757.6</v>
      </c>
      <c r="E10" s="124">
        <v>4845.17</v>
      </c>
      <c r="F10" s="119">
        <v>166</v>
      </c>
      <c r="G10" s="124">
        <v>209.8</v>
      </c>
      <c r="H10" s="124">
        <v>1263.7</v>
      </c>
      <c r="I10" s="119">
        <v>4563</v>
      </c>
      <c r="J10" s="124">
        <v>9249.2000000000007</v>
      </c>
      <c r="K10" s="124">
        <v>2027</v>
      </c>
    </row>
    <row r="11" spans="1:11">
      <c r="A11" s="110" t="s">
        <v>122</v>
      </c>
      <c r="B11" s="110" t="s">
        <v>123</v>
      </c>
      <c r="C11" s="119">
        <v>25466</v>
      </c>
      <c r="D11" s="124">
        <v>102472.4</v>
      </c>
      <c r="E11" s="124">
        <v>4023.89</v>
      </c>
      <c r="F11" s="119">
        <v>105</v>
      </c>
      <c r="G11" s="124">
        <v>130.6</v>
      </c>
      <c r="H11" s="124">
        <v>1243.57</v>
      </c>
      <c r="I11" s="119">
        <v>3953</v>
      </c>
      <c r="J11" s="124">
        <v>8012.7</v>
      </c>
      <c r="K11" s="124">
        <v>2027</v>
      </c>
    </row>
    <row r="12" spans="1:11">
      <c r="A12" s="110" t="s">
        <v>124</v>
      </c>
      <c r="B12" s="110" t="s">
        <v>125</v>
      </c>
      <c r="C12" s="119">
        <v>3740</v>
      </c>
      <c r="D12" s="124">
        <v>11274</v>
      </c>
      <c r="E12" s="124">
        <v>3014.44</v>
      </c>
      <c r="F12" s="119">
        <v>32</v>
      </c>
      <c r="G12" s="124">
        <v>35.1</v>
      </c>
      <c r="H12" s="124">
        <v>1096.1199999999999</v>
      </c>
      <c r="I12" s="119">
        <v>579</v>
      </c>
      <c r="J12" s="124">
        <v>1173.5999999999999</v>
      </c>
      <c r="K12" s="124">
        <v>2027</v>
      </c>
    </row>
    <row r="13" spans="1:11">
      <c r="A13" s="110" t="s">
        <v>126</v>
      </c>
      <c r="B13" s="110" t="s">
        <v>127</v>
      </c>
      <c r="C13" s="119">
        <v>3233</v>
      </c>
      <c r="D13" s="124">
        <v>10260.299999999999</v>
      </c>
      <c r="E13" s="124">
        <v>3173.62</v>
      </c>
      <c r="F13" s="119">
        <v>12</v>
      </c>
      <c r="G13" s="124">
        <v>14.6</v>
      </c>
      <c r="H13" s="124">
        <v>1217.18</v>
      </c>
      <c r="I13" s="119">
        <v>521</v>
      </c>
      <c r="J13" s="124">
        <v>1056.0999999999999</v>
      </c>
      <c r="K13" s="124">
        <v>2027</v>
      </c>
    </row>
    <row r="14" spans="1:11">
      <c r="A14" s="110" t="s">
        <v>59</v>
      </c>
      <c r="B14" s="110" t="s">
        <v>128</v>
      </c>
      <c r="C14" s="119">
        <v>3205</v>
      </c>
      <c r="D14" s="124">
        <v>10175</v>
      </c>
      <c r="E14" s="124">
        <v>3174.73</v>
      </c>
      <c r="F14" s="119">
        <v>54</v>
      </c>
      <c r="G14" s="124">
        <v>61.5</v>
      </c>
      <c r="H14" s="124">
        <v>1139.55</v>
      </c>
      <c r="I14" s="119">
        <v>482</v>
      </c>
      <c r="J14" s="124">
        <v>977</v>
      </c>
      <c r="K14" s="124">
        <v>2027</v>
      </c>
    </row>
    <row r="15" spans="1:11">
      <c r="A15" s="110" t="s">
        <v>61</v>
      </c>
      <c r="B15" s="110" t="s">
        <v>129</v>
      </c>
      <c r="C15" s="119">
        <v>4844</v>
      </c>
      <c r="D15" s="124">
        <v>16318.8</v>
      </c>
      <c r="E15" s="124">
        <v>3368.87</v>
      </c>
      <c r="F15" s="119">
        <v>63</v>
      </c>
      <c r="G15" s="124">
        <v>72.599999999999994</v>
      </c>
      <c r="H15" s="124">
        <v>1152.53</v>
      </c>
      <c r="I15" s="119">
        <v>763</v>
      </c>
      <c r="J15" s="124">
        <v>1546.6</v>
      </c>
      <c r="K15" s="124">
        <v>2027</v>
      </c>
    </row>
    <row r="16" spans="1:11">
      <c r="A16" s="110" t="s">
        <v>63</v>
      </c>
      <c r="B16" s="110" t="s">
        <v>130</v>
      </c>
      <c r="C16" s="119">
        <v>3682</v>
      </c>
      <c r="D16" s="124">
        <v>10965.3</v>
      </c>
      <c r="E16" s="124">
        <v>2978.08</v>
      </c>
      <c r="F16" s="119">
        <v>45</v>
      </c>
      <c r="G16" s="124">
        <v>54</v>
      </c>
      <c r="H16" s="124">
        <v>1200.56</v>
      </c>
      <c r="I16" s="119">
        <v>659</v>
      </c>
      <c r="J16" s="124">
        <v>1335.8</v>
      </c>
      <c r="K16" s="124">
        <v>2027</v>
      </c>
    </row>
    <row r="17" spans="1:11">
      <c r="A17" s="110" t="s">
        <v>65</v>
      </c>
      <c r="B17" s="110" t="s">
        <v>131</v>
      </c>
      <c r="C17" s="119">
        <v>14348</v>
      </c>
      <c r="D17" s="124">
        <v>49226.1</v>
      </c>
      <c r="E17" s="124">
        <v>3430.87</v>
      </c>
      <c r="F17" s="119">
        <v>104</v>
      </c>
      <c r="G17" s="124">
        <v>125</v>
      </c>
      <c r="H17" s="124">
        <v>1202.3499999999999</v>
      </c>
      <c r="I17" s="119">
        <v>2136</v>
      </c>
      <c r="J17" s="124">
        <v>4329.7</v>
      </c>
      <c r="K17" s="124">
        <v>2027</v>
      </c>
    </row>
    <row r="18" spans="1:11">
      <c r="A18" s="110" t="s">
        <v>67</v>
      </c>
      <c r="B18" s="110" t="s">
        <v>132</v>
      </c>
      <c r="C18" s="119">
        <v>27425</v>
      </c>
      <c r="D18" s="124">
        <v>121444.3</v>
      </c>
      <c r="E18" s="124">
        <v>4428.2299999999996</v>
      </c>
      <c r="F18" s="119">
        <v>120</v>
      </c>
      <c r="G18" s="124">
        <v>159.4</v>
      </c>
      <c r="H18" s="124">
        <v>1328.55</v>
      </c>
      <c r="I18" s="119">
        <v>3405</v>
      </c>
      <c r="J18" s="124">
        <v>6901.9</v>
      </c>
      <c r="K18" s="124">
        <v>2027</v>
      </c>
    </row>
    <row r="19" spans="1:11">
      <c r="A19" s="115" t="s">
        <v>133</v>
      </c>
      <c r="B19" s="116"/>
      <c r="C19" s="119">
        <v>151237</v>
      </c>
      <c r="D19" s="124">
        <v>616884.5</v>
      </c>
      <c r="E19" s="124">
        <v>4078.93</v>
      </c>
      <c r="F19" s="119">
        <v>901</v>
      </c>
      <c r="G19" s="124">
        <v>1100</v>
      </c>
      <c r="H19" s="124">
        <v>1220.8399999999999</v>
      </c>
      <c r="I19" s="119">
        <v>21323</v>
      </c>
      <c r="J19" s="124">
        <v>43221.7</v>
      </c>
      <c r="K19" s="124">
        <v>2027</v>
      </c>
    </row>
    <row r="20" spans="1:11">
      <c r="A20" s="92"/>
      <c r="B20" s="92"/>
      <c r="C20" s="92"/>
      <c r="D20" s="92"/>
      <c r="E20" s="92"/>
      <c r="F20" s="92"/>
      <c r="G20" s="92"/>
      <c r="H20" s="92"/>
      <c r="I20" s="92"/>
      <c r="J20" s="92"/>
      <c r="K20" s="92"/>
    </row>
    <row r="21" spans="1:11" ht="22.5" customHeight="1">
      <c r="A21" s="101" t="s">
        <v>104</v>
      </c>
      <c r="B21" s="101" t="s">
        <v>105</v>
      </c>
      <c r="C21" s="104" t="s">
        <v>144</v>
      </c>
      <c r="D21" s="105"/>
      <c r="E21" s="106"/>
      <c r="F21" s="104" t="s">
        <v>152</v>
      </c>
      <c r="G21" s="105"/>
      <c r="H21" s="106"/>
      <c r="I21" s="104" t="s">
        <v>88</v>
      </c>
      <c r="J21" s="105"/>
      <c r="K21" s="106"/>
    </row>
    <row r="22" spans="1:11" ht="12.75" customHeight="1">
      <c r="A22" s="103"/>
      <c r="B22" s="103"/>
      <c r="C22" s="101" t="s">
        <v>107</v>
      </c>
      <c r="D22" s="101" t="s">
        <v>108</v>
      </c>
      <c r="E22" s="101" t="s">
        <v>109</v>
      </c>
      <c r="F22" s="101" t="s">
        <v>107</v>
      </c>
      <c r="G22" s="101" t="s">
        <v>108</v>
      </c>
      <c r="H22" s="101" t="s">
        <v>109</v>
      </c>
      <c r="I22" s="101" t="s">
        <v>107</v>
      </c>
      <c r="J22" s="101" t="s">
        <v>108</v>
      </c>
      <c r="K22" s="101" t="s">
        <v>109</v>
      </c>
    </row>
    <row r="23" spans="1:11" ht="39.75" customHeight="1">
      <c r="A23" s="102"/>
      <c r="B23" s="102"/>
      <c r="C23" s="102"/>
      <c r="D23" s="102"/>
      <c r="E23" s="102"/>
      <c r="F23" s="102"/>
      <c r="G23" s="102"/>
      <c r="H23" s="102"/>
      <c r="I23" s="102"/>
      <c r="J23" s="102"/>
      <c r="K23" s="102"/>
    </row>
    <row r="24" spans="1:11">
      <c r="A24" s="110" t="s">
        <v>110</v>
      </c>
      <c r="B24" s="110" t="s">
        <v>111</v>
      </c>
      <c r="C24" s="119">
        <v>6326</v>
      </c>
      <c r="D24" s="124">
        <v>23336</v>
      </c>
      <c r="E24" s="124">
        <v>3688.9</v>
      </c>
      <c r="F24" s="119">
        <v>0</v>
      </c>
      <c r="G24" s="124">
        <v>0</v>
      </c>
      <c r="H24" s="124">
        <v>0</v>
      </c>
      <c r="I24" s="119">
        <v>0</v>
      </c>
      <c r="J24" s="124">
        <v>0</v>
      </c>
      <c r="K24" s="124">
        <v>0</v>
      </c>
    </row>
    <row r="25" spans="1:11">
      <c r="A25" s="110" t="s">
        <v>112</v>
      </c>
      <c r="B25" s="110" t="s">
        <v>113</v>
      </c>
      <c r="C25" s="119">
        <v>9897</v>
      </c>
      <c r="D25" s="124">
        <v>47532.7</v>
      </c>
      <c r="E25" s="124">
        <v>4802.74</v>
      </c>
      <c r="F25" s="119">
        <v>0</v>
      </c>
      <c r="G25" s="124">
        <v>0</v>
      </c>
      <c r="H25" s="124">
        <v>0</v>
      </c>
      <c r="I25" s="119">
        <v>0</v>
      </c>
      <c r="J25" s="124">
        <v>0</v>
      </c>
      <c r="K25" s="124">
        <v>0</v>
      </c>
    </row>
    <row r="26" spans="1:11">
      <c r="A26" s="110" t="s">
        <v>114</v>
      </c>
      <c r="B26" s="110" t="s">
        <v>115</v>
      </c>
      <c r="C26" s="119">
        <v>3724</v>
      </c>
      <c r="D26" s="124">
        <v>13963.2</v>
      </c>
      <c r="E26" s="124">
        <v>3749.53</v>
      </c>
      <c r="F26" s="119">
        <v>0</v>
      </c>
      <c r="G26" s="124">
        <v>0</v>
      </c>
      <c r="H26" s="124">
        <v>0</v>
      </c>
      <c r="I26" s="119">
        <v>0</v>
      </c>
      <c r="J26" s="124">
        <v>0</v>
      </c>
      <c r="K26" s="124">
        <v>0</v>
      </c>
    </row>
    <row r="27" spans="1:11">
      <c r="A27" s="110" t="s">
        <v>116</v>
      </c>
      <c r="B27" s="110" t="s">
        <v>117</v>
      </c>
      <c r="C27" s="119">
        <v>2127</v>
      </c>
      <c r="D27" s="124">
        <v>7315.7</v>
      </c>
      <c r="E27" s="124">
        <v>3439.46</v>
      </c>
      <c r="F27" s="119">
        <v>0</v>
      </c>
      <c r="G27" s="124">
        <v>0</v>
      </c>
      <c r="H27" s="124">
        <v>0</v>
      </c>
      <c r="I27" s="119">
        <v>0</v>
      </c>
      <c r="J27" s="124">
        <v>0</v>
      </c>
      <c r="K27" s="124">
        <v>0</v>
      </c>
    </row>
    <row r="28" spans="1:11">
      <c r="A28" s="110" t="s">
        <v>118</v>
      </c>
      <c r="B28" s="110" t="s">
        <v>119</v>
      </c>
      <c r="C28" s="119">
        <v>2896</v>
      </c>
      <c r="D28" s="124">
        <v>9966.6</v>
      </c>
      <c r="E28" s="124">
        <v>3441.51</v>
      </c>
      <c r="F28" s="119">
        <v>0</v>
      </c>
      <c r="G28" s="124">
        <v>0</v>
      </c>
      <c r="H28" s="124">
        <v>0</v>
      </c>
      <c r="I28" s="119">
        <v>0</v>
      </c>
      <c r="J28" s="124">
        <v>0</v>
      </c>
      <c r="K28" s="124">
        <v>0</v>
      </c>
    </row>
    <row r="29" spans="1:11">
      <c r="A29" s="110" t="s">
        <v>120</v>
      </c>
      <c r="B29" s="110" t="s">
        <v>121</v>
      </c>
      <c r="C29" s="119">
        <v>31133</v>
      </c>
      <c r="D29" s="124">
        <v>164298.6</v>
      </c>
      <c r="E29" s="124">
        <v>5277.31</v>
      </c>
      <c r="F29" s="119">
        <v>0</v>
      </c>
      <c r="G29" s="124">
        <v>0</v>
      </c>
      <c r="H29" s="124">
        <v>0</v>
      </c>
      <c r="I29" s="119">
        <v>0</v>
      </c>
      <c r="J29" s="124">
        <v>0</v>
      </c>
      <c r="K29" s="124">
        <v>0</v>
      </c>
    </row>
    <row r="30" spans="1:11">
      <c r="A30" s="110" t="s">
        <v>122</v>
      </c>
      <c r="B30" s="110" t="s">
        <v>123</v>
      </c>
      <c r="C30" s="119">
        <v>21408</v>
      </c>
      <c r="D30" s="124">
        <v>94329.1</v>
      </c>
      <c r="E30" s="124">
        <v>4406.25</v>
      </c>
      <c r="F30" s="119">
        <v>0</v>
      </c>
      <c r="G30" s="124">
        <v>0</v>
      </c>
      <c r="H30" s="124">
        <v>0</v>
      </c>
      <c r="I30" s="119">
        <v>0</v>
      </c>
      <c r="J30" s="124">
        <v>0</v>
      </c>
      <c r="K30" s="124">
        <v>0</v>
      </c>
    </row>
    <row r="31" spans="1:11">
      <c r="A31" s="110" t="s">
        <v>124</v>
      </c>
      <c r="B31" s="110" t="s">
        <v>125</v>
      </c>
      <c r="C31" s="119">
        <v>3129</v>
      </c>
      <c r="D31" s="124">
        <v>10065.299999999999</v>
      </c>
      <c r="E31" s="124">
        <v>3216.78</v>
      </c>
      <c r="F31" s="119">
        <v>0</v>
      </c>
      <c r="G31" s="124">
        <v>0</v>
      </c>
      <c r="H31" s="124">
        <v>0</v>
      </c>
      <c r="I31" s="119">
        <v>0</v>
      </c>
      <c r="J31" s="124">
        <v>0</v>
      </c>
      <c r="K31" s="124">
        <v>0</v>
      </c>
    </row>
    <row r="32" spans="1:11">
      <c r="A32" s="110" t="s">
        <v>126</v>
      </c>
      <c r="B32" s="110" t="s">
        <v>127</v>
      </c>
      <c r="C32" s="119">
        <v>2700</v>
      </c>
      <c r="D32" s="124">
        <v>9189.6</v>
      </c>
      <c r="E32" s="124">
        <v>3403.57</v>
      </c>
      <c r="F32" s="119">
        <v>0</v>
      </c>
      <c r="G32" s="124">
        <v>0</v>
      </c>
      <c r="H32" s="124">
        <v>0</v>
      </c>
      <c r="I32" s="119">
        <v>0</v>
      </c>
      <c r="J32" s="124">
        <v>0</v>
      </c>
      <c r="K32" s="124">
        <v>0</v>
      </c>
    </row>
    <row r="33" spans="1:11">
      <c r="A33" s="110" t="s">
        <v>59</v>
      </c>
      <c r="B33" s="110" t="s">
        <v>128</v>
      </c>
      <c r="C33" s="119">
        <v>2669</v>
      </c>
      <c r="D33" s="124">
        <v>9136.5</v>
      </c>
      <c r="E33" s="124">
        <v>3423.18</v>
      </c>
      <c r="F33" s="119">
        <v>0</v>
      </c>
      <c r="G33" s="124">
        <v>0</v>
      </c>
      <c r="H33" s="124">
        <v>0</v>
      </c>
      <c r="I33" s="119">
        <v>0</v>
      </c>
      <c r="J33" s="124">
        <v>0</v>
      </c>
      <c r="K33" s="124">
        <v>0</v>
      </c>
    </row>
    <row r="34" spans="1:11">
      <c r="A34" s="110" t="s">
        <v>61</v>
      </c>
      <c r="B34" s="110" t="s">
        <v>129</v>
      </c>
      <c r="C34" s="119">
        <v>4018</v>
      </c>
      <c r="D34" s="124">
        <v>14699.6</v>
      </c>
      <c r="E34" s="124">
        <v>3658.44</v>
      </c>
      <c r="F34" s="119">
        <v>0</v>
      </c>
      <c r="G34" s="124">
        <v>0</v>
      </c>
      <c r="H34" s="124">
        <v>0</v>
      </c>
      <c r="I34" s="119">
        <v>0</v>
      </c>
      <c r="J34" s="124">
        <v>0</v>
      </c>
      <c r="K34" s="124">
        <v>0</v>
      </c>
    </row>
    <row r="35" spans="1:11">
      <c r="A35" s="110" t="s">
        <v>63</v>
      </c>
      <c r="B35" s="110" t="s">
        <v>130</v>
      </c>
      <c r="C35" s="119">
        <v>2978</v>
      </c>
      <c r="D35" s="124">
        <v>9575.5</v>
      </c>
      <c r="E35" s="124">
        <v>3215.41</v>
      </c>
      <c r="F35" s="119">
        <v>0</v>
      </c>
      <c r="G35" s="124">
        <v>0</v>
      </c>
      <c r="H35" s="124">
        <v>0</v>
      </c>
      <c r="I35" s="119">
        <v>0</v>
      </c>
      <c r="J35" s="124">
        <v>0</v>
      </c>
      <c r="K35" s="124">
        <v>0</v>
      </c>
    </row>
    <row r="36" spans="1:11">
      <c r="A36" s="110" t="s">
        <v>65</v>
      </c>
      <c r="B36" s="110" t="s">
        <v>131</v>
      </c>
      <c r="C36" s="119">
        <v>12108</v>
      </c>
      <c r="D36" s="124">
        <v>44771.4</v>
      </c>
      <c r="E36" s="124">
        <v>3697.67</v>
      </c>
      <c r="F36" s="119">
        <v>0</v>
      </c>
      <c r="G36" s="124">
        <v>0</v>
      </c>
      <c r="H36" s="124">
        <v>0</v>
      </c>
      <c r="I36" s="119">
        <v>0</v>
      </c>
      <c r="J36" s="124">
        <v>0</v>
      </c>
      <c r="K36" s="124">
        <v>0</v>
      </c>
    </row>
    <row r="37" spans="1:11">
      <c r="A37" s="110" t="s">
        <v>67</v>
      </c>
      <c r="B37" s="110" t="s">
        <v>132</v>
      </c>
      <c r="C37" s="119">
        <v>23900</v>
      </c>
      <c r="D37" s="124">
        <v>114383</v>
      </c>
      <c r="E37" s="124">
        <v>4785.8999999999996</v>
      </c>
      <c r="F37" s="119">
        <v>0</v>
      </c>
      <c r="G37" s="124">
        <v>0</v>
      </c>
      <c r="H37" s="124">
        <v>0</v>
      </c>
      <c r="I37" s="119">
        <v>0</v>
      </c>
      <c r="J37" s="124">
        <v>0</v>
      </c>
      <c r="K37" s="124">
        <v>0</v>
      </c>
    </row>
    <row r="38" spans="1:11">
      <c r="A38" s="115" t="s">
        <v>133</v>
      </c>
      <c r="B38" s="116"/>
      <c r="C38" s="119">
        <v>129013</v>
      </c>
      <c r="D38" s="124">
        <v>572562.80000000005</v>
      </c>
      <c r="E38" s="124">
        <v>4438.0200000000004</v>
      </c>
      <c r="F38" s="119">
        <v>0</v>
      </c>
      <c r="G38" s="124">
        <v>0</v>
      </c>
      <c r="H38" s="124">
        <v>0</v>
      </c>
      <c r="I38" s="119">
        <v>0</v>
      </c>
      <c r="J38" s="124">
        <v>0</v>
      </c>
      <c r="K38" s="124">
        <v>0</v>
      </c>
    </row>
    <row r="39" spans="1:11">
      <c r="A39" s="92"/>
      <c r="B39" s="92"/>
      <c r="C39" s="92"/>
      <c r="D39" s="92"/>
      <c r="E39" s="92"/>
      <c r="F39" s="92"/>
      <c r="G39" s="92"/>
      <c r="H39" s="92"/>
      <c r="I39" s="92"/>
      <c r="J39" s="92"/>
      <c r="K39" s="92"/>
    </row>
    <row r="40" spans="1:11">
      <c r="A40" s="92"/>
      <c r="B40" s="92"/>
      <c r="C40" s="92"/>
      <c r="D40" s="92"/>
      <c r="E40" s="92"/>
      <c r="F40" s="92"/>
      <c r="G40" s="92"/>
      <c r="H40" s="92"/>
      <c r="I40" s="92"/>
      <c r="J40" s="92"/>
      <c r="K40" s="92"/>
    </row>
    <row r="41" spans="1:11">
      <c r="A41" s="92"/>
      <c r="B41" s="92"/>
      <c r="C41" s="92"/>
      <c r="D41" s="92"/>
      <c r="E41" s="92"/>
      <c r="F41" s="92"/>
      <c r="G41" s="92"/>
      <c r="H41" s="92"/>
      <c r="I41" s="92"/>
      <c r="J41" s="92"/>
      <c r="K41" s="92"/>
    </row>
    <row r="42" spans="1:11">
      <c r="A42" s="92"/>
      <c r="B42" s="92"/>
      <c r="C42" s="92"/>
      <c r="D42" s="92"/>
      <c r="E42" s="92"/>
      <c r="F42" s="92"/>
      <c r="G42" s="92"/>
      <c r="H42" s="92"/>
      <c r="I42" s="92"/>
      <c r="J42" s="92"/>
      <c r="K42" s="92"/>
    </row>
    <row r="43" spans="1:11">
      <c r="A43" s="92"/>
      <c r="B43" s="92"/>
      <c r="C43" s="92"/>
      <c r="D43" s="92"/>
      <c r="E43" s="92"/>
      <c r="F43" s="92"/>
      <c r="G43" s="92"/>
      <c r="H43" s="92"/>
      <c r="I43" s="92"/>
      <c r="J43" s="92"/>
      <c r="K43" s="92"/>
    </row>
    <row r="44" spans="1:11">
      <c r="A44" s="92"/>
      <c r="B44" s="92"/>
      <c r="C44" s="92"/>
      <c r="D44" s="92"/>
      <c r="E44" s="92"/>
      <c r="F44" s="92"/>
      <c r="G44" s="92"/>
      <c r="H44" s="92"/>
      <c r="I44" s="92"/>
      <c r="J44" s="92"/>
      <c r="K44" s="92"/>
    </row>
  </sheetData>
  <mergeCells count="31">
    <mergeCell ref="H22:H23"/>
    <mergeCell ref="I22:I23"/>
    <mergeCell ref="J22:J23"/>
    <mergeCell ref="K22:K23"/>
    <mergeCell ref="A38:B38"/>
    <mergeCell ref="A21:A23"/>
    <mergeCell ref="B21:B23"/>
    <mergeCell ref="C21:E21"/>
    <mergeCell ref="F21:H21"/>
    <mergeCell ref="I21:K21"/>
    <mergeCell ref="C22:C23"/>
    <mergeCell ref="D22:D23"/>
    <mergeCell ref="E22:E23"/>
    <mergeCell ref="F22:F23"/>
    <mergeCell ref="G22:G23"/>
    <mergeCell ref="G3:G4"/>
    <mergeCell ref="H3:H4"/>
    <mergeCell ref="I3:I4"/>
    <mergeCell ref="J3:J4"/>
    <mergeCell ref="K3:K4"/>
    <mergeCell ref="A19:B19"/>
    <mergeCell ref="A1:K1"/>
    <mergeCell ref="A2:A4"/>
    <mergeCell ref="B2:B4"/>
    <mergeCell ref="C2:E2"/>
    <mergeCell ref="F2:H2"/>
    <mergeCell ref="I2:K2"/>
    <mergeCell ref="C3:C4"/>
    <mergeCell ref="D3:D4"/>
    <mergeCell ref="E3:E4"/>
    <mergeCell ref="F3:F4"/>
  </mergeCells>
  <pageMargins left="0.75" right="0.75" top="1" bottom="1" header="0.5" footer="0.5"/>
  <pageSetup paperSize="9" orientation="landscape"/>
  <rowBreaks count="2" manualBreakCount="2">
    <brk id="20" max="16383" man="1"/>
    <brk id="3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2:I34"/>
  <sheetViews>
    <sheetView tabSelected="1" workbookViewId="0">
      <selection activeCell="C27" sqref="C27"/>
    </sheetView>
  </sheetViews>
  <sheetFormatPr defaultColWidth="9.33203125" defaultRowHeight="11.25" customHeight="1"/>
  <cols>
    <col min="1" max="1" width="42" style="67" customWidth="1"/>
    <col min="2" max="2" width="6.33203125" style="68" customWidth="1"/>
    <col min="3" max="3" width="10.5" style="69" customWidth="1"/>
    <col min="4" max="4" width="19.1640625" style="70" customWidth="1"/>
    <col min="5" max="5" width="20.83203125" style="70" customWidth="1"/>
    <col min="6" max="7" width="9.33203125" style="66" hidden="1" customWidth="1"/>
    <col min="8" max="9" width="9.33203125" style="71" hidden="1" customWidth="1"/>
    <col min="10" max="16384" width="9.33203125" style="66"/>
  </cols>
  <sheetData>
    <row r="2" spans="1:9" s="72" customFormat="1" ht="67.5" customHeight="1">
      <c r="A2" s="73" t="s">
        <v>33</v>
      </c>
      <c r="B2" s="74" t="s">
        <v>34</v>
      </c>
      <c r="C2" s="75" t="s">
        <v>35</v>
      </c>
      <c r="D2" s="76" t="s">
        <v>36</v>
      </c>
      <c r="E2" s="77" t="s">
        <v>37</v>
      </c>
      <c r="H2" s="78"/>
      <c r="I2" s="78"/>
    </row>
    <row r="3" spans="1:9" s="79" customFormat="1" ht="11.25" customHeight="1">
      <c r="A3" s="80" t="s">
        <v>38</v>
      </c>
      <c r="B3" s="81" t="s">
        <v>39</v>
      </c>
      <c r="C3" s="82">
        <v>1</v>
      </c>
      <c r="D3" s="82">
        <v>2</v>
      </c>
      <c r="E3" s="82">
        <v>3</v>
      </c>
      <c r="H3" s="83"/>
      <c r="I3" s="83"/>
    </row>
    <row r="4" spans="1:9" ht="55.5" customHeight="1">
      <c r="A4" s="84" t="s">
        <v>40</v>
      </c>
      <c r="B4" s="81" t="s">
        <v>41</v>
      </c>
      <c r="C4" s="85">
        <v>525803</v>
      </c>
      <c r="D4" s="86">
        <v>2047190.6</v>
      </c>
      <c r="E4" s="86">
        <v>3893.46</v>
      </c>
      <c r="F4" s="69">
        <f>SUM(C5:C16)</f>
        <v>506374</v>
      </c>
      <c r="G4" s="70">
        <f>SUM(D5:D16)</f>
        <v>1769091.7000000002</v>
      </c>
      <c r="H4" s="87">
        <f>F4-C4</f>
        <v>-19429</v>
      </c>
      <c r="I4" s="88">
        <f>G4-D4</f>
        <v>-278098.89999999991</v>
      </c>
    </row>
    <row r="5" spans="1:9" ht="12.75" customHeight="1">
      <c r="A5" s="84" t="s">
        <v>42</v>
      </c>
      <c r="B5" s="81" t="s">
        <v>43</v>
      </c>
      <c r="C5" s="85">
        <v>441</v>
      </c>
      <c r="D5" s="86">
        <v>297.10000000000002</v>
      </c>
      <c r="E5" s="86">
        <v>673.82</v>
      </c>
    </row>
    <row r="6" spans="1:9" ht="12.75" customHeight="1">
      <c r="A6" s="84" t="s">
        <v>44</v>
      </c>
      <c r="B6" s="81" t="s">
        <v>45</v>
      </c>
      <c r="C6" s="85">
        <v>165</v>
      </c>
      <c r="D6" s="86">
        <v>156.9</v>
      </c>
      <c r="E6" s="86">
        <v>950.67</v>
      </c>
    </row>
    <row r="7" spans="1:9" ht="12.75" customHeight="1">
      <c r="A7" s="84" t="s">
        <v>46</v>
      </c>
      <c r="B7" s="81" t="s">
        <v>47</v>
      </c>
      <c r="C7" s="85">
        <v>740</v>
      </c>
      <c r="D7" s="86">
        <v>751</v>
      </c>
      <c r="E7" s="86">
        <v>1014.81</v>
      </c>
    </row>
    <row r="8" spans="1:9" ht="12.75" customHeight="1">
      <c r="A8" s="84" t="s">
        <v>48</v>
      </c>
      <c r="B8" s="81" t="s">
        <v>49</v>
      </c>
      <c r="C8" s="85">
        <v>457</v>
      </c>
      <c r="D8" s="86">
        <v>529.70000000000005</v>
      </c>
      <c r="E8" s="86">
        <v>1159.1300000000001</v>
      </c>
    </row>
    <row r="9" spans="1:9" ht="12.75" customHeight="1">
      <c r="A9" s="84" t="s">
        <v>50</v>
      </c>
      <c r="B9" s="81" t="s">
        <v>51</v>
      </c>
      <c r="C9" s="85">
        <v>1756</v>
      </c>
      <c r="D9" s="86">
        <v>2139.6</v>
      </c>
      <c r="E9" s="86">
        <v>1218.46</v>
      </c>
    </row>
    <row r="10" spans="1:9" ht="12.75" customHeight="1">
      <c r="A10" s="84" t="s">
        <v>52</v>
      </c>
      <c r="B10" s="81" t="s">
        <v>53</v>
      </c>
      <c r="C10" s="85">
        <v>112</v>
      </c>
      <c r="D10" s="86">
        <v>151.6</v>
      </c>
      <c r="E10" s="86">
        <v>1353.27</v>
      </c>
    </row>
    <row r="11" spans="1:9" ht="12.75" customHeight="1">
      <c r="A11" s="84" t="s">
        <v>54</v>
      </c>
      <c r="B11" s="81" t="s">
        <v>55</v>
      </c>
      <c r="C11" s="85">
        <v>120</v>
      </c>
      <c r="D11" s="86">
        <v>173.5</v>
      </c>
      <c r="E11" s="86">
        <v>1446.09</v>
      </c>
    </row>
    <row r="12" spans="1:9" ht="12.75" customHeight="1">
      <c r="A12" s="84" t="s">
        <v>56</v>
      </c>
      <c r="B12" s="81" t="s">
        <v>57</v>
      </c>
      <c r="C12" s="85">
        <v>400</v>
      </c>
      <c r="D12" s="86">
        <v>707</v>
      </c>
      <c r="E12" s="86">
        <v>1767.47</v>
      </c>
    </row>
    <row r="13" spans="1:9" ht="12.75" customHeight="1">
      <c r="A13" s="84" t="s">
        <v>58</v>
      </c>
      <c r="B13" s="81" t="s">
        <v>59</v>
      </c>
      <c r="C13" s="85">
        <v>264131</v>
      </c>
      <c r="D13" s="86">
        <v>628816.19999999995</v>
      </c>
      <c r="E13" s="86">
        <v>2380.6999999999998</v>
      </c>
    </row>
    <row r="14" spans="1:9" ht="12.75" customHeight="1">
      <c r="A14" s="84" t="s">
        <v>60</v>
      </c>
      <c r="B14" s="81" t="s">
        <v>61</v>
      </c>
      <c r="C14" s="85">
        <v>104238</v>
      </c>
      <c r="D14" s="86">
        <v>362543.7</v>
      </c>
      <c r="E14" s="86">
        <v>3478.04</v>
      </c>
    </row>
    <row r="15" spans="1:9" ht="12.75" customHeight="1">
      <c r="A15" s="84" t="s">
        <v>62</v>
      </c>
      <c r="B15" s="81" t="s">
        <v>63</v>
      </c>
      <c r="C15" s="85">
        <v>54342</v>
      </c>
      <c r="D15" s="86">
        <v>242026</v>
      </c>
      <c r="E15" s="86">
        <v>4453.76</v>
      </c>
    </row>
    <row r="16" spans="1:9" ht="12.75" customHeight="1">
      <c r="A16" s="84" t="s">
        <v>64</v>
      </c>
      <c r="B16" s="81" t="s">
        <v>65</v>
      </c>
      <c r="C16" s="85">
        <v>79472</v>
      </c>
      <c r="D16" s="86">
        <v>530799.4</v>
      </c>
      <c r="E16" s="86">
        <v>6679.07</v>
      </c>
    </row>
    <row r="17" spans="1:9" ht="12.75" customHeight="1">
      <c r="A17" s="84" t="s">
        <v>66</v>
      </c>
      <c r="B17" s="89" t="s">
        <v>67</v>
      </c>
      <c r="C17" s="85">
        <v>19429</v>
      </c>
      <c r="D17" s="86">
        <v>278098.90000000002</v>
      </c>
      <c r="E17" s="86">
        <v>14313.6</v>
      </c>
    </row>
    <row r="18" spans="1:9" ht="45.75" customHeight="1">
      <c r="A18" s="84" t="s">
        <v>68</v>
      </c>
      <c r="B18" s="89" t="s">
        <v>69</v>
      </c>
      <c r="C18" s="85">
        <v>404164</v>
      </c>
      <c r="D18" s="86">
        <v>1633911.8</v>
      </c>
      <c r="E18" s="86">
        <v>4042.7</v>
      </c>
      <c r="F18" s="69">
        <f>SUM(C18:C23)</f>
        <v>525803</v>
      </c>
      <c r="G18" s="70">
        <f>SUM(D18:D23)</f>
        <v>2047190.6</v>
      </c>
      <c r="H18" s="87">
        <f>F18-C4</f>
        <v>0</v>
      </c>
      <c r="I18" s="88">
        <f>G18-D4</f>
        <v>0</v>
      </c>
    </row>
    <row r="19" spans="1:9" ht="14.25" customHeight="1">
      <c r="A19" s="84" t="s">
        <v>70</v>
      </c>
      <c r="B19" s="89" t="s">
        <v>71</v>
      </c>
      <c r="C19" s="85">
        <v>80256</v>
      </c>
      <c r="D19" s="86">
        <v>247642.8</v>
      </c>
      <c r="E19" s="86">
        <v>3085.66</v>
      </c>
    </row>
    <row r="20" spans="1:9" ht="14.25" customHeight="1">
      <c r="A20" s="84" t="s">
        <v>72</v>
      </c>
      <c r="B20" s="89" t="s">
        <v>73</v>
      </c>
      <c r="C20" s="85">
        <v>23473</v>
      </c>
      <c r="D20" s="86">
        <v>73758</v>
      </c>
      <c r="E20" s="86">
        <v>3142.25</v>
      </c>
    </row>
    <row r="21" spans="1:9" ht="14.25" customHeight="1">
      <c r="A21" s="84" t="s">
        <v>74</v>
      </c>
      <c r="B21" s="89" t="s">
        <v>75</v>
      </c>
      <c r="C21" s="85">
        <v>13643</v>
      </c>
      <c r="D21" s="86">
        <v>59605.7</v>
      </c>
      <c r="E21" s="86">
        <v>4368.96</v>
      </c>
    </row>
    <row r="22" spans="1:9" ht="14.25" customHeight="1">
      <c r="A22" s="84" t="s">
        <v>76</v>
      </c>
      <c r="B22" s="89" t="s">
        <v>77</v>
      </c>
      <c r="C22" s="85">
        <v>4048</v>
      </c>
      <c r="D22" s="86">
        <v>8441.2999999999993</v>
      </c>
      <c r="E22" s="86">
        <v>2085.3000000000002</v>
      </c>
    </row>
    <row r="23" spans="1:9" ht="14.25" customHeight="1">
      <c r="A23" s="84" t="s">
        <v>78</v>
      </c>
      <c r="B23" s="89" t="s">
        <v>79</v>
      </c>
      <c r="C23" s="85">
        <v>219</v>
      </c>
      <c r="D23" s="86">
        <v>23831</v>
      </c>
      <c r="E23" s="86">
        <v>108817.45</v>
      </c>
    </row>
    <row r="24" spans="1:9" ht="42.75" customHeight="1">
      <c r="A24" s="84" t="s">
        <v>80</v>
      </c>
      <c r="B24" s="89" t="s">
        <v>81</v>
      </c>
      <c r="C24" s="85">
        <v>4202</v>
      </c>
      <c r="D24" s="86">
        <v>4928.5</v>
      </c>
      <c r="E24" s="86">
        <v>1172.9000000000001</v>
      </c>
      <c r="F24" s="69">
        <f>SUM(C24:C26)</f>
        <v>525803</v>
      </c>
      <c r="G24" s="70">
        <f>SUM(D24:D26)</f>
        <v>2047190.6</v>
      </c>
      <c r="H24" s="87">
        <f>F24-C4</f>
        <v>0</v>
      </c>
      <c r="I24" s="88">
        <f>G24-D4</f>
        <v>0</v>
      </c>
    </row>
    <row r="25" spans="1:9" ht="11.25" customHeight="1">
      <c r="A25" s="84" t="s">
        <v>82</v>
      </c>
      <c r="B25" s="89" t="s">
        <v>83</v>
      </c>
      <c r="C25" s="85">
        <v>22814</v>
      </c>
      <c r="D25" s="86">
        <v>46244</v>
      </c>
      <c r="E25" s="86">
        <v>2027</v>
      </c>
    </row>
    <row r="26" spans="1:9" ht="11.25" customHeight="1">
      <c r="A26" s="84" t="s">
        <v>84</v>
      </c>
      <c r="B26" s="89" t="s">
        <v>85</v>
      </c>
      <c r="C26" s="85">
        <v>498787</v>
      </c>
      <c r="D26" s="86">
        <v>1996018.1</v>
      </c>
      <c r="E26" s="86">
        <v>4001.74</v>
      </c>
    </row>
    <row r="27" spans="1:9" ht="22.5" customHeight="1">
      <c r="A27" s="84" t="s">
        <v>86</v>
      </c>
      <c r="B27" s="89" t="s">
        <v>87</v>
      </c>
      <c r="C27" s="85">
        <v>151237</v>
      </c>
      <c r="D27" s="86">
        <v>616884.5</v>
      </c>
      <c r="E27" s="86">
        <v>4078.93</v>
      </c>
    </row>
    <row r="28" spans="1:9" s="92" customFormat="1" ht="22.5" customHeight="1">
      <c r="A28" s="84" t="s">
        <v>88</v>
      </c>
      <c r="B28" s="89" t="s">
        <v>89</v>
      </c>
      <c r="C28" s="85">
        <v>0</v>
      </c>
      <c r="D28" s="86">
        <v>0</v>
      </c>
      <c r="E28" s="86">
        <v>0</v>
      </c>
    </row>
    <row r="29" spans="1:9" s="92" customFormat="1" ht="6.75" customHeight="1">
      <c r="A29" s="93"/>
      <c r="B29" s="94"/>
      <c r="C29" s="95"/>
      <c r="D29" s="96"/>
      <c r="E29" s="96"/>
    </row>
    <row r="30" spans="1:9" ht="11.25" customHeight="1">
      <c r="A30" s="97" t="s">
        <v>90</v>
      </c>
      <c r="B30" s="97"/>
      <c r="C30" s="97"/>
      <c r="D30" s="97"/>
      <c r="E30" s="97"/>
    </row>
    <row r="31" spans="1:9" ht="11.25" customHeight="1">
      <c r="A31" s="97"/>
      <c r="B31" s="97"/>
      <c r="C31" s="97"/>
      <c r="D31" s="97"/>
      <c r="E31" s="97"/>
    </row>
    <row r="32" spans="1:9" ht="40.5" customHeight="1">
      <c r="A32" s="98" t="s">
        <v>91</v>
      </c>
      <c r="B32" s="98"/>
      <c r="C32" s="98"/>
      <c r="D32" s="98" t="s">
        <v>92</v>
      </c>
      <c r="E32" s="98"/>
      <c r="F32" s="98"/>
      <c r="G32" s="98"/>
    </row>
    <row r="34" spans="1:3" ht="22.5" customHeight="1">
      <c r="A34" s="98" t="s">
        <v>93</v>
      </c>
      <c r="B34" s="98"/>
      <c r="C34" s="98"/>
    </row>
  </sheetData>
  <mergeCells count="4">
    <mergeCell ref="A30:E31"/>
    <mergeCell ref="A32:C32"/>
    <mergeCell ref="D32:G32"/>
    <mergeCell ref="A34:C34"/>
  </mergeCells>
  <pageMargins left="0.39370078740157483" right="0.39370078740157483" top="0.39370078740157483" bottom="0.39370078740157483" header="0" footer="0.11811023622047245"/>
  <pageSetup paperSize="9" fitToHeight="42" orientation="portrait"/>
  <headerFooter>
    <oddFooter>&amp;R&amp;6&amp;P/&amp;N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B2:G13"/>
  <sheetViews>
    <sheetView workbookViewId="0">
      <selection activeCell="G13" sqref="B2:G13"/>
    </sheetView>
  </sheetViews>
  <sheetFormatPr defaultColWidth="9.33203125" defaultRowHeight="12.75"/>
  <sheetData>
    <row r="2" spans="2:7">
      <c r="B2" s="2" t="s">
        <v>94</v>
      </c>
      <c r="G2" s="2" t="s">
        <v>95</v>
      </c>
    </row>
    <row r="3" spans="2:7">
      <c r="B3" s="2" t="s">
        <v>41</v>
      </c>
      <c r="C3" s="85">
        <f>'5pf'!C4</f>
        <v>525803</v>
      </c>
      <c r="D3" s="2" t="s">
        <v>96</v>
      </c>
      <c r="E3" s="2" t="s">
        <v>97</v>
      </c>
      <c r="F3" s="85">
        <f>SUM('5pf'!C5:C17)</f>
        <v>525803</v>
      </c>
      <c r="G3" t="str">
        <f>IF(F3=C3,"+","-")</f>
        <v>+</v>
      </c>
    </row>
    <row r="4" spans="2:7">
      <c r="B4" s="2" t="s">
        <v>41</v>
      </c>
      <c r="C4" s="85">
        <f>'5pf'!C4</f>
        <v>525803</v>
      </c>
      <c r="D4" s="2" t="s">
        <v>96</v>
      </c>
      <c r="E4" s="2" t="s">
        <v>98</v>
      </c>
      <c r="F4" s="85">
        <f>SUM('5pf'!C18:C23)</f>
        <v>525803</v>
      </c>
      <c r="G4" t="str">
        <f>IF(F4=C4,"+","-")</f>
        <v>+</v>
      </c>
    </row>
    <row r="5" spans="2:7">
      <c r="B5" s="2" t="s">
        <v>41</v>
      </c>
      <c r="C5" s="85">
        <f>'5pf'!C4</f>
        <v>525803</v>
      </c>
      <c r="D5" s="2" t="s">
        <v>96</v>
      </c>
      <c r="E5" s="2" t="s">
        <v>99</v>
      </c>
      <c r="F5" s="85">
        <f>SUM('5pf'!C24:C26)</f>
        <v>525803</v>
      </c>
      <c r="G5" t="str">
        <f>IF(F5=C5,"+","-")</f>
        <v>+</v>
      </c>
    </row>
    <row r="6" spans="2:7">
      <c r="B6" s="2" t="s">
        <v>41</v>
      </c>
      <c r="C6" s="85">
        <f>'5pf'!C4</f>
        <v>525803</v>
      </c>
      <c r="D6" s="2" t="s">
        <v>100</v>
      </c>
      <c r="E6" s="2" t="s">
        <v>87</v>
      </c>
      <c r="F6" s="85">
        <f>'5pf'!C27</f>
        <v>151237</v>
      </c>
      <c r="G6" t="str">
        <f>IF(F6&lt;=C6,"+","-")</f>
        <v>+</v>
      </c>
    </row>
    <row r="7" spans="2:7">
      <c r="B7" s="2" t="s">
        <v>89</v>
      </c>
      <c r="C7" s="85">
        <f>'5pf'!C28</f>
        <v>0</v>
      </c>
      <c r="D7" s="2" t="s">
        <v>96</v>
      </c>
      <c r="E7" s="2" t="s">
        <v>101</v>
      </c>
      <c r="F7" s="85">
        <f>'5pf (раб)'!C28</f>
        <v>0</v>
      </c>
      <c r="G7" t="str">
        <f>IF(F7=C7,"+","-")</f>
        <v>+</v>
      </c>
    </row>
    <row r="8" spans="2:7">
      <c r="B8" s="2" t="s">
        <v>102</v>
      </c>
    </row>
    <row r="9" spans="2:7">
      <c r="B9" s="2" t="s">
        <v>41</v>
      </c>
      <c r="C9" s="86">
        <f>'5pf'!D4</f>
        <v>2047190.6</v>
      </c>
      <c r="D9" s="2" t="s">
        <v>96</v>
      </c>
      <c r="E9" s="2" t="s">
        <v>97</v>
      </c>
      <c r="F9" s="86">
        <f>SUM('5pf'!D5:D17)</f>
        <v>2047190.6</v>
      </c>
      <c r="G9" t="str">
        <f>IF(F9=C9,"+","-")</f>
        <v>+</v>
      </c>
    </row>
    <row r="10" spans="2:7">
      <c r="B10" s="2" t="s">
        <v>41</v>
      </c>
      <c r="C10" s="86">
        <f>'5pf'!D4</f>
        <v>2047190.6</v>
      </c>
      <c r="D10" s="2" t="s">
        <v>96</v>
      </c>
      <c r="E10" s="2" t="s">
        <v>98</v>
      </c>
      <c r="F10" s="86">
        <f>SUM('5pf'!D18:D23)</f>
        <v>2047190.6</v>
      </c>
      <c r="G10" t="str">
        <f>IF(F10=C10,"+","-")</f>
        <v>+</v>
      </c>
    </row>
    <row r="11" spans="2:7">
      <c r="B11" s="2" t="s">
        <v>41</v>
      </c>
      <c r="C11" s="86">
        <f>'5pf'!D4</f>
        <v>2047190.6</v>
      </c>
      <c r="D11" s="2" t="s">
        <v>96</v>
      </c>
      <c r="E11" s="2" t="s">
        <v>99</v>
      </c>
      <c r="F11" s="86">
        <f>SUM('5pf'!D24:D26)</f>
        <v>2047190.6</v>
      </c>
      <c r="G11" t="str">
        <f>IF(F11=C11,"+","-")</f>
        <v>+</v>
      </c>
    </row>
    <row r="12" spans="2:7">
      <c r="B12" s="2" t="s">
        <v>41</v>
      </c>
      <c r="C12" s="86">
        <f>'5pf'!D4</f>
        <v>2047190.6</v>
      </c>
      <c r="D12" s="2" t="s">
        <v>100</v>
      </c>
      <c r="E12" s="2" t="s">
        <v>87</v>
      </c>
      <c r="F12" s="86">
        <f>'5pf'!D27</f>
        <v>616884.5</v>
      </c>
      <c r="G12" t="str">
        <f>IF(F12&lt;=C12,"+","-")</f>
        <v>+</v>
      </c>
    </row>
    <row r="13" spans="2:7">
      <c r="B13" s="2" t="s">
        <v>89</v>
      </c>
      <c r="C13" s="86">
        <f>'5pf'!D28</f>
        <v>0</v>
      </c>
      <c r="D13" s="2" t="s">
        <v>96</v>
      </c>
      <c r="E13" s="2" t="s">
        <v>101</v>
      </c>
      <c r="F13" s="86">
        <f>'5pf (раб)'!D28</f>
        <v>0</v>
      </c>
      <c r="G13" t="str">
        <f>IF(F13=C13,"+","-")</f>
        <v>+</v>
      </c>
    </row>
  </sheetData>
  <conditionalFormatting sqref="G3:G13">
    <cfRule type="cellIs" dxfId="3" priority="0" operator="equal">
      <formula>"+"</formula>
    </cfRule>
    <cfRule type="cellIs" dxfId="2" priority="0" operator="equal">
      <formula>"-"</formula>
    </cfRule>
  </conditionalFormatting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>
  <dimension ref="A1:AF95"/>
  <sheetViews>
    <sheetView topLeftCell="A55" workbookViewId="0">
      <selection activeCell="E19" sqref="E19"/>
    </sheetView>
  </sheetViews>
  <sheetFormatPr defaultColWidth="9.33203125" defaultRowHeight="11.25" customHeight="1"/>
  <cols>
    <col min="1" max="1" width="4.33203125" style="92" customWidth="1"/>
    <col min="2" max="2" width="33" style="92" customWidth="1"/>
    <col min="3" max="3" width="11" style="92" customWidth="1"/>
    <col min="4" max="4" width="14.1640625" style="92" customWidth="1"/>
    <col min="5" max="5" width="10.33203125" style="92" customWidth="1"/>
    <col min="6" max="6" width="11" style="92" customWidth="1"/>
    <col min="7" max="7" width="14.1640625" style="92" customWidth="1"/>
    <col min="8" max="8" width="10.33203125" style="92" customWidth="1"/>
    <col min="9" max="9" width="11" style="92" customWidth="1"/>
    <col min="10" max="10" width="14.1640625" style="92" customWidth="1"/>
    <col min="11" max="11" width="10.33203125" style="92" customWidth="1"/>
    <col min="12" max="14" width="9.33203125" style="92"/>
    <col min="15" max="15" width="11.6640625" style="92" bestFit="1" customWidth="1"/>
    <col min="16" max="16" width="9.33203125" style="92"/>
    <col min="17" max="17" width="12.6640625" style="92" bestFit="1" customWidth="1"/>
    <col min="18" max="30" width="9.33203125" style="92"/>
    <col min="31" max="31" width="12.1640625" style="92" bestFit="1" customWidth="1"/>
    <col min="32" max="32" width="9.33203125" style="90"/>
    <col min="33" max="16384" width="9.33203125" style="92"/>
  </cols>
  <sheetData>
    <row r="1" spans="1:32" ht="11.25" customHeight="1">
      <c r="A1" s="99" t="s">
        <v>103</v>
      </c>
      <c r="B1" s="99"/>
      <c r="C1" s="99"/>
      <c r="D1" s="99"/>
      <c r="E1" s="99"/>
      <c r="F1" s="99"/>
      <c r="G1" s="100"/>
    </row>
    <row r="2" spans="1:32" ht="18" customHeight="1">
      <c r="A2" s="101" t="s">
        <v>104</v>
      </c>
      <c r="B2" s="101" t="s">
        <v>105</v>
      </c>
      <c r="C2" s="104" t="s">
        <v>106</v>
      </c>
      <c r="D2" s="105"/>
      <c r="E2" s="105"/>
      <c r="F2" s="104" t="s">
        <v>42</v>
      </c>
      <c r="G2" s="105"/>
      <c r="H2" s="105"/>
      <c r="I2" s="104" t="s">
        <v>44</v>
      </c>
      <c r="J2" s="105"/>
      <c r="K2" s="106"/>
      <c r="L2" s="107"/>
      <c r="M2" s="107"/>
      <c r="N2" s="107"/>
      <c r="O2" s="107"/>
      <c r="P2" s="107"/>
      <c r="Q2" s="107"/>
      <c r="R2" s="107"/>
      <c r="S2" s="107"/>
      <c r="T2" s="107"/>
      <c r="U2" s="107"/>
      <c r="V2" s="107"/>
      <c r="W2" s="107"/>
      <c r="X2" s="107"/>
      <c r="Y2" s="107"/>
      <c r="Z2" s="107"/>
      <c r="AA2" s="107"/>
      <c r="AB2" s="107"/>
      <c r="AC2" s="107"/>
      <c r="AD2" s="107"/>
      <c r="AE2" s="107"/>
      <c r="AF2" s="108"/>
    </row>
    <row r="3" spans="1:32" ht="28.5" customHeight="1">
      <c r="A3" s="103"/>
      <c r="B3" s="103"/>
      <c r="C3" s="101" t="s">
        <v>107</v>
      </c>
      <c r="D3" s="101" t="s">
        <v>108</v>
      </c>
      <c r="E3" s="101" t="s">
        <v>109</v>
      </c>
      <c r="F3" s="101" t="s">
        <v>107</v>
      </c>
      <c r="G3" s="101" t="s">
        <v>108</v>
      </c>
      <c r="H3" s="101" t="s">
        <v>109</v>
      </c>
      <c r="I3" s="101" t="s">
        <v>107</v>
      </c>
      <c r="J3" s="101" t="s">
        <v>108</v>
      </c>
      <c r="K3" s="101" t="s">
        <v>109</v>
      </c>
      <c r="AF3" s="109"/>
    </row>
    <row r="4" spans="1:32" ht="36.75" customHeight="1">
      <c r="A4" s="102"/>
      <c r="B4" s="102"/>
      <c r="C4" s="102"/>
      <c r="D4" s="102"/>
      <c r="E4" s="102"/>
      <c r="F4" s="102"/>
      <c r="G4" s="102"/>
      <c r="H4" s="102"/>
      <c r="I4" s="102"/>
      <c r="J4" s="102"/>
      <c r="K4" s="102"/>
      <c r="AF4" s="109"/>
    </row>
    <row r="5" spans="1:32" ht="11.25" customHeight="1">
      <c r="A5" s="110" t="s">
        <v>110</v>
      </c>
      <c r="B5" s="110" t="s">
        <v>111</v>
      </c>
      <c r="C5" s="111">
        <v>26933</v>
      </c>
      <c r="D5" s="112">
        <v>91731.199999999997</v>
      </c>
      <c r="E5" s="113">
        <v>3405.9</v>
      </c>
      <c r="F5" s="111">
        <v>24</v>
      </c>
      <c r="G5" s="112">
        <v>14.3</v>
      </c>
      <c r="H5" s="112">
        <v>597.41</v>
      </c>
      <c r="I5" s="111">
        <v>1</v>
      </c>
      <c r="J5" s="112">
        <v>1</v>
      </c>
      <c r="K5" s="112">
        <v>967</v>
      </c>
      <c r="AF5" s="114"/>
    </row>
    <row r="6" spans="1:32" ht="11.25" customHeight="1">
      <c r="A6" s="110" t="s">
        <v>112</v>
      </c>
      <c r="B6" s="110" t="s">
        <v>113</v>
      </c>
      <c r="C6" s="111">
        <v>34088</v>
      </c>
      <c r="D6" s="112">
        <v>149946.4</v>
      </c>
      <c r="E6" s="113">
        <v>4398.8</v>
      </c>
      <c r="F6" s="111">
        <v>14</v>
      </c>
      <c r="G6" s="112">
        <v>10.3</v>
      </c>
      <c r="H6" s="112">
        <v>738.41</v>
      </c>
      <c r="I6" s="111">
        <v>13</v>
      </c>
      <c r="J6" s="112">
        <v>12.6</v>
      </c>
      <c r="K6" s="112">
        <v>967</v>
      </c>
      <c r="AF6" s="114"/>
    </row>
    <row r="7" spans="1:32" ht="11.25" customHeight="1">
      <c r="A7" s="110" t="s">
        <v>114</v>
      </c>
      <c r="B7" s="110" t="s">
        <v>115</v>
      </c>
      <c r="C7" s="111">
        <v>19426</v>
      </c>
      <c r="D7" s="112">
        <v>66510.2</v>
      </c>
      <c r="E7" s="113">
        <v>3423.77</v>
      </c>
      <c r="F7" s="111">
        <v>30</v>
      </c>
      <c r="G7" s="112">
        <v>18.899999999999999</v>
      </c>
      <c r="H7" s="112">
        <v>629.99</v>
      </c>
      <c r="I7" s="111">
        <v>3</v>
      </c>
      <c r="J7" s="112">
        <v>2.9</v>
      </c>
      <c r="K7" s="112">
        <v>967</v>
      </c>
      <c r="AF7" s="114"/>
    </row>
    <row r="8" spans="1:32" ht="11.25" customHeight="1">
      <c r="A8" s="110" t="s">
        <v>116</v>
      </c>
      <c r="B8" s="110" t="s">
        <v>117</v>
      </c>
      <c r="C8" s="111">
        <v>11025</v>
      </c>
      <c r="D8" s="112">
        <v>35019</v>
      </c>
      <c r="E8" s="113">
        <v>3176.33</v>
      </c>
      <c r="F8" s="111">
        <v>15</v>
      </c>
      <c r="G8" s="112">
        <v>10.1</v>
      </c>
      <c r="H8" s="112">
        <v>675.67</v>
      </c>
      <c r="I8" s="111">
        <v>6</v>
      </c>
      <c r="J8" s="112">
        <v>5.8</v>
      </c>
      <c r="K8" s="112">
        <v>967</v>
      </c>
      <c r="AF8" s="114"/>
    </row>
    <row r="9" spans="1:32" ht="11.25" customHeight="1">
      <c r="A9" s="110" t="s">
        <v>118</v>
      </c>
      <c r="B9" s="110" t="s">
        <v>119</v>
      </c>
      <c r="C9" s="111">
        <v>17651</v>
      </c>
      <c r="D9" s="112">
        <v>54521.7</v>
      </c>
      <c r="E9" s="113">
        <v>3088.87</v>
      </c>
      <c r="F9" s="111">
        <v>16</v>
      </c>
      <c r="G9" s="112">
        <v>12.2</v>
      </c>
      <c r="H9" s="112">
        <v>760.12</v>
      </c>
      <c r="I9" s="111">
        <v>4</v>
      </c>
      <c r="J9" s="112">
        <v>3.9</v>
      </c>
      <c r="K9" s="112">
        <v>967</v>
      </c>
      <c r="AF9" s="114"/>
    </row>
    <row r="10" spans="1:32" ht="11.25" customHeight="1">
      <c r="A10" s="110" t="s">
        <v>120</v>
      </c>
      <c r="B10" s="110" t="s">
        <v>121</v>
      </c>
      <c r="C10" s="111">
        <v>103480</v>
      </c>
      <c r="D10" s="112">
        <v>484205.1</v>
      </c>
      <c r="E10" s="113">
        <v>4679.21</v>
      </c>
      <c r="F10" s="111">
        <v>23</v>
      </c>
      <c r="G10" s="112">
        <v>16</v>
      </c>
      <c r="H10" s="112">
        <v>696.52</v>
      </c>
      <c r="I10" s="111">
        <v>23</v>
      </c>
      <c r="J10" s="112">
        <v>22.2</v>
      </c>
      <c r="K10" s="112">
        <v>967</v>
      </c>
      <c r="AF10" s="114"/>
    </row>
    <row r="11" spans="1:32" ht="11.25" customHeight="1">
      <c r="A11" s="110" t="s">
        <v>122</v>
      </c>
      <c r="B11" s="110" t="s">
        <v>123</v>
      </c>
      <c r="C11" s="111">
        <v>73922</v>
      </c>
      <c r="D11" s="112">
        <v>296413.90000000002</v>
      </c>
      <c r="E11" s="113">
        <v>4009.82</v>
      </c>
      <c r="F11" s="111">
        <v>33</v>
      </c>
      <c r="G11" s="112">
        <v>22.7</v>
      </c>
      <c r="H11" s="112">
        <v>688.72</v>
      </c>
      <c r="I11" s="111">
        <v>11</v>
      </c>
      <c r="J11" s="112">
        <v>10.199999999999999</v>
      </c>
      <c r="K11" s="112">
        <v>923.27</v>
      </c>
      <c r="AF11" s="114"/>
    </row>
    <row r="12" spans="1:32" ht="11.25" customHeight="1">
      <c r="A12" s="110" t="s">
        <v>124</v>
      </c>
      <c r="B12" s="110" t="s">
        <v>125</v>
      </c>
      <c r="C12" s="111">
        <v>19539</v>
      </c>
      <c r="D12" s="112">
        <v>58440.1</v>
      </c>
      <c r="E12" s="113">
        <v>2990.94</v>
      </c>
      <c r="F12" s="111">
        <v>43</v>
      </c>
      <c r="G12" s="112">
        <v>30.3</v>
      </c>
      <c r="H12" s="112">
        <v>705.11</v>
      </c>
      <c r="I12" s="111">
        <v>13</v>
      </c>
      <c r="J12" s="112">
        <v>12.4</v>
      </c>
      <c r="K12" s="112">
        <v>953.87</v>
      </c>
      <c r="AF12" s="114"/>
    </row>
    <row r="13" spans="1:32" ht="11.25" customHeight="1">
      <c r="A13" s="110" t="s">
        <v>126</v>
      </c>
      <c r="B13" s="110" t="s">
        <v>127</v>
      </c>
      <c r="C13" s="111">
        <v>16853</v>
      </c>
      <c r="D13" s="112">
        <v>53566</v>
      </c>
      <c r="E13" s="113">
        <v>3178.42</v>
      </c>
      <c r="F13" s="111">
        <v>45</v>
      </c>
      <c r="G13" s="112">
        <v>29.3</v>
      </c>
      <c r="H13" s="112">
        <v>650.33000000000004</v>
      </c>
      <c r="I13" s="111">
        <v>4</v>
      </c>
      <c r="J13" s="112">
        <v>3.4</v>
      </c>
      <c r="K13" s="112">
        <v>856</v>
      </c>
      <c r="AF13" s="114"/>
    </row>
    <row r="14" spans="1:32" ht="11.25" customHeight="1">
      <c r="A14" s="110" t="s">
        <v>59</v>
      </c>
      <c r="B14" s="110" t="s">
        <v>128</v>
      </c>
      <c r="C14" s="111">
        <v>14830</v>
      </c>
      <c r="D14" s="112">
        <v>45361.1</v>
      </c>
      <c r="E14" s="113">
        <v>3058.74</v>
      </c>
      <c r="F14" s="111">
        <v>39</v>
      </c>
      <c r="G14" s="112">
        <v>27.2</v>
      </c>
      <c r="H14" s="112">
        <v>698.08</v>
      </c>
      <c r="I14" s="111">
        <v>17</v>
      </c>
      <c r="J14" s="112">
        <v>16.5</v>
      </c>
      <c r="K14" s="112">
        <v>968.95</v>
      </c>
      <c r="AF14" s="114"/>
    </row>
    <row r="15" spans="1:32" ht="11.25" customHeight="1">
      <c r="A15" s="110" t="s">
        <v>61</v>
      </c>
      <c r="B15" s="110" t="s">
        <v>129</v>
      </c>
      <c r="C15" s="111">
        <v>18142</v>
      </c>
      <c r="D15" s="112">
        <v>60607.9</v>
      </c>
      <c r="E15" s="113">
        <v>3340.75</v>
      </c>
      <c r="F15" s="111">
        <v>27</v>
      </c>
      <c r="G15" s="112">
        <v>19.600000000000001</v>
      </c>
      <c r="H15" s="112">
        <v>725.51</v>
      </c>
      <c r="I15" s="111">
        <v>17</v>
      </c>
      <c r="J15" s="112">
        <v>16.5</v>
      </c>
      <c r="K15" s="112">
        <v>968.86</v>
      </c>
      <c r="AF15" s="114"/>
    </row>
    <row r="16" spans="1:32" ht="11.25" customHeight="1">
      <c r="A16" s="110" t="s">
        <v>63</v>
      </c>
      <c r="B16" s="110" t="s">
        <v>130</v>
      </c>
      <c r="C16" s="111">
        <v>18777</v>
      </c>
      <c r="D16" s="112">
        <v>57246.5</v>
      </c>
      <c r="E16" s="113">
        <v>3048.76</v>
      </c>
      <c r="F16" s="111">
        <v>45</v>
      </c>
      <c r="G16" s="112">
        <v>29.6</v>
      </c>
      <c r="H16" s="112">
        <v>657.22</v>
      </c>
      <c r="I16" s="111">
        <v>13</v>
      </c>
      <c r="J16" s="112">
        <v>11.7</v>
      </c>
      <c r="K16" s="112">
        <v>902.85</v>
      </c>
      <c r="AF16" s="114"/>
    </row>
    <row r="17" spans="1:32" ht="11.25" customHeight="1">
      <c r="A17" s="110" t="s">
        <v>65</v>
      </c>
      <c r="B17" s="110" t="s">
        <v>131</v>
      </c>
      <c r="C17" s="111">
        <v>68978</v>
      </c>
      <c r="D17" s="112">
        <v>226699.5</v>
      </c>
      <c r="E17" s="113">
        <v>3286.55</v>
      </c>
      <c r="F17" s="111">
        <v>58</v>
      </c>
      <c r="G17" s="112">
        <v>37.700000000000003</v>
      </c>
      <c r="H17" s="112">
        <v>650.83000000000004</v>
      </c>
      <c r="I17" s="111">
        <v>25</v>
      </c>
      <c r="J17" s="112">
        <v>23.5</v>
      </c>
      <c r="K17" s="112">
        <v>940.26</v>
      </c>
      <c r="AF17" s="114"/>
    </row>
    <row r="18" spans="1:32" ht="11.25" customHeight="1">
      <c r="A18" s="110" t="s">
        <v>67</v>
      </c>
      <c r="B18" s="110" t="s">
        <v>132</v>
      </c>
      <c r="C18" s="111">
        <v>82159</v>
      </c>
      <c r="D18" s="112">
        <v>366922.2</v>
      </c>
      <c r="E18" s="113">
        <v>4466</v>
      </c>
      <c r="F18" s="111">
        <v>29</v>
      </c>
      <c r="G18" s="112">
        <v>18.8</v>
      </c>
      <c r="H18" s="112">
        <v>648.74</v>
      </c>
      <c r="I18" s="111">
        <v>15</v>
      </c>
      <c r="J18" s="112">
        <v>14.3</v>
      </c>
      <c r="K18" s="112">
        <v>956.23</v>
      </c>
      <c r="AF18" s="114"/>
    </row>
    <row r="19" spans="1:32" ht="11.25" customHeight="1">
      <c r="A19" s="115" t="s">
        <v>133</v>
      </c>
      <c r="B19" s="116"/>
      <c r="C19" s="111">
        <v>525803</v>
      </c>
      <c r="D19" s="112">
        <v>2047190.6</v>
      </c>
      <c r="E19" s="113">
        <v>3893.46</v>
      </c>
      <c r="F19" s="111">
        <v>441</v>
      </c>
      <c r="G19" s="112">
        <v>297</v>
      </c>
      <c r="H19" s="112">
        <v>673.82</v>
      </c>
      <c r="I19" s="111">
        <v>165</v>
      </c>
      <c r="J19" s="112">
        <v>156.9</v>
      </c>
      <c r="K19" s="112">
        <v>950.67</v>
      </c>
    </row>
    <row r="21" spans="1:32" ht="21" customHeight="1">
      <c r="A21" s="101" t="s">
        <v>104</v>
      </c>
      <c r="B21" s="101" t="s">
        <v>105</v>
      </c>
      <c r="C21" s="104" t="s">
        <v>46</v>
      </c>
      <c r="D21" s="105"/>
      <c r="E21" s="105"/>
      <c r="F21" s="104" t="s">
        <v>48</v>
      </c>
      <c r="G21" s="105"/>
      <c r="H21" s="105"/>
      <c r="I21" s="104" t="s">
        <v>50</v>
      </c>
      <c r="J21" s="105"/>
      <c r="K21" s="106"/>
      <c r="L21" s="107"/>
      <c r="M21" s="107"/>
      <c r="N21" s="107"/>
      <c r="O21" s="107"/>
      <c r="P21" s="107"/>
      <c r="Q21" s="107"/>
      <c r="R21" s="107"/>
      <c r="S21" s="107"/>
      <c r="T21" s="107"/>
      <c r="U21" s="107"/>
      <c r="V21" s="107"/>
      <c r="W21" s="107"/>
      <c r="X21" s="107"/>
      <c r="Y21" s="107"/>
      <c r="Z21" s="107"/>
      <c r="AA21" s="107"/>
      <c r="AB21" s="107"/>
    </row>
    <row r="22" spans="1:32" ht="12.75" customHeight="1">
      <c r="A22" s="103"/>
      <c r="B22" s="103"/>
      <c r="C22" s="101" t="s">
        <v>107</v>
      </c>
      <c r="D22" s="101" t="s">
        <v>108</v>
      </c>
      <c r="E22" s="101" t="s">
        <v>109</v>
      </c>
      <c r="F22" s="101" t="s">
        <v>107</v>
      </c>
      <c r="G22" s="101" t="s">
        <v>108</v>
      </c>
      <c r="H22" s="101" t="s">
        <v>109</v>
      </c>
      <c r="I22" s="101" t="s">
        <v>107</v>
      </c>
      <c r="J22" s="101" t="s">
        <v>108</v>
      </c>
      <c r="K22" s="101" t="s">
        <v>109</v>
      </c>
    </row>
    <row r="23" spans="1:32" ht="43.5" customHeight="1">
      <c r="A23" s="102"/>
      <c r="B23" s="102"/>
      <c r="C23" s="102"/>
      <c r="D23" s="102"/>
      <c r="E23" s="102"/>
      <c r="F23" s="102"/>
      <c r="G23" s="102"/>
      <c r="H23" s="102"/>
      <c r="I23" s="102"/>
      <c r="J23" s="102"/>
      <c r="K23" s="102"/>
    </row>
    <row r="24" spans="1:32" ht="11.25" customHeight="1">
      <c r="A24" s="110" t="s">
        <v>110</v>
      </c>
      <c r="B24" s="110" t="s">
        <v>111</v>
      </c>
      <c r="C24" s="111">
        <v>50</v>
      </c>
      <c r="D24" s="112">
        <v>50.7</v>
      </c>
      <c r="E24" s="112">
        <v>1015.16</v>
      </c>
      <c r="F24" s="111">
        <v>10</v>
      </c>
      <c r="G24" s="112">
        <v>11.4</v>
      </c>
      <c r="H24" s="112">
        <v>1140.24</v>
      </c>
      <c r="I24" s="111">
        <v>120</v>
      </c>
      <c r="J24" s="112">
        <v>146.19999999999999</v>
      </c>
      <c r="K24" s="112">
        <v>1218.19</v>
      </c>
    </row>
    <row r="25" spans="1:32" ht="11.25" customHeight="1">
      <c r="A25" s="110" t="s">
        <v>112</v>
      </c>
      <c r="B25" s="110" t="s">
        <v>113</v>
      </c>
      <c r="C25" s="111">
        <v>49</v>
      </c>
      <c r="D25" s="112">
        <v>49.7</v>
      </c>
      <c r="E25" s="112">
        <v>1013.5</v>
      </c>
      <c r="F25" s="111">
        <v>26</v>
      </c>
      <c r="G25" s="112">
        <v>30.3</v>
      </c>
      <c r="H25" s="112">
        <v>1166.2</v>
      </c>
      <c r="I25" s="111">
        <v>79</v>
      </c>
      <c r="J25" s="112">
        <v>96.2</v>
      </c>
      <c r="K25" s="112">
        <v>1218.24</v>
      </c>
    </row>
    <row r="26" spans="1:32" ht="11.25" customHeight="1">
      <c r="A26" s="110" t="s">
        <v>114</v>
      </c>
      <c r="B26" s="110" t="s">
        <v>115</v>
      </c>
      <c r="C26" s="111">
        <v>44</v>
      </c>
      <c r="D26" s="112">
        <v>44.7</v>
      </c>
      <c r="E26" s="112">
        <v>1016.65</v>
      </c>
      <c r="F26" s="111">
        <v>17</v>
      </c>
      <c r="G26" s="112">
        <v>19.7</v>
      </c>
      <c r="H26" s="112">
        <v>1160.4000000000001</v>
      </c>
      <c r="I26" s="111">
        <v>90</v>
      </c>
      <c r="J26" s="112">
        <v>109.6</v>
      </c>
      <c r="K26" s="112">
        <v>1217.98</v>
      </c>
    </row>
    <row r="27" spans="1:32" ht="11.25" customHeight="1">
      <c r="A27" s="110" t="s">
        <v>116</v>
      </c>
      <c r="B27" s="110" t="s">
        <v>117</v>
      </c>
      <c r="C27" s="111">
        <v>26</v>
      </c>
      <c r="D27" s="112">
        <v>26.4</v>
      </c>
      <c r="E27" s="112">
        <v>1013.5</v>
      </c>
      <c r="F27" s="111">
        <v>24</v>
      </c>
      <c r="G27" s="112">
        <v>27.8</v>
      </c>
      <c r="H27" s="112">
        <v>1160.4000000000001</v>
      </c>
      <c r="I27" s="111">
        <v>63</v>
      </c>
      <c r="J27" s="112">
        <v>76.599999999999994</v>
      </c>
      <c r="K27" s="112">
        <v>1216.2</v>
      </c>
    </row>
    <row r="28" spans="1:32" ht="11.25" customHeight="1">
      <c r="A28" s="110" t="s">
        <v>118</v>
      </c>
      <c r="B28" s="110" t="s">
        <v>119</v>
      </c>
      <c r="C28" s="111">
        <v>56</v>
      </c>
      <c r="D28" s="112">
        <v>56.8</v>
      </c>
      <c r="E28" s="112">
        <v>1013.5</v>
      </c>
      <c r="F28" s="111">
        <v>27</v>
      </c>
      <c r="G28" s="112">
        <v>31.1</v>
      </c>
      <c r="H28" s="112">
        <v>1152.6400000000001</v>
      </c>
      <c r="I28" s="111">
        <v>99</v>
      </c>
      <c r="J28" s="112">
        <v>120.4</v>
      </c>
      <c r="K28" s="112">
        <v>1216.3599999999999</v>
      </c>
    </row>
    <row r="29" spans="1:32" ht="11.25" customHeight="1">
      <c r="A29" s="110" t="s">
        <v>120</v>
      </c>
      <c r="B29" s="110" t="s">
        <v>121</v>
      </c>
      <c r="C29" s="111">
        <v>42</v>
      </c>
      <c r="D29" s="112">
        <v>42.7</v>
      </c>
      <c r="E29" s="112">
        <v>1015.68</v>
      </c>
      <c r="F29" s="111">
        <v>78</v>
      </c>
      <c r="G29" s="112">
        <v>90.5</v>
      </c>
      <c r="H29" s="112">
        <v>1160.1300000000001</v>
      </c>
      <c r="I29" s="111">
        <v>128</v>
      </c>
      <c r="J29" s="112">
        <v>156.30000000000001</v>
      </c>
      <c r="K29" s="112">
        <v>1220.8699999999999</v>
      </c>
    </row>
    <row r="30" spans="1:32" ht="11.25" customHeight="1">
      <c r="A30" s="110" t="s">
        <v>122</v>
      </c>
      <c r="B30" s="110" t="s">
        <v>123</v>
      </c>
      <c r="C30" s="111">
        <v>53</v>
      </c>
      <c r="D30" s="112">
        <v>53.7</v>
      </c>
      <c r="E30" s="112">
        <v>1013.5</v>
      </c>
      <c r="F30" s="111">
        <v>50</v>
      </c>
      <c r="G30" s="112">
        <v>57.9</v>
      </c>
      <c r="H30" s="112">
        <v>1158.7</v>
      </c>
      <c r="I30" s="111">
        <v>194</v>
      </c>
      <c r="J30" s="112">
        <v>236.7</v>
      </c>
      <c r="K30" s="112">
        <v>1220.06</v>
      </c>
    </row>
    <row r="31" spans="1:32" ht="11.25" customHeight="1">
      <c r="A31" s="110" t="s">
        <v>124</v>
      </c>
      <c r="B31" s="110" t="s">
        <v>125</v>
      </c>
      <c r="C31" s="111">
        <v>56</v>
      </c>
      <c r="D31" s="112">
        <v>56.8</v>
      </c>
      <c r="E31" s="112">
        <v>1013.5</v>
      </c>
      <c r="F31" s="111">
        <v>16</v>
      </c>
      <c r="G31" s="112">
        <v>18.600000000000001</v>
      </c>
      <c r="H31" s="112">
        <v>1159.0999999999999</v>
      </c>
      <c r="I31" s="111">
        <v>105</v>
      </c>
      <c r="J31" s="112">
        <v>128.1</v>
      </c>
      <c r="K31" s="112">
        <v>1219.6500000000001</v>
      </c>
    </row>
    <row r="32" spans="1:32" ht="11.25" customHeight="1">
      <c r="A32" s="110" t="s">
        <v>126</v>
      </c>
      <c r="B32" s="110" t="s">
        <v>127</v>
      </c>
      <c r="C32" s="111">
        <v>45</v>
      </c>
      <c r="D32" s="112">
        <v>45.7</v>
      </c>
      <c r="E32" s="112">
        <v>1015.12</v>
      </c>
      <c r="F32" s="111">
        <v>8</v>
      </c>
      <c r="G32" s="112">
        <v>9.3000000000000007</v>
      </c>
      <c r="H32" s="112">
        <v>1159.0999999999999</v>
      </c>
      <c r="I32" s="111">
        <v>100</v>
      </c>
      <c r="J32" s="112">
        <v>121.7</v>
      </c>
      <c r="K32" s="112">
        <v>1217.22</v>
      </c>
    </row>
    <row r="33" spans="1:28" ht="11.25" customHeight="1">
      <c r="A33" s="110" t="s">
        <v>59</v>
      </c>
      <c r="B33" s="110" t="s">
        <v>128</v>
      </c>
      <c r="C33" s="111">
        <v>66</v>
      </c>
      <c r="D33" s="112">
        <v>67</v>
      </c>
      <c r="E33" s="112">
        <v>1014.61</v>
      </c>
      <c r="F33" s="111">
        <v>22</v>
      </c>
      <c r="G33" s="112">
        <v>25.6</v>
      </c>
      <c r="H33" s="112">
        <v>1162.9100000000001</v>
      </c>
      <c r="I33" s="111">
        <v>96</v>
      </c>
      <c r="J33" s="112">
        <v>116.7</v>
      </c>
      <c r="K33" s="112">
        <v>1216.21</v>
      </c>
    </row>
    <row r="34" spans="1:28" ht="11.25" customHeight="1">
      <c r="A34" s="110" t="s">
        <v>61</v>
      </c>
      <c r="B34" s="110" t="s">
        <v>129</v>
      </c>
      <c r="C34" s="111">
        <v>58</v>
      </c>
      <c r="D34" s="112">
        <v>58.9</v>
      </c>
      <c r="E34" s="112">
        <v>1015.2</v>
      </c>
      <c r="F34" s="111">
        <v>28</v>
      </c>
      <c r="G34" s="112">
        <v>32.5</v>
      </c>
      <c r="H34" s="112">
        <v>1159.6600000000001</v>
      </c>
      <c r="I34" s="111">
        <v>85</v>
      </c>
      <c r="J34" s="112">
        <v>103.9</v>
      </c>
      <c r="K34" s="112">
        <v>1222.45</v>
      </c>
    </row>
    <row r="35" spans="1:28" ht="11.25" customHeight="1">
      <c r="A35" s="110" t="s">
        <v>63</v>
      </c>
      <c r="B35" s="110" t="s">
        <v>130</v>
      </c>
      <c r="C35" s="111">
        <v>45</v>
      </c>
      <c r="D35" s="112">
        <v>45.7</v>
      </c>
      <c r="E35" s="112">
        <v>1016</v>
      </c>
      <c r="F35" s="111">
        <v>37</v>
      </c>
      <c r="G35" s="112">
        <v>43</v>
      </c>
      <c r="H35" s="112">
        <v>1161.33</v>
      </c>
      <c r="I35" s="111">
        <v>150</v>
      </c>
      <c r="J35" s="112">
        <v>182.5</v>
      </c>
      <c r="K35" s="112">
        <v>1216.46</v>
      </c>
    </row>
    <row r="36" spans="1:28" ht="11.25" customHeight="1">
      <c r="A36" s="110" t="s">
        <v>65</v>
      </c>
      <c r="B36" s="110" t="s">
        <v>131</v>
      </c>
      <c r="C36" s="111">
        <v>112</v>
      </c>
      <c r="D36" s="112">
        <v>113.7</v>
      </c>
      <c r="E36" s="112">
        <v>1014.8</v>
      </c>
      <c r="F36" s="111">
        <v>72</v>
      </c>
      <c r="G36" s="112">
        <v>83.4</v>
      </c>
      <c r="H36" s="112">
        <v>1157.99</v>
      </c>
      <c r="I36" s="111">
        <v>250</v>
      </c>
      <c r="J36" s="112">
        <v>304.60000000000002</v>
      </c>
      <c r="K36" s="112">
        <v>1218.33</v>
      </c>
    </row>
    <row r="37" spans="1:28" ht="11.25" customHeight="1">
      <c r="A37" s="110" t="s">
        <v>67</v>
      </c>
      <c r="B37" s="110" t="s">
        <v>132</v>
      </c>
      <c r="C37" s="111">
        <v>38</v>
      </c>
      <c r="D37" s="112">
        <v>38.700000000000003</v>
      </c>
      <c r="E37" s="112">
        <v>1017.48</v>
      </c>
      <c r="F37" s="111">
        <v>42</v>
      </c>
      <c r="G37" s="112">
        <v>48.7</v>
      </c>
      <c r="H37" s="112">
        <v>1158.53</v>
      </c>
      <c r="I37" s="111">
        <v>197</v>
      </c>
      <c r="J37" s="112">
        <v>240.1</v>
      </c>
      <c r="K37" s="112">
        <v>1218.6500000000001</v>
      </c>
    </row>
    <row r="38" spans="1:28" ht="11.25" customHeight="1">
      <c r="A38" s="115" t="s">
        <v>133</v>
      </c>
      <c r="B38" s="116"/>
      <c r="C38" s="111">
        <v>740</v>
      </c>
      <c r="D38" s="112">
        <v>751.2</v>
      </c>
      <c r="E38" s="112">
        <v>1014.81</v>
      </c>
      <c r="F38" s="111">
        <v>457</v>
      </c>
      <c r="G38" s="112">
        <v>529.79999999999995</v>
      </c>
      <c r="H38" s="112">
        <v>1159.1300000000001</v>
      </c>
      <c r="I38" s="111">
        <v>1756</v>
      </c>
      <c r="J38" s="112">
        <v>2139.6</v>
      </c>
      <c r="K38" s="112">
        <v>1218.46</v>
      </c>
    </row>
    <row r="40" spans="1:28" ht="20.25" customHeight="1">
      <c r="A40" s="101" t="s">
        <v>104</v>
      </c>
      <c r="B40" s="101" t="s">
        <v>105</v>
      </c>
      <c r="C40" s="104" t="s">
        <v>52</v>
      </c>
      <c r="D40" s="105"/>
      <c r="E40" s="105"/>
      <c r="F40" s="104" t="s">
        <v>54</v>
      </c>
      <c r="G40" s="105"/>
      <c r="H40" s="105"/>
      <c r="I40" s="104" t="s">
        <v>56</v>
      </c>
      <c r="J40" s="105"/>
      <c r="K40" s="106"/>
      <c r="L40" s="107"/>
      <c r="M40" s="107"/>
      <c r="N40" s="107"/>
      <c r="O40" s="107"/>
      <c r="P40" s="107"/>
      <c r="Q40" s="107"/>
      <c r="R40" s="107"/>
      <c r="S40" s="107"/>
      <c r="T40" s="107"/>
      <c r="U40" s="107"/>
      <c r="V40" s="107"/>
      <c r="W40" s="107"/>
      <c r="X40" s="107"/>
      <c r="Y40" s="107"/>
      <c r="Z40" s="107"/>
      <c r="AA40" s="107"/>
      <c r="AB40" s="107"/>
    </row>
    <row r="41" spans="1:28" ht="12.75" customHeight="1">
      <c r="A41" s="103"/>
      <c r="B41" s="103"/>
      <c r="C41" s="101" t="s">
        <v>107</v>
      </c>
      <c r="D41" s="101" t="s">
        <v>108</v>
      </c>
      <c r="E41" s="101" t="s">
        <v>109</v>
      </c>
      <c r="F41" s="101" t="s">
        <v>107</v>
      </c>
      <c r="G41" s="101" t="s">
        <v>108</v>
      </c>
      <c r="H41" s="101" t="s">
        <v>109</v>
      </c>
      <c r="I41" s="101" t="s">
        <v>107</v>
      </c>
      <c r="J41" s="101" t="s">
        <v>108</v>
      </c>
      <c r="K41" s="101" t="s">
        <v>109</v>
      </c>
    </row>
    <row r="42" spans="1:28" ht="43.5" customHeight="1">
      <c r="A42" s="102"/>
      <c r="B42" s="102"/>
      <c r="C42" s="102"/>
      <c r="D42" s="102"/>
      <c r="E42" s="102"/>
      <c r="F42" s="102"/>
      <c r="G42" s="102"/>
      <c r="H42" s="102"/>
      <c r="I42" s="102"/>
      <c r="J42" s="102"/>
      <c r="K42" s="102"/>
    </row>
    <row r="43" spans="1:28" ht="11.25" customHeight="1">
      <c r="A43" s="110" t="s">
        <v>110</v>
      </c>
      <c r="B43" s="110" t="s">
        <v>111</v>
      </c>
      <c r="C43" s="111">
        <v>7</v>
      </c>
      <c r="D43" s="112">
        <v>9.6</v>
      </c>
      <c r="E43" s="112">
        <v>1366.07</v>
      </c>
      <c r="F43" s="111">
        <v>7</v>
      </c>
      <c r="G43" s="112">
        <v>10.1</v>
      </c>
      <c r="H43" s="112">
        <v>1446.64</v>
      </c>
      <c r="I43" s="111">
        <v>19</v>
      </c>
      <c r="J43" s="112">
        <v>32.4</v>
      </c>
      <c r="K43" s="112">
        <v>1707.55</v>
      </c>
    </row>
    <row r="44" spans="1:28" ht="11.25" customHeight="1">
      <c r="A44" s="110" t="s">
        <v>112</v>
      </c>
      <c r="B44" s="110" t="s">
        <v>113</v>
      </c>
      <c r="C44" s="111">
        <v>9</v>
      </c>
      <c r="D44" s="112">
        <v>12.2</v>
      </c>
      <c r="E44" s="112">
        <v>1354.77</v>
      </c>
      <c r="F44" s="111">
        <v>10</v>
      </c>
      <c r="G44" s="112">
        <v>14.4</v>
      </c>
      <c r="H44" s="112">
        <v>1441.14</v>
      </c>
      <c r="I44" s="111">
        <v>25</v>
      </c>
      <c r="J44" s="112">
        <v>43.7</v>
      </c>
      <c r="K44" s="112">
        <v>1745.87</v>
      </c>
    </row>
    <row r="45" spans="1:28" ht="11.25" customHeight="1">
      <c r="A45" s="110" t="s">
        <v>114</v>
      </c>
      <c r="B45" s="110" t="s">
        <v>115</v>
      </c>
      <c r="C45" s="111">
        <v>2</v>
      </c>
      <c r="D45" s="112">
        <v>2.8</v>
      </c>
      <c r="E45" s="112">
        <v>1369.66</v>
      </c>
      <c r="F45" s="111">
        <v>2</v>
      </c>
      <c r="G45" s="112">
        <v>2.9</v>
      </c>
      <c r="H45" s="112">
        <v>1429.27</v>
      </c>
      <c r="I45" s="111">
        <v>19</v>
      </c>
      <c r="J45" s="112">
        <v>33.1</v>
      </c>
      <c r="K45" s="112">
        <v>1743</v>
      </c>
    </row>
    <row r="46" spans="1:28" ht="11.25" customHeight="1">
      <c r="A46" s="110" t="s">
        <v>116</v>
      </c>
      <c r="B46" s="110" t="s">
        <v>117</v>
      </c>
      <c r="C46" s="111">
        <v>2</v>
      </c>
      <c r="D46" s="112">
        <v>2.8</v>
      </c>
      <c r="E46" s="112">
        <v>1379.31</v>
      </c>
      <c r="F46" s="111">
        <v>4</v>
      </c>
      <c r="G46" s="112">
        <v>5.8</v>
      </c>
      <c r="H46" s="112">
        <v>1447.6</v>
      </c>
      <c r="I46" s="111">
        <v>13</v>
      </c>
      <c r="J46" s="112">
        <v>23.8</v>
      </c>
      <c r="K46" s="112">
        <v>1827.79</v>
      </c>
    </row>
    <row r="47" spans="1:28" ht="11.25" customHeight="1">
      <c r="A47" s="110" t="s">
        <v>118</v>
      </c>
      <c r="B47" s="110" t="s">
        <v>119</v>
      </c>
      <c r="C47" s="111">
        <v>5</v>
      </c>
      <c r="D47" s="112">
        <v>6.9</v>
      </c>
      <c r="E47" s="112">
        <v>1387.32</v>
      </c>
      <c r="F47" s="111">
        <v>2</v>
      </c>
      <c r="G47" s="112">
        <v>2.8</v>
      </c>
      <c r="H47" s="112">
        <v>1400.06</v>
      </c>
      <c r="I47" s="111">
        <v>8</v>
      </c>
      <c r="J47" s="112">
        <v>14.5</v>
      </c>
      <c r="K47" s="112">
        <v>1815.64</v>
      </c>
    </row>
    <row r="48" spans="1:28" ht="11.25" customHeight="1">
      <c r="A48" s="110" t="s">
        <v>120</v>
      </c>
      <c r="B48" s="110" t="s">
        <v>121</v>
      </c>
      <c r="C48" s="111">
        <v>8</v>
      </c>
      <c r="D48" s="112">
        <v>10.8</v>
      </c>
      <c r="E48" s="112">
        <v>1348.64</v>
      </c>
      <c r="F48" s="111">
        <v>21</v>
      </c>
      <c r="G48" s="112">
        <v>30.3</v>
      </c>
      <c r="H48" s="112">
        <v>1442</v>
      </c>
      <c r="I48" s="111">
        <v>66</v>
      </c>
      <c r="J48" s="112">
        <v>116.8</v>
      </c>
      <c r="K48" s="112">
        <v>1769.5</v>
      </c>
    </row>
    <row r="49" spans="1:28" ht="11.25" customHeight="1">
      <c r="A49" s="110" t="s">
        <v>122</v>
      </c>
      <c r="B49" s="110" t="s">
        <v>123</v>
      </c>
      <c r="C49" s="111">
        <v>18</v>
      </c>
      <c r="D49" s="112">
        <v>24.4</v>
      </c>
      <c r="E49" s="112">
        <v>1353.74</v>
      </c>
      <c r="F49" s="111">
        <v>21</v>
      </c>
      <c r="G49" s="112">
        <v>30.7</v>
      </c>
      <c r="H49" s="112">
        <v>1460.06</v>
      </c>
      <c r="I49" s="111">
        <v>47</v>
      </c>
      <c r="J49" s="112">
        <v>84.8</v>
      </c>
      <c r="K49" s="112">
        <v>1804.02</v>
      </c>
    </row>
    <row r="50" spans="1:28" ht="11.25" customHeight="1">
      <c r="A50" s="110" t="s">
        <v>124</v>
      </c>
      <c r="B50" s="110" t="s">
        <v>125</v>
      </c>
      <c r="C50" s="111">
        <v>7</v>
      </c>
      <c r="D50" s="112">
        <v>9.4</v>
      </c>
      <c r="E50" s="112">
        <v>1347.7</v>
      </c>
      <c r="F50" s="111">
        <v>0</v>
      </c>
      <c r="G50" s="112">
        <v>0</v>
      </c>
      <c r="H50" s="112">
        <v>0</v>
      </c>
      <c r="I50" s="111">
        <v>17</v>
      </c>
      <c r="J50" s="112">
        <v>27.9</v>
      </c>
      <c r="K50" s="112">
        <v>1641.35</v>
      </c>
    </row>
    <row r="51" spans="1:28" ht="11.25" customHeight="1">
      <c r="A51" s="110" t="s">
        <v>126</v>
      </c>
      <c r="B51" s="110" t="s">
        <v>127</v>
      </c>
      <c r="C51" s="111">
        <v>4</v>
      </c>
      <c r="D51" s="112">
        <v>5.5</v>
      </c>
      <c r="E51" s="112">
        <v>1379.42</v>
      </c>
      <c r="F51" s="111">
        <v>5</v>
      </c>
      <c r="G51" s="112">
        <v>7.3</v>
      </c>
      <c r="H51" s="112">
        <v>1453.29</v>
      </c>
      <c r="I51" s="111">
        <v>9</v>
      </c>
      <c r="J51" s="112">
        <v>15.2</v>
      </c>
      <c r="K51" s="112">
        <v>1693.01</v>
      </c>
    </row>
    <row r="52" spans="1:28" ht="11.25" customHeight="1">
      <c r="A52" s="110" t="s">
        <v>59</v>
      </c>
      <c r="B52" s="110" t="s">
        <v>128</v>
      </c>
      <c r="C52" s="111">
        <v>7</v>
      </c>
      <c r="D52" s="112">
        <v>9.4</v>
      </c>
      <c r="E52" s="112">
        <v>1342.43</v>
      </c>
      <c r="F52" s="111">
        <v>2</v>
      </c>
      <c r="G52" s="112">
        <v>2.9</v>
      </c>
      <c r="H52" s="112">
        <v>1447.86</v>
      </c>
      <c r="I52" s="111">
        <v>20</v>
      </c>
      <c r="J52" s="112">
        <v>35.299999999999997</v>
      </c>
      <c r="K52" s="112">
        <v>1763.04</v>
      </c>
    </row>
    <row r="53" spans="1:28" ht="11.25" customHeight="1">
      <c r="A53" s="110" t="s">
        <v>61</v>
      </c>
      <c r="B53" s="110" t="s">
        <v>129</v>
      </c>
      <c r="C53" s="111">
        <v>6</v>
      </c>
      <c r="D53" s="112">
        <v>8.1</v>
      </c>
      <c r="E53" s="112">
        <v>1350.65</v>
      </c>
      <c r="F53" s="111">
        <v>8</v>
      </c>
      <c r="G53" s="112">
        <v>11.7</v>
      </c>
      <c r="H53" s="112">
        <v>1467.93</v>
      </c>
      <c r="I53" s="111">
        <v>20</v>
      </c>
      <c r="J53" s="112">
        <v>36.200000000000003</v>
      </c>
      <c r="K53" s="112">
        <v>1811.22</v>
      </c>
    </row>
    <row r="54" spans="1:28" ht="11.25" customHeight="1">
      <c r="A54" s="110" t="s">
        <v>63</v>
      </c>
      <c r="B54" s="110" t="s">
        <v>130</v>
      </c>
      <c r="C54" s="111">
        <v>6</v>
      </c>
      <c r="D54" s="112">
        <v>8.1</v>
      </c>
      <c r="E54" s="112">
        <v>1345.58</v>
      </c>
      <c r="F54" s="111">
        <v>3</v>
      </c>
      <c r="G54" s="112">
        <v>4.3</v>
      </c>
      <c r="H54" s="112">
        <v>1439.78</v>
      </c>
      <c r="I54" s="111">
        <v>26</v>
      </c>
      <c r="J54" s="112">
        <v>45.7</v>
      </c>
      <c r="K54" s="112">
        <v>1758.89</v>
      </c>
    </row>
    <row r="55" spans="1:28" ht="11.25" customHeight="1">
      <c r="A55" s="110" t="s">
        <v>65</v>
      </c>
      <c r="B55" s="110" t="s">
        <v>131</v>
      </c>
      <c r="C55" s="111">
        <v>14</v>
      </c>
      <c r="D55" s="112">
        <v>19</v>
      </c>
      <c r="E55" s="112">
        <v>1355.86</v>
      </c>
      <c r="F55" s="111">
        <v>10</v>
      </c>
      <c r="G55" s="112">
        <v>14.4</v>
      </c>
      <c r="H55" s="112">
        <v>1445.58</v>
      </c>
      <c r="I55" s="111">
        <v>40</v>
      </c>
      <c r="J55" s="112">
        <v>69.3</v>
      </c>
      <c r="K55" s="112">
        <v>1731.9</v>
      </c>
    </row>
    <row r="56" spans="1:28" ht="11.25" customHeight="1">
      <c r="A56" s="110" t="s">
        <v>67</v>
      </c>
      <c r="B56" s="110" t="s">
        <v>132</v>
      </c>
      <c r="C56" s="111">
        <v>17</v>
      </c>
      <c r="D56" s="112">
        <v>22.7</v>
      </c>
      <c r="E56" s="112">
        <v>1335.99</v>
      </c>
      <c r="F56" s="111">
        <v>25</v>
      </c>
      <c r="G56" s="112">
        <v>35.9</v>
      </c>
      <c r="H56" s="112">
        <v>1436.78</v>
      </c>
      <c r="I56" s="111">
        <v>71</v>
      </c>
      <c r="J56" s="112">
        <v>128.30000000000001</v>
      </c>
      <c r="K56" s="112">
        <v>1806.85</v>
      </c>
    </row>
    <row r="57" spans="1:28" ht="11.25" customHeight="1">
      <c r="A57" s="115" t="s">
        <v>133</v>
      </c>
      <c r="B57" s="116"/>
      <c r="C57" s="111">
        <v>112</v>
      </c>
      <c r="D57" s="112">
        <v>151.69999999999999</v>
      </c>
      <c r="E57" s="112">
        <v>1353.27</v>
      </c>
      <c r="F57" s="111">
        <v>120</v>
      </c>
      <c r="G57" s="112">
        <v>173.5</v>
      </c>
      <c r="H57" s="112">
        <v>1446.09</v>
      </c>
      <c r="I57" s="111">
        <v>400</v>
      </c>
      <c r="J57" s="112">
        <v>707</v>
      </c>
      <c r="K57" s="112">
        <v>1767.47</v>
      </c>
    </row>
    <row r="59" spans="1:28" ht="21" customHeight="1">
      <c r="A59" s="101" t="s">
        <v>104</v>
      </c>
      <c r="B59" s="101" t="s">
        <v>105</v>
      </c>
      <c r="C59" s="104" t="s">
        <v>58</v>
      </c>
      <c r="D59" s="105"/>
      <c r="E59" s="105"/>
      <c r="F59" s="104" t="s">
        <v>60</v>
      </c>
      <c r="G59" s="105"/>
      <c r="H59" s="105"/>
      <c r="I59" s="104" t="s">
        <v>62</v>
      </c>
      <c r="J59" s="105"/>
      <c r="K59" s="106"/>
      <c r="L59" s="107"/>
      <c r="M59" s="107"/>
      <c r="N59" s="107"/>
      <c r="O59" s="107"/>
      <c r="P59" s="107"/>
      <c r="Q59" s="107"/>
      <c r="R59" s="107"/>
      <c r="S59" s="107"/>
      <c r="T59" s="107"/>
      <c r="U59" s="107"/>
      <c r="V59" s="107"/>
      <c r="W59" s="107"/>
      <c r="X59" s="107"/>
      <c r="Y59" s="107"/>
      <c r="Z59" s="107"/>
      <c r="AA59" s="107"/>
      <c r="AB59" s="107"/>
    </row>
    <row r="60" spans="1:28" ht="12.75" customHeight="1">
      <c r="A60" s="103"/>
      <c r="B60" s="103"/>
      <c r="C60" s="101" t="s">
        <v>107</v>
      </c>
      <c r="D60" s="101" t="s">
        <v>108</v>
      </c>
      <c r="E60" s="101" t="s">
        <v>109</v>
      </c>
      <c r="F60" s="101" t="s">
        <v>107</v>
      </c>
      <c r="G60" s="101" t="s">
        <v>108</v>
      </c>
      <c r="H60" s="101" t="s">
        <v>109</v>
      </c>
      <c r="I60" s="101" t="s">
        <v>107</v>
      </c>
      <c r="J60" s="101" t="s">
        <v>108</v>
      </c>
      <c r="K60" s="101" t="s">
        <v>109</v>
      </c>
    </row>
    <row r="61" spans="1:28" ht="40.5" customHeight="1">
      <c r="A61" s="102"/>
      <c r="B61" s="102"/>
      <c r="C61" s="102"/>
      <c r="D61" s="102"/>
      <c r="E61" s="102"/>
      <c r="F61" s="102"/>
      <c r="G61" s="102"/>
      <c r="H61" s="102"/>
      <c r="I61" s="102"/>
      <c r="J61" s="102"/>
      <c r="K61" s="102"/>
    </row>
    <row r="62" spans="1:28" ht="11.25" customHeight="1">
      <c r="A62" s="110" t="s">
        <v>110</v>
      </c>
      <c r="B62" s="110" t="s">
        <v>111</v>
      </c>
      <c r="C62" s="111">
        <v>14880</v>
      </c>
      <c r="D62" s="112">
        <v>35529</v>
      </c>
      <c r="E62" s="112">
        <v>2387.6999999999998</v>
      </c>
      <c r="F62" s="111">
        <v>6017</v>
      </c>
      <c r="G62" s="112">
        <v>20771.599999999999</v>
      </c>
      <c r="H62" s="112">
        <v>3452.15</v>
      </c>
      <c r="I62" s="111">
        <v>2532</v>
      </c>
      <c r="J62" s="112">
        <v>11249.1</v>
      </c>
      <c r="K62" s="112">
        <v>4442.7700000000004</v>
      </c>
    </row>
    <row r="63" spans="1:28" ht="11.25" customHeight="1">
      <c r="A63" s="110" t="s">
        <v>112</v>
      </c>
      <c r="B63" s="110" t="s">
        <v>113</v>
      </c>
      <c r="C63" s="111">
        <v>14167</v>
      </c>
      <c r="D63" s="112">
        <v>33535.1</v>
      </c>
      <c r="E63" s="112">
        <v>2367.13</v>
      </c>
      <c r="F63" s="111">
        <v>6399</v>
      </c>
      <c r="G63" s="112">
        <v>22295.1</v>
      </c>
      <c r="H63" s="112">
        <v>3484.16</v>
      </c>
      <c r="I63" s="111">
        <v>3873</v>
      </c>
      <c r="J63" s="112">
        <v>17278.7</v>
      </c>
      <c r="K63" s="112">
        <v>4461.33</v>
      </c>
    </row>
    <row r="64" spans="1:28" ht="11.25" customHeight="1">
      <c r="A64" s="110" t="s">
        <v>114</v>
      </c>
      <c r="B64" s="110" t="s">
        <v>115</v>
      </c>
      <c r="C64" s="111">
        <v>10871</v>
      </c>
      <c r="D64" s="112">
        <v>26007.200000000001</v>
      </c>
      <c r="E64" s="112">
        <v>2392.34</v>
      </c>
      <c r="F64" s="111">
        <v>4217</v>
      </c>
      <c r="G64" s="112">
        <v>14617.4</v>
      </c>
      <c r="H64" s="112">
        <v>3466.3</v>
      </c>
      <c r="I64" s="111">
        <v>1704</v>
      </c>
      <c r="J64" s="112">
        <v>7585.9</v>
      </c>
      <c r="K64" s="112">
        <v>4451.83</v>
      </c>
    </row>
    <row r="65" spans="1:28" ht="11.25" customHeight="1">
      <c r="A65" s="110" t="s">
        <v>116</v>
      </c>
      <c r="B65" s="110" t="s">
        <v>117</v>
      </c>
      <c r="C65" s="111">
        <v>6751</v>
      </c>
      <c r="D65" s="112">
        <v>16041.4</v>
      </c>
      <c r="E65" s="112">
        <v>2376.16</v>
      </c>
      <c r="F65" s="111">
        <v>2247</v>
      </c>
      <c r="G65" s="112">
        <v>7820.4</v>
      </c>
      <c r="H65" s="112">
        <v>3480.38</v>
      </c>
      <c r="I65" s="111">
        <v>914</v>
      </c>
      <c r="J65" s="112">
        <v>4043.7</v>
      </c>
      <c r="K65" s="112">
        <v>4424.17</v>
      </c>
    </row>
    <row r="66" spans="1:28" ht="11.25" customHeight="1">
      <c r="A66" s="110" t="s">
        <v>118</v>
      </c>
      <c r="B66" s="110" t="s">
        <v>119</v>
      </c>
      <c r="C66" s="111">
        <v>11139</v>
      </c>
      <c r="D66" s="112">
        <v>26531.5</v>
      </c>
      <c r="E66" s="112">
        <v>2381.86</v>
      </c>
      <c r="F66" s="111">
        <v>3850</v>
      </c>
      <c r="G66" s="112">
        <v>13405.2</v>
      </c>
      <c r="H66" s="112">
        <v>3481.86</v>
      </c>
      <c r="I66" s="111">
        <v>1237</v>
      </c>
      <c r="J66" s="112">
        <v>5488.6</v>
      </c>
      <c r="K66" s="112">
        <v>4437.0600000000004</v>
      </c>
    </row>
    <row r="67" spans="1:28" ht="11.25" customHeight="1">
      <c r="A67" s="110" t="s">
        <v>120</v>
      </c>
      <c r="B67" s="110" t="s">
        <v>121</v>
      </c>
      <c r="C67" s="111">
        <v>41538</v>
      </c>
      <c r="D67" s="112">
        <v>97833.8</v>
      </c>
      <c r="E67" s="112">
        <v>2355.2800000000002</v>
      </c>
      <c r="F67" s="111">
        <v>18790</v>
      </c>
      <c r="G67" s="112">
        <v>65670.2</v>
      </c>
      <c r="H67" s="112">
        <v>3494.96</v>
      </c>
      <c r="I67" s="111">
        <v>13005</v>
      </c>
      <c r="J67" s="112">
        <v>58105.8</v>
      </c>
      <c r="K67" s="112">
        <v>4467.96</v>
      </c>
    </row>
    <row r="68" spans="1:28" ht="11.25" customHeight="1">
      <c r="A68" s="110" t="s">
        <v>122</v>
      </c>
      <c r="B68" s="110" t="s">
        <v>123</v>
      </c>
      <c r="C68" s="111">
        <v>34725</v>
      </c>
      <c r="D68" s="112">
        <v>81695</v>
      </c>
      <c r="E68" s="112">
        <v>2352.63</v>
      </c>
      <c r="F68" s="111">
        <v>14616</v>
      </c>
      <c r="G68" s="112">
        <v>50911.9</v>
      </c>
      <c r="H68" s="112">
        <v>3483.3</v>
      </c>
      <c r="I68" s="111">
        <v>8527</v>
      </c>
      <c r="J68" s="112">
        <v>38026.400000000001</v>
      </c>
      <c r="K68" s="112">
        <v>4459.53</v>
      </c>
    </row>
    <row r="69" spans="1:28" ht="11.25" customHeight="1">
      <c r="A69" s="110" t="s">
        <v>124</v>
      </c>
      <c r="B69" s="110" t="s">
        <v>125</v>
      </c>
      <c r="C69" s="111">
        <v>13083</v>
      </c>
      <c r="D69" s="112">
        <v>31789.1</v>
      </c>
      <c r="E69" s="112">
        <v>2429.8000000000002</v>
      </c>
      <c r="F69" s="111">
        <v>3888</v>
      </c>
      <c r="G69" s="112">
        <v>13428.2</v>
      </c>
      <c r="H69" s="112">
        <v>3453.76</v>
      </c>
      <c r="I69" s="111">
        <v>1255</v>
      </c>
      <c r="J69" s="112">
        <v>5532.7</v>
      </c>
      <c r="K69" s="112">
        <v>4408.5600000000004</v>
      </c>
    </row>
    <row r="70" spans="1:28" ht="11.25" customHeight="1">
      <c r="A70" s="110" t="s">
        <v>126</v>
      </c>
      <c r="B70" s="110" t="s">
        <v>127</v>
      </c>
      <c r="C70" s="111">
        <v>10117</v>
      </c>
      <c r="D70" s="112">
        <v>24139</v>
      </c>
      <c r="E70" s="112">
        <v>2385.98</v>
      </c>
      <c r="F70" s="111">
        <v>3897</v>
      </c>
      <c r="G70" s="112">
        <v>13575.7</v>
      </c>
      <c r="H70" s="112">
        <v>3483.62</v>
      </c>
      <c r="I70" s="111">
        <v>1258</v>
      </c>
      <c r="J70" s="112">
        <v>5543.7</v>
      </c>
      <c r="K70" s="112">
        <v>4406.7700000000004</v>
      </c>
    </row>
    <row r="71" spans="1:28" ht="11.25" customHeight="1">
      <c r="A71" s="110" t="s">
        <v>59</v>
      </c>
      <c r="B71" s="110" t="s">
        <v>128</v>
      </c>
      <c r="C71" s="111">
        <v>9489</v>
      </c>
      <c r="D71" s="112">
        <v>22624</v>
      </c>
      <c r="E71" s="112">
        <v>2384.2399999999998</v>
      </c>
      <c r="F71" s="111">
        <v>2978</v>
      </c>
      <c r="G71" s="112">
        <v>10363.799999999999</v>
      </c>
      <c r="H71" s="112">
        <v>3480.11</v>
      </c>
      <c r="I71" s="111">
        <v>1062</v>
      </c>
      <c r="J71" s="112">
        <v>4695.3999999999996</v>
      </c>
      <c r="K71" s="112">
        <v>4421.3</v>
      </c>
    </row>
    <row r="72" spans="1:28" ht="11.25" customHeight="1">
      <c r="A72" s="110" t="s">
        <v>61</v>
      </c>
      <c r="B72" s="110" t="s">
        <v>129</v>
      </c>
      <c r="C72" s="111">
        <v>10185</v>
      </c>
      <c r="D72" s="112">
        <v>24203</v>
      </c>
      <c r="E72" s="112">
        <v>2376.34</v>
      </c>
      <c r="F72" s="111">
        <v>3825</v>
      </c>
      <c r="G72" s="112">
        <v>13307.6</v>
      </c>
      <c r="H72" s="112">
        <v>3479.11</v>
      </c>
      <c r="I72" s="111">
        <v>1802</v>
      </c>
      <c r="J72" s="112">
        <v>8001.8</v>
      </c>
      <c r="K72" s="112">
        <v>4440.49</v>
      </c>
    </row>
    <row r="73" spans="1:28" ht="11.25" customHeight="1">
      <c r="A73" s="110" t="s">
        <v>63</v>
      </c>
      <c r="B73" s="110" t="s">
        <v>130</v>
      </c>
      <c r="C73" s="111">
        <v>12027</v>
      </c>
      <c r="D73" s="112">
        <v>29068.9</v>
      </c>
      <c r="E73" s="112">
        <v>2416.9699999999998</v>
      </c>
      <c r="F73" s="111">
        <v>3886</v>
      </c>
      <c r="G73" s="112">
        <v>13452.3</v>
      </c>
      <c r="H73" s="112">
        <v>3461.74</v>
      </c>
      <c r="I73" s="111">
        <v>1371</v>
      </c>
      <c r="J73" s="112">
        <v>6088.3</v>
      </c>
      <c r="K73" s="112">
        <v>4440.79</v>
      </c>
    </row>
    <row r="74" spans="1:28" ht="11.25" customHeight="1">
      <c r="A74" s="110" t="s">
        <v>65</v>
      </c>
      <c r="B74" s="110" t="s">
        <v>131</v>
      </c>
      <c r="C74" s="111">
        <v>41474</v>
      </c>
      <c r="D74" s="112">
        <v>99987.9</v>
      </c>
      <c r="E74" s="112">
        <v>2410.86</v>
      </c>
      <c r="F74" s="111">
        <v>14206</v>
      </c>
      <c r="G74" s="112">
        <v>49175.199999999997</v>
      </c>
      <c r="H74" s="112">
        <v>3461.58</v>
      </c>
      <c r="I74" s="111">
        <v>5749</v>
      </c>
      <c r="J74" s="112">
        <v>25546.1</v>
      </c>
      <c r="K74" s="112">
        <v>4443.57</v>
      </c>
    </row>
    <row r="75" spans="1:28" ht="11.25" customHeight="1">
      <c r="A75" s="110" t="s">
        <v>67</v>
      </c>
      <c r="B75" s="110" t="s">
        <v>132</v>
      </c>
      <c r="C75" s="111">
        <v>33685</v>
      </c>
      <c r="D75" s="112">
        <v>79831.5</v>
      </c>
      <c r="E75" s="112">
        <v>2369.94</v>
      </c>
      <c r="F75" s="111">
        <v>15422</v>
      </c>
      <c r="G75" s="112">
        <v>53749.1</v>
      </c>
      <c r="H75" s="112">
        <v>3485.22</v>
      </c>
      <c r="I75" s="111">
        <v>10053</v>
      </c>
      <c r="J75" s="112">
        <v>44839.6</v>
      </c>
      <c r="K75" s="112">
        <v>4460.32</v>
      </c>
    </row>
    <row r="76" spans="1:28" ht="11.25" customHeight="1">
      <c r="A76" s="115" t="s">
        <v>133</v>
      </c>
      <c r="B76" s="116"/>
      <c r="C76" s="111">
        <v>264131</v>
      </c>
      <c r="D76" s="112">
        <v>628816.4</v>
      </c>
      <c r="E76" s="112">
        <v>2380.6999999999998</v>
      </c>
      <c r="F76" s="111">
        <v>104238</v>
      </c>
      <c r="G76" s="112">
        <v>362543.7</v>
      </c>
      <c r="H76" s="112">
        <v>3478.04</v>
      </c>
      <c r="I76" s="111">
        <v>54342</v>
      </c>
      <c r="J76" s="112">
        <v>242025.8</v>
      </c>
      <c r="K76" s="112">
        <v>4453.76</v>
      </c>
    </row>
    <row r="78" spans="1:28" ht="19.5" customHeight="1">
      <c r="A78" s="101" t="s">
        <v>104</v>
      </c>
      <c r="B78" s="101" t="s">
        <v>105</v>
      </c>
      <c r="C78" s="104" t="s">
        <v>64</v>
      </c>
      <c r="D78" s="105"/>
      <c r="E78" s="105"/>
      <c r="F78" s="104" t="s">
        <v>66</v>
      </c>
      <c r="G78" s="105"/>
      <c r="H78" s="106"/>
      <c r="I78" s="107"/>
      <c r="J78" s="107"/>
      <c r="K78" s="107"/>
      <c r="L78" s="107"/>
      <c r="M78" s="107"/>
      <c r="N78" s="107"/>
      <c r="O78" s="107"/>
      <c r="P78" s="107"/>
      <c r="Q78" s="107"/>
      <c r="R78" s="107"/>
      <c r="S78" s="107"/>
      <c r="T78" s="107"/>
      <c r="U78" s="107"/>
      <c r="V78" s="107"/>
      <c r="W78" s="107"/>
      <c r="X78" s="107"/>
      <c r="Y78" s="107"/>
      <c r="Z78" s="107"/>
      <c r="AA78" s="107"/>
      <c r="AB78" s="107"/>
    </row>
    <row r="79" spans="1:28" ht="12.75" customHeight="1">
      <c r="A79" s="103"/>
      <c r="B79" s="103"/>
      <c r="C79" s="101" t="s">
        <v>107</v>
      </c>
      <c r="D79" s="101" t="s">
        <v>108</v>
      </c>
      <c r="E79" s="101" t="s">
        <v>109</v>
      </c>
      <c r="F79" s="101" t="s">
        <v>107</v>
      </c>
      <c r="G79" s="101" t="s">
        <v>108</v>
      </c>
      <c r="H79" s="101" t="s">
        <v>109</v>
      </c>
    </row>
    <row r="80" spans="1:28" ht="48" customHeight="1">
      <c r="A80" s="102"/>
      <c r="B80" s="102"/>
      <c r="C80" s="102"/>
      <c r="D80" s="102"/>
      <c r="E80" s="102"/>
      <c r="F80" s="102"/>
      <c r="G80" s="102"/>
      <c r="H80" s="102"/>
    </row>
    <row r="81" spans="1:8" ht="11.25" customHeight="1">
      <c r="A81" s="110" t="s">
        <v>110</v>
      </c>
      <c r="B81" s="110" t="s">
        <v>111</v>
      </c>
      <c r="C81" s="111">
        <v>2883</v>
      </c>
      <c r="D81" s="112">
        <v>18586.3</v>
      </c>
      <c r="E81" s="112">
        <v>6446.88</v>
      </c>
      <c r="F81" s="111">
        <v>383</v>
      </c>
      <c r="G81" s="112">
        <v>5319.5</v>
      </c>
      <c r="H81" s="112">
        <v>13888.99</v>
      </c>
    </row>
    <row r="82" spans="1:8" ht="11.25" customHeight="1">
      <c r="A82" s="110" t="s">
        <v>112</v>
      </c>
      <c r="B82" s="110" t="s">
        <v>113</v>
      </c>
      <c r="C82" s="111">
        <v>7464</v>
      </c>
      <c r="D82" s="112">
        <v>51127.1</v>
      </c>
      <c r="E82" s="112">
        <v>6849.83</v>
      </c>
      <c r="F82" s="111">
        <v>1960</v>
      </c>
      <c r="G82" s="112">
        <v>25441</v>
      </c>
      <c r="H82" s="112">
        <v>12980.1</v>
      </c>
    </row>
    <row r="83" spans="1:8" ht="11.25" customHeight="1">
      <c r="A83" s="110" t="s">
        <v>114</v>
      </c>
      <c r="B83" s="110" t="s">
        <v>115</v>
      </c>
      <c r="C83" s="111">
        <v>2118</v>
      </c>
      <c r="D83" s="112">
        <v>13847.2</v>
      </c>
      <c r="E83" s="112">
        <v>6537.87</v>
      </c>
      <c r="F83" s="111">
        <v>309</v>
      </c>
      <c r="G83" s="112">
        <v>4217.8999999999996</v>
      </c>
      <c r="H83" s="112">
        <v>13650.08</v>
      </c>
    </row>
    <row r="84" spans="1:8" ht="11.25" customHeight="1">
      <c r="A84" s="110" t="s">
        <v>116</v>
      </c>
      <c r="B84" s="110" t="s">
        <v>117</v>
      </c>
      <c r="C84" s="111">
        <v>846</v>
      </c>
      <c r="D84" s="112">
        <v>5297.9</v>
      </c>
      <c r="E84" s="112">
        <v>6262.3</v>
      </c>
      <c r="F84" s="111">
        <v>114</v>
      </c>
      <c r="G84" s="112">
        <v>1636.5</v>
      </c>
      <c r="H84" s="112">
        <v>14355.15</v>
      </c>
    </row>
    <row r="85" spans="1:8" ht="11.25" customHeight="1">
      <c r="A85" s="110" t="s">
        <v>118</v>
      </c>
      <c r="B85" s="110" t="s">
        <v>119</v>
      </c>
      <c r="C85" s="111">
        <v>1043</v>
      </c>
      <c r="D85" s="112">
        <v>6637</v>
      </c>
      <c r="E85" s="112">
        <v>6363.37</v>
      </c>
      <c r="F85" s="111">
        <v>165</v>
      </c>
      <c r="G85" s="112">
        <v>2210.8000000000002</v>
      </c>
      <c r="H85" s="112">
        <v>13398.73</v>
      </c>
    </row>
    <row r="86" spans="1:8" ht="11.25" customHeight="1">
      <c r="A86" s="110" t="s">
        <v>120</v>
      </c>
      <c r="B86" s="110" t="s">
        <v>121</v>
      </c>
      <c r="C86" s="111">
        <v>22887</v>
      </c>
      <c r="D86" s="112">
        <v>155197.5</v>
      </c>
      <c r="E86" s="112">
        <v>6781.03</v>
      </c>
      <c r="F86" s="111">
        <v>6871</v>
      </c>
      <c r="G86" s="112">
        <v>106912.2</v>
      </c>
      <c r="H86" s="112">
        <v>15559.92</v>
      </c>
    </row>
    <row r="87" spans="1:8" ht="11.25" customHeight="1">
      <c r="A87" s="110" t="s">
        <v>122</v>
      </c>
      <c r="B87" s="110" t="s">
        <v>123</v>
      </c>
      <c r="C87" s="111">
        <v>12890</v>
      </c>
      <c r="D87" s="112">
        <v>85700.9</v>
      </c>
      <c r="E87" s="112">
        <v>6648.63</v>
      </c>
      <c r="F87" s="111">
        <v>2737</v>
      </c>
      <c r="G87" s="112">
        <v>39558.6</v>
      </c>
      <c r="H87" s="112">
        <v>14453.29</v>
      </c>
    </row>
    <row r="88" spans="1:8" ht="11.25" customHeight="1">
      <c r="A88" s="110" t="s">
        <v>124</v>
      </c>
      <c r="B88" s="110" t="s">
        <v>125</v>
      </c>
      <c r="C88" s="111">
        <v>961</v>
      </c>
      <c r="D88" s="112">
        <v>6050.2</v>
      </c>
      <c r="E88" s="112">
        <v>6295.69</v>
      </c>
      <c r="F88" s="111">
        <v>95</v>
      </c>
      <c r="G88" s="112">
        <v>1356.4</v>
      </c>
      <c r="H88" s="112">
        <v>14278.31</v>
      </c>
    </row>
    <row r="89" spans="1:8" ht="11.25" customHeight="1">
      <c r="A89" s="110" t="s">
        <v>126</v>
      </c>
      <c r="B89" s="110" t="s">
        <v>127</v>
      </c>
      <c r="C89" s="111">
        <v>1159</v>
      </c>
      <c r="D89" s="112">
        <v>7317</v>
      </c>
      <c r="E89" s="112">
        <v>6313.19</v>
      </c>
      <c r="F89" s="111">
        <v>202</v>
      </c>
      <c r="G89" s="112">
        <v>2753.2</v>
      </c>
      <c r="H89" s="112">
        <v>13629.9</v>
      </c>
    </row>
    <row r="90" spans="1:8" ht="11.25" customHeight="1">
      <c r="A90" s="110" t="s">
        <v>59</v>
      </c>
      <c r="B90" s="110" t="s">
        <v>128</v>
      </c>
      <c r="C90" s="111">
        <v>906</v>
      </c>
      <c r="D90" s="112">
        <v>5691.7</v>
      </c>
      <c r="E90" s="112">
        <v>6282.24</v>
      </c>
      <c r="F90" s="111">
        <v>126</v>
      </c>
      <c r="G90" s="112">
        <v>1685.6</v>
      </c>
      <c r="H90" s="112">
        <v>13377.89</v>
      </c>
    </row>
    <row r="91" spans="1:8" ht="11.25" customHeight="1">
      <c r="A91" s="110" t="s">
        <v>61</v>
      </c>
      <c r="B91" s="110" t="s">
        <v>129</v>
      </c>
      <c r="C91" s="111">
        <v>1837</v>
      </c>
      <c r="D91" s="112">
        <v>11651.6</v>
      </c>
      <c r="E91" s="112">
        <v>6342.74</v>
      </c>
      <c r="F91" s="111">
        <v>244</v>
      </c>
      <c r="G91" s="112">
        <v>3156.5</v>
      </c>
      <c r="H91" s="112">
        <v>12936.55</v>
      </c>
    </row>
    <row r="92" spans="1:8" ht="11.25" customHeight="1">
      <c r="A92" s="110" t="s">
        <v>63</v>
      </c>
      <c r="B92" s="110" t="s">
        <v>130</v>
      </c>
      <c r="C92" s="111">
        <v>1038</v>
      </c>
      <c r="D92" s="112">
        <v>6407.6</v>
      </c>
      <c r="E92" s="112">
        <v>6172.97</v>
      </c>
      <c r="F92" s="111">
        <v>130</v>
      </c>
      <c r="G92" s="112">
        <v>1858.8</v>
      </c>
      <c r="H92" s="112">
        <v>14298.54</v>
      </c>
    </row>
    <row r="93" spans="1:8" ht="11.25" customHeight="1">
      <c r="A93" s="110" t="s">
        <v>65</v>
      </c>
      <c r="B93" s="110" t="s">
        <v>131</v>
      </c>
      <c r="C93" s="111">
        <v>5957</v>
      </c>
      <c r="D93" s="112">
        <v>38387.1</v>
      </c>
      <c r="E93" s="112">
        <v>6444.03</v>
      </c>
      <c r="F93" s="111">
        <v>1011</v>
      </c>
      <c r="G93" s="112">
        <v>12937.6</v>
      </c>
      <c r="H93" s="112">
        <v>12796.8</v>
      </c>
    </row>
    <row r="94" spans="1:8" ht="11.25" customHeight="1">
      <c r="A94" s="110" t="s">
        <v>67</v>
      </c>
      <c r="B94" s="110" t="s">
        <v>132</v>
      </c>
      <c r="C94" s="111">
        <v>17483</v>
      </c>
      <c r="D94" s="112">
        <v>118900.3</v>
      </c>
      <c r="E94" s="112">
        <v>6800.91</v>
      </c>
      <c r="F94" s="111">
        <v>5082</v>
      </c>
      <c r="G94" s="112">
        <v>69054.2</v>
      </c>
      <c r="H94" s="112">
        <v>13588</v>
      </c>
    </row>
    <row r="95" spans="1:8" ht="11.25" customHeight="1">
      <c r="A95" s="115" t="s">
        <v>133</v>
      </c>
      <c r="B95" s="116"/>
      <c r="C95" s="111">
        <v>79472</v>
      </c>
      <c r="D95" s="112">
        <v>530799.4</v>
      </c>
      <c r="E95" s="112">
        <v>6679.07</v>
      </c>
      <c r="F95" s="111">
        <v>19429</v>
      </c>
      <c r="G95" s="112">
        <v>278098.8</v>
      </c>
      <c r="H95" s="112">
        <v>14313.6</v>
      </c>
    </row>
  </sheetData>
  <mergeCells count="72">
    <mergeCell ref="F79:F80"/>
    <mergeCell ref="G79:G80"/>
    <mergeCell ref="H79:H80"/>
    <mergeCell ref="A95:B95"/>
    <mergeCell ref="J60:J61"/>
    <mergeCell ref="K60:K61"/>
    <mergeCell ref="A76:B76"/>
    <mergeCell ref="A78:A80"/>
    <mergeCell ref="B78:B80"/>
    <mergeCell ref="C78:E78"/>
    <mergeCell ref="F78:H78"/>
    <mergeCell ref="C79:C80"/>
    <mergeCell ref="D79:D80"/>
    <mergeCell ref="E79:E80"/>
    <mergeCell ref="D60:D61"/>
    <mergeCell ref="E60:E61"/>
    <mergeCell ref="F60:F61"/>
    <mergeCell ref="G60:G61"/>
    <mergeCell ref="H60:H61"/>
    <mergeCell ref="I60:I61"/>
    <mergeCell ref="I41:I42"/>
    <mergeCell ref="J41:J42"/>
    <mergeCell ref="K41:K42"/>
    <mergeCell ref="A57:B57"/>
    <mergeCell ref="A59:A61"/>
    <mergeCell ref="B59:B61"/>
    <mergeCell ref="C59:E59"/>
    <mergeCell ref="F59:H59"/>
    <mergeCell ref="I59:K59"/>
    <mergeCell ref="C60:C61"/>
    <mergeCell ref="C41:C42"/>
    <mergeCell ref="D41:D42"/>
    <mergeCell ref="E41:E42"/>
    <mergeCell ref="F41:F42"/>
    <mergeCell ref="G41:G42"/>
    <mergeCell ref="H41:H42"/>
    <mergeCell ref="H22:H23"/>
    <mergeCell ref="I22:I23"/>
    <mergeCell ref="J22:J23"/>
    <mergeCell ref="K22:K23"/>
    <mergeCell ref="A38:B38"/>
    <mergeCell ref="A40:A42"/>
    <mergeCell ref="B40:B42"/>
    <mergeCell ref="C40:E40"/>
    <mergeCell ref="F40:H40"/>
    <mergeCell ref="I40:K40"/>
    <mergeCell ref="A21:A23"/>
    <mergeCell ref="B21:B23"/>
    <mergeCell ref="C21:E21"/>
    <mergeCell ref="F21:H21"/>
    <mergeCell ref="I21:K21"/>
    <mergeCell ref="C22:C23"/>
    <mergeCell ref="D22:D23"/>
    <mergeCell ref="E22:E23"/>
    <mergeCell ref="F22:F23"/>
    <mergeCell ref="G22:G23"/>
    <mergeCell ref="G3:G4"/>
    <mergeCell ref="H3:H4"/>
    <mergeCell ref="I3:I4"/>
    <mergeCell ref="J3:J4"/>
    <mergeCell ref="K3:K4"/>
    <mergeCell ref="A19:B19"/>
    <mergeCell ref="A1:F1"/>
    <mergeCell ref="A2:A4"/>
    <mergeCell ref="B2:B4"/>
    <mergeCell ref="C2:E2"/>
    <mergeCell ref="F2:H2"/>
    <mergeCell ref="I2:K2"/>
    <mergeCell ref="C3:C4"/>
    <mergeCell ref="D3:D4"/>
    <mergeCell ref="E3:E4"/>
    <mergeCell ref="F3:F4"/>
  </mergeCells>
  <pageMargins left="0.75" right="0.75" top="1" bottom="1" header="0.5" footer="0.5"/>
  <pageSetup paperSize="9" orientation="landscape"/>
  <rowBreaks count="5" manualBreakCount="5">
    <brk id="20" max="16383" man="1"/>
    <brk id="39" max="16383" man="1"/>
    <brk id="58" max="16383" man="1"/>
    <brk id="77" max="16383" man="1"/>
    <brk id="96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:M57"/>
  <sheetViews>
    <sheetView topLeftCell="A25" workbookViewId="0">
      <selection activeCell="E19" sqref="E19"/>
    </sheetView>
  </sheetViews>
  <sheetFormatPr defaultColWidth="9.33203125" defaultRowHeight="11.25" customHeight="1"/>
  <cols>
    <col min="1" max="1" width="3.6640625" style="92" customWidth="1"/>
    <col min="2" max="2" width="33" style="92" customWidth="1"/>
    <col min="3" max="3" width="11" style="92" customWidth="1"/>
    <col min="4" max="4" width="14.1640625" style="92" customWidth="1"/>
    <col min="5" max="5" width="10.33203125" style="92" customWidth="1"/>
    <col min="6" max="6" width="11" style="92" customWidth="1"/>
    <col min="7" max="7" width="14.1640625" style="92" customWidth="1"/>
    <col min="8" max="8" width="10.33203125" style="92" customWidth="1"/>
    <col min="9" max="9" width="11" style="92" customWidth="1"/>
    <col min="10" max="10" width="14.1640625" style="90" customWidth="1"/>
    <col min="11" max="11" width="10.33203125" style="117" customWidth="1"/>
    <col min="12" max="12" width="9.1640625" style="91" customWidth="1"/>
    <col min="13" max="13" width="31.33203125" style="118" customWidth="1"/>
    <col min="14" max="16384" width="9.33203125" style="92"/>
  </cols>
  <sheetData>
    <row r="1" spans="1:11" ht="11.25" customHeight="1">
      <c r="A1" s="99" t="s">
        <v>134</v>
      </c>
      <c r="B1" s="99"/>
      <c r="C1" s="99"/>
      <c r="D1" s="99"/>
      <c r="E1" s="99"/>
      <c r="F1" s="99"/>
      <c r="G1" s="100"/>
    </row>
    <row r="2" spans="1:11" ht="23.25" customHeight="1">
      <c r="A2" s="101" t="s">
        <v>104</v>
      </c>
      <c r="B2" s="101" t="s">
        <v>105</v>
      </c>
      <c r="C2" s="104" t="s">
        <v>106</v>
      </c>
      <c r="D2" s="105"/>
      <c r="E2" s="106"/>
      <c r="F2" s="104" t="s">
        <v>135</v>
      </c>
      <c r="G2" s="105"/>
      <c r="H2" s="106"/>
      <c r="I2" s="104" t="s">
        <v>136</v>
      </c>
      <c r="J2" s="105"/>
      <c r="K2" s="106"/>
    </row>
    <row r="3" spans="1:11" ht="28.5" customHeight="1">
      <c r="A3" s="103"/>
      <c r="B3" s="103"/>
      <c r="C3" s="101" t="s">
        <v>107</v>
      </c>
      <c r="D3" s="101" t="s">
        <v>108</v>
      </c>
      <c r="E3" s="101" t="s">
        <v>109</v>
      </c>
      <c r="F3" s="101" t="s">
        <v>107</v>
      </c>
      <c r="G3" s="101" t="s">
        <v>108</v>
      </c>
      <c r="H3" s="101" t="s">
        <v>109</v>
      </c>
      <c r="I3" s="101" t="s">
        <v>107</v>
      </c>
      <c r="J3" s="101" t="s">
        <v>108</v>
      </c>
      <c r="K3" s="101" t="s">
        <v>109</v>
      </c>
    </row>
    <row r="4" spans="1:11" ht="21.75" customHeight="1">
      <c r="A4" s="102"/>
      <c r="B4" s="102"/>
      <c r="C4" s="102"/>
      <c r="D4" s="102"/>
      <c r="E4" s="102"/>
      <c r="F4" s="102"/>
      <c r="G4" s="102"/>
      <c r="H4" s="102"/>
      <c r="I4" s="102"/>
      <c r="J4" s="102"/>
      <c r="K4" s="102"/>
    </row>
    <row r="5" spans="1:11" ht="12.75" customHeight="1">
      <c r="A5" s="110" t="s">
        <v>110</v>
      </c>
      <c r="B5" s="110" t="s">
        <v>111</v>
      </c>
      <c r="C5" s="119">
        <v>26933</v>
      </c>
      <c r="D5" s="120">
        <v>91731.199999999997</v>
      </c>
      <c r="E5" s="121">
        <v>3405.9</v>
      </c>
      <c r="F5" s="119">
        <v>20911</v>
      </c>
      <c r="G5" s="120">
        <v>74058.600000000006</v>
      </c>
      <c r="H5" s="120">
        <v>3541.61</v>
      </c>
      <c r="I5" s="119">
        <v>3962</v>
      </c>
      <c r="J5" s="120">
        <v>11473.7</v>
      </c>
      <c r="K5" s="120">
        <v>2895.93</v>
      </c>
    </row>
    <row r="6" spans="1:11" ht="12.75" customHeight="1">
      <c r="A6" s="110" t="s">
        <v>112</v>
      </c>
      <c r="B6" s="110" t="s">
        <v>113</v>
      </c>
      <c r="C6" s="119">
        <v>34088</v>
      </c>
      <c r="D6" s="120">
        <v>149946.4</v>
      </c>
      <c r="E6" s="121">
        <v>4398.8</v>
      </c>
      <c r="F6" s="119">
        <v>26139</v>
      </c>
      <c r="G6" s="120">
        <v>120182.8</v>
      </c>
      <c r="H6" s="120">
        <v>4597.84</v>
      </c>
      <c r="I6" s="119">
        <v>4880</v>
      </c>
      <c r="J6" s="120">
        <v>16110.8</v>
      </c>
      <c r="K6" s="120">
        <v>3301.39</v>
      </c>
    </row>
    <row r="7" spans="1:11" ht="12.75" customHeight="1">
      <c r="A7" s="110" t="s">
        <v>114</v>
      </c>
      <c r="B7" s="110" t="s">
        <v>115</v>
      </c>
      <c r="C7" s="119">
        <v>19426</v>
      </c>
      <c r="D7" s="120">
        <v>66510.2</v>
      </c>
      <c r="E7" s="121">
        <v>3423.77</v>
      </c>
      <c r="F7" s="119">
        <v>14198</v>
      </c>
      <c r="G7" s="120">
        <v>50275.5</v>
      </c>
      <c r="H7" s="120">
        <v>3541.03</v>
      </c>
      <c r="I7" s="119">
        <v>3500</v>
      </c>
      <c r="J7" s="120">
        <v>10576.8</v>
      </c>
      <c r="K7" s="120">
        <v>3021.93</v>
      </c>
    </row>
    <row r="8" spans="1:11" ht="12.75" customHeight="1">
      <c r="A8" s="110" t="s">
        <v>116</v>
      </c>
      <c r="B8" s="110" t="s">
        <v>117</v>
      </c>
      <c r="C8" s="119">
        <v>11025</v>
      </c>
      <c r="D8" s="120">
        <v>35019</v>
      </c>
      <c r="E8" s="121">
        <v>3176.33</v>
      </c>
      <c r="F8" s="119">
        <v>8146</v>
      </c>
      <c r="G8" s="120">
        <v>27040</v>
      </c>
      <c r="H8" s="120">
        <v>3319.43</v>
      </c>
      <c r="I8" s="119">
        <v>1991</v>
      </c>
      <c r="J8" s="120">
        <v>5525.5</v>
      </c>
      <c r="K8" s="120">
        <v>2775.23</v>
      </c>
    </row>
    <row r="9" spans="1:11" ht="12.75" customHeight="1">
      <c r="A9" s="110" t="s">
        <v>118</v>
      </c>
      <c r="B9" s="110" t="s">
        <v>119</v>
      </c>
      <c r="C9" s="119">
        <v>17651</v>
      </c>
      <c r="D9" s="120">
        <v>54521.7</v>
      </c>
      <c r="E9" s="121">
        <v>3088.87</v>
      </c>
      <c r="F9" s="119">
        <v>12871</v>
      </c>
      <c r="G9" s="120">
        <v>41564.199999999997</v>
      </c>
      <c r="H9" s="120">
        <v>3229.29</v>
      </c>
      <c r="I9" s="119">
        <v>3389</v>
      </c>
      <c r="J9" s="120">
        <v>9309.1</v>
      </c>
      <c r="K9" s="120">
        <v>2746.87</v>
      </c>
    </row>
    <row r="10" spans="1:11" ht="12.75" customHeight="1">
      <c r="A10" s="110" t="s">
        <v>120</v>
      </c>
      <c r="B10" s="110" t="s">
        <v>121</v>
      </c>
      <c r="C10" s="119">
        <v>103480</v>
      </c>
      <c r="D10" s="120">
        <v>484205.1</v>
      </c>
      <c r="E10" s="121">
        <v>4679.21</v>
      </c>
      <c r="F10" s="119">
        <v>83987</v>
      </c>
      <c r="G10" s="120">
        <v>394774.2</v>
      </c>
      <c r="H10" s="120">
        <v>4700.42</v>
      </c>
      <c r="I10" s="119">
        <v>11778</v>
      </c>
      <c r="J10" s="120">
        <v>40541.800000000003</v>
      </c>
      <c r="K10" s="120">
        <v>3442.16</v>
      </c>
    </row>
    <row r="11" spans="1:11" ht="12.75" customHeight="1">
      <c r="A11" s="110" t="s">
        <v>122</v>
      </c>
      <c r="B11" s="110" t="s">
        <v>123</v>
      </c>
      <c r="C11" s="119">
        <v>73922</v>
      </c>
      <c r="D11" s="120">
        <v>296413.90000000002</v>
      </c>
      <c r="E11" s="121">
        <v>4009.82</v>
      </c>
      <c r="F11" s="119">
        <v>58540</v>
      </c>
      <c r="G11" s="120">
        <v>241465</v>
      </c>
      <c r="H11" s="120">
        <v>4124.79</v>
      </c>
      <c r="I11" s="119">
        <v>10368</v>
      </c>
      <c r="J11" s="120">
        <v>32627.3</v>
      </c>
      <c r="K11" s="120">
        <v>3146.92</v>
      </c>
    </row>
    <row r="12" spans="1:11" ht="12.75" customHeight="1">
      <c r="A12" s="110" t="s">
        <v>124</v>
      </c>
      <c r="B12" s="110" t="s">
        <v>125</v>
      </c>
      <c r="C12" s="119">
        <v>19539</v>
      </c>
      <c r="D12" s="120">
        <v>58440.1</v>
      </c>
      <c r="E12" s="121">
        <v>2990.94</v>
      </c>
      <c r="F12" s="119">
        <v>14221</v>
      </c>
      <c r="G12" s="120">
        <v>45073.2</v>
      </c>
      <c r="H12" s="120">
        <v>3169.48</v>
      </c>
      <c r="I12" s="119">
        <v>3827</v>
      </c>
      <c r="J12" s="120">
        <v>9709.1</v>
      </c>
      <c r="K12" s="120">
        <v>2537</v>
      </c>
    </row>
    <row r="13" spans="1:11" ht="12.75" customHeight="1">
      <c r="A13" s="110" t="s">
        <v>126</v>
      </c>
      <c r="B13" s="110" t="s">
        <v>127</v>
      </c>
      <c r="C13" s="119">
        <v>16853</v>
      </c>
      <c r="D13" s="120">
        <v>53566</v>
      </c>
      <c r="E13" s="121">
        <v>3178.42</v>
      </c>
      <c r="F13" s="119">
        <v>12129</v>
      </c>
      <c r="G13" s="120">
        <v>40394.6</v>
      </c>
      <c r="H13" s="120">
        <v>3330.41</v>
      </c>
      <c r="I13" s="119">
        <v>3234</v>
      </c>
      <c r="J13" s="120">
        <v>9164.5</v>
      </c>
      <c r="K13" s="120">
        <v>2833.79</v>
      </c>
    </row>
    <row r="14" spans="1:11" ht="12.75" customHeight="1">
      <c r="A14" s="110" t="s">
        <v>59</v>
      </c>
      <c r="B14" s="110" t="s">
        <v>128</v>
      </c>
      <c r="C14" s="119">
        <v>14830</v>
      </c>
      <c r="D14" s="120">
        <v>45361.1</v>
      </c>
      <c r="E14" s="121">
        <v>3058.74</v>
      </c>
      <c r="F14" s="119">
        <v>10882</v>
      </c>
      <c r="G14" s="120">
        <v>34932.9</v>
      </c>
      <c r="H14" s="120">
        <v>3210.16</v>
      </c>
      <c r="I14" s="119">
        <v>2689</v>
      </c>
      <c r="J14" s="120">
        <v>7361.8</v>
      </c>
      <c r="K14" s="120">
        <v>2737.76</v>
      </c>
    </row>
    <row r="15" spans="1:11" ht="12.75" customHeight="1">
      <c r="A15" s="110" t="s">
        <v>61</v>
      </c>
      <c r="B15" s="110" t="s">
        <v>129</v>
      </c>
      <c r="C15" s="119">
        <v>18142</v>
      </c>
      <c r="D15" s="120">
        <v>60607.9</v>
      </c>
      <c r="E15" s="121">
        <v>3340.75</v>
      </c>
      <c r="F15" s="119">
        <v>13815</v>
      </c>
      <c r="G15" s="120">
        <v>47641.7</v>
      </c>
      <c r="H15" s="120">
        <v>3448.54</v>
      </c>
      <c r="I15" s="119">
        <v>2874</v>
      </c>
      <c r="J15" s="120">
        <v>8756.9</v>
      </c>
      <c r="K15" s="120">
        <v>3046.95</v>
      </c>
    </row>
    <row r="16" spans="1:11" ht="12.75" customHeight="1">
      <c r="A16" s="110" t="s">
        <v>63</v>
      </c>
      <c r="B16" s="110" t="s">
        <v>130</v>
      </c>
      <c r="C16" s="119">
        <v>18777</v>
      </c>
      <c r="D16" s="120">
        <v>57246.5</v>
      </c>
      <c r="E16" s="121">
        <v>3048.76</v>
      </c>
      <c r="F16" s="119">
        <v>13469</v>
      </c>
      <c r="G16" s="120">
        <v>43504.9</v>
      </c>
      <c r="H16" s="120">
        <v>3230</v>
      </c>
      <c r="I16" s="119">
        <v>3521</v>
      </c>
      <c r="J16" s="120">
        <v>9425.1</v>
      </c>
      <c r="K16" s="120">
        <v>2676.82</v>
      </c>
    </row>
    <row r="17" spans="1:11" ht="12.75" customHeight="1">
      <c r="A17" s="110" t="s">
        <v>65</v>
      </c>
      <c r="B17" s="110" t="s">
        <v>131</v>
      </c>
      <c r="C17" s="119">
        <v>68978</v>
      </c>
      <c r="D17" s="120">
        <v>226699.5</v>
      </c>
      <c r="E17" s="121">
        <v>3286.55</v>
      </c>
      <c r="F17" s="119">
        <v>51620</v>
      </c>
      <c r="G17" s="120">
        <v>176525.3</v>
      </c>
      <c r="H17" s="120">
        <v>3419.71</v>
      </c>
      <c r="I17" s="119">
        <v>11233</v>
      </c>
      <c r="J17" s="120">
        <v>32251.7</v>
      </c>
      <c r="K17" s="120">
        <v>2871.16</v>
      </c>
    </row>
    <row r="18" spans="1:11" ht="12.75" customHeight="1">
      <c r="A18" s="110" t="s">
        <v>67</v>
      </c>
      <c r="B18" s="110" t="s">
        <v>132</v>
      </c>
      <c r="C18" s="119">
        <v>82159</v>
      </c>
      <c r="D18" s="120">
        <v>366922.2</v>
      </c>
      <c r="E18" s="121">
        <v>4466</v>
      </c>
      <c r="F18" s="119">
        <v>63236</v>
      </c>
      <c r="G18" s="120">
        <v>296478.8</v>
      </c>
      <c r="H18" s="120">
        <v>4688.45</v>
      </c>
      <c r="I18" s="119">
        <v>13010</v>
      </c>
      <c r="J18" s="120">
        <v>44808.800000000003</v>
      </c>
      <c r="K18" s="120">
        <v>3444.18</v>
      </c>
    </row>
    <row r="19" spans="1:11" ht="11.25" customHeight="1">
      <c r="A19" s="115" t="s">
        <v>133</v>
      </c>
      <c r="B19" s="116"/>
      <c r="C19" s="119">
        <v>525803</v>
      </c>
      <c r="D19" s="120">
        <v>2047190.6</v>
      </c>
      <c r="E19" s="121">
        <v>3893.46</v>
      </c>
      <c r="F19" s="119">
        <v>404164</v>
      </c>
      <c r="G19" s="120">
        <v>1633911.7</v>
      </c>
      <c r="H19" s="120">
        <v>4042.7</v>
      </c>
      <c r="I19" s="119">
        <v>80256</v>
      </c>
      <c r="J19" s="120">
        <v>247642.9</v>
      </c>
      <c r="K19" s="120">
        <v>3085.66</v>
      </c>
    </row>
    <row r="21" spans="1:11" ht="24" customHeight="1">
      <c r="A21" s="101" t="s">
        <v>104</v>
      </c>
      <c r="B21" s="101" t="s">
        <v>105</v>
      </c>
      <c r="C21" s="104" t="s">
        <v>137</v>
      </c>
      <c r="D21" s="105"/>
      <c r="E21" s="106"/>
      <c r="F21" s="104" t="s">
        <v>138</v>
      </c>
      <c r="G21" s="105"/>
      <c r="H21" s="106"/>
      <c r="I21" s="104" t="s">
        <v>139</v>
      </c>
      <c r="J21" s="105"/>
      <c r="K21" s="106"/>
    </row>
    <row r="22" spans="1:11" ht="12.75" customHeight="1">
      <c r="A22" s="103"/>
      <c r="B22" s="103"/>
      <c r="C22" s="101" t="s">
        <v>107</v>
      </c>
      <c r="D22" s="101" t="s">
        <v>108</v>
      </c>
      <c r="E22" s="101" t="s">
        <v>109</v>
      </c>
      <c r="F22" s="101" t="s">
        <v>107</v>
      </c>
      <c r="G22" s="101" t="s">
        <v>108</v>
      </c>
      <c r="H22" s="101" t="s">
        <v>109</v>
      </c>
      <c r="I22" s="101" t="s">
        <v>107</v>
      </c>
      <c r="J22" s="101" t="s">
        <v>108</v>
      </c>
      <c r="K22" s="101" t="s">
        <v>109</v>
      </c>
    </row>
    <row r="23" spans="1:11" ht="43.5" customHeight="1">
      <c r="A23" s="102"/>
      <c r="B23" s="102"/>
      <c r="C23" s="102"/>
      <c r="D23" s="102"/>
      <c r="E23" s="102"/>
      <c r="F23" s="102"/>
      <c r="G23" s="102"/>
      <c r="H23" s="102"/>
      <c r="I23" s="102"/>
      <c r="J23" s="102"/>
      <c r="K23" s="102"/>
    </row>
    <row r="24" spans="1:11" ht="11.25" customHeight="1">
      <c r="A24" s="110" t="s">
        <v>110</v>
      </c>
      <c r="B24" s="110" t="s">
        <v>111</v>
      </c>
      <c r="C24" s="119">
        <v>1162</v>
      </c>
      <c r="D24" s="120">
        <v>3151.4</v>
      </c>
      <c r="E24" s="120">
        <v>2712.06</v>
      </c>
      <c r="F24" s="119">
        <v>657</v>
      </c>
      <c r="G24" s="120">
        <v>2319.5</v>
      </c>
      <c r="H24" s="120">
        <v>3530.41</v>
      </c>
      <c r="I24" s="119">
        <v>238</v>
      </c>
      <c r="J24" s="120">
        <v>494.8</v>
      </c>
      <c r="K24" s="120">
        <v>2078.9899999999998</v>
      </c>
    </row>
    <row r="25" spans="1:11" ht="11.25" customHeight="1">
      <c r="A25" s="110" t="s">
        <v>112</v>
      </c>
      <c r="B25" s="110" t="s">
        <v>113</v>
      </c>
      <c r="C25" s="119">
        <v>1758</v>
      </c>
      <c r="D25" s="120">
        <v>6541.7</v>
      </c>
      <c r="E25" s="120">
        <v>3721.09</v>
      </c>
      <c r="F25" s="119">
        <v>999</v>
      </c>
      <c r="G25" s="120">
        <v>5512.8</v>
      </c>
      <c r="H25" s="120">
        <v>5518.28</v>
      </c>
      <c r="I25" s="119">
        <v>302</v>
      </c>
      <c r="J25" s="120">
        <v>628.9</v>
      </c>
      <c r="K25" s="120">
        <v>2082.5300000000002</v>
      </c>
    </row>
    <row r="26" spans="1:11" ht="11.25" customHeight="1">
      <c r="A26" s="110" t="s">
        <v>114</v>
      </c>
      <c r="B26" s="110" t="s">
        <v>115</v>
      </c>
      <c r="C26" s="119">
        <v>1006</v>
      </c>
      <c r="D26" s="120">
        <v>2667.1</v>
      </c>
      <c r="E26" s="120">
        <v>2651.17</v>
      </c>
      <c r="F26" s="119">
        <v>552</v>
      </c>
      <c r="G26" s="120">
        <v>2262.4</v>
      </c>
      <c r="H26" s="120">
        <v>4098.6000000000004</v>
      </c>
      <c r="I26" s="119">
        <v>163</v>
      </c>
      <c r="J26" s="120">
        <v>338.8</v>
      </c>
      <c r="K26" s="120">
        <v>2078.42</v>
      </c>
    </row>
    <row r="27" spans="1:11" ht="11.25" customHeight="1">
      <c r="A27" s="110" t="s">
        <v>116</v>
      </c>
      <c r="B27" s="110" t="s">
        <v>117</v>
      </c>
      <c r="C27" s="119">
        <v>584</v>
      </c>
      <c r="D27" s="120">
        <v>1366.5</v>
      </c>
      <c r="E27" s="120">
        <v>2339.86</v>
      </c>
      <c r="F27" s="119">
        <v>210</v>
      </c>
      <c r="G27" s="120">
        <v>652.70000000000005</v>
      </c>
      <c r="H27" s="120">
        <v>3108.12</v>
      </c>
      <c r="I27" s="119">
        <v>90</v>
      </c>
      <c r="J27" s="120">
        <v>187.6</v>
      </c>
      <c r="K27" s="120">
        <v>2083.98</v>
      </c>
    </row>
    <row r="28" spans="1:11" ht="11.25" customHeight="1">
      <c r="A28" s="110" t="s">
        <v>118</v>
      </c>
      <c r="B28" s="110" t="s">
        <v>119</v>
      </c>
      <c r="C28" s="119">
        <v>915</v>
      </c>
      <c r="D28" s="120">
        <v>2226.5</v>
      </c>
      <c r="E28" s="120">
        <v>2433.29</v>
      </c>
      <c r="F28" s="119">
        <v>337</v>
      </c>
      <c r="G28" s="120">
        <v>960.3</v>
      </c>
      <c r="H28" s="120">
        <v>2849.66</v>
      </c>
      <c r="I28" s="119">
        <v>136</v>
      </c>
      <c r="J28" s="120">
        <v>284</v>
      </c>
      <c r="K28" s="120">
        <v>2087.92</v>
      </c>
    </row>
    <row r="29" spans="1:11" ht="11.25" customHeight="1">
      <c r="A29" s="110" t="s">
        <v>120</v>
      </c>
      <c r="B29" s="110" t="s">
        <v>121</v>
      </c>
      <c r="C29" s="119">
        <v>4300</v>
      </c>
      <c r="D29" s="120">
        <v>17775</v>
      </c>
      <c r="E29" s="120">
        <v>4133.72</v>
      </c>
      <c r="F29" s="119">
        <v>2763</v>
      </c>
      <c r="G29" s="120">
        <v>15859.5</v>
      </c>
      <c r="H29" s="120">
        <v>5739.96</v>
      </c>
      <c r="I29" s="119">
        <v>535</v>
      </c>
      <c r="J29" s="120">
        <v>1111</v>
      </c>
      <c r="K29" s="120">
        <v>2076.6999999999998</v>
      </c>
    </row>
    <row r="30" spans="1:11" ht="11.25" customHeight="1">
      <c r="A30" s="110" t="s">
        <v>122</v>
      </c>
      <c r="B30" s="110" t="s">
        <v>123</v>
      </c>
      <c r="C30" s="119">
        <v>2951</v>
      </c>
      <c r="D30" s="120">
        <v>9974.7000000000007</v>
      </c>
      <c r="E30" s="120">
        <v>3380.11</v>
      </c>
      <c r="F30" s="119">
        <v>1566</v>
      </c>
      <c r="G30" s="120">
        <v>7782.7</v>
      </c>
      <c r="H30" s="120">
        <v>4969.7700000000004</v>
      </c>
      <c r="I30" s="119">
        <v>469</v>
      </c>
      <c r="J30" s="120">
        <v>968.8</v>
      </c>
      <c r="K30" s="120">
        <v>2065.54</v>
      </c>
    </row>
    <row r="31" spans="1:11" ht="11.25" customHeight="1">
      <c r="A31" s="110" t="s">
        <v>124</v>
      </c>
      <c r="B31" s="110" t="s">
        <v>125</v>
      </c>
      <c r="C31" s="119">
        <v>839</v>
      </c>
      <c r="D31" s="120">
        <v>1773.6</v>
      </c>
      <c r="E31" s="120">
        <v>2113.9899999999998</v>
      </c>
      <c r="F31" s="119">
        <v>466</v>
      </c>
      <c r="G31" s="120">
        <v>1309.5999999999999</v>
      </c>
      <c r="H31" s="120">
        <v>2810.17</v>
      </c>
      <c r="I31" s="119">
        <v>183</v>
      </c>
      <c r="J31" s="120">
        <v>388.1</v>
      </c>
      <c r="K31" s="120">
        <v>2120.77</v>
      </c>
    </row>
    <row r="32" spans="1:11" ht="11.25" customHeight="1">
      <c r="A32" s="110" t="s">
        <v>126</v>
      </c>
      <c r="B32" s="110" t="s">
        <v>127</v>
      </c>
      <c r="C32" s="119">
        <v>872</v>
      </c>
      <c r="D32" s="120">
        <v>2143.6</v>
      </c>
      <c r="E32" s="120">
        <v>2458.3000000000002</v>
      </c>
      <c r="F32" s="119">
        <v>354</v>
      </c>
      <c r="G32" s="120">
        <v>996.4</v>
      </c>
      <c r="H32" s="120">
        <v>2814.63</v>
      </c>
      <c r="I32" s="119">
        <v>259</v>
      </c>
      <c r="J32" s="120">
        <v>542.5</v>
      </c>
      <c r="K32" s="120">
        <v>2094.5700000000002</v>
      </c>
    </row>
    <row r="33" spans="1:13" ht="11.25" customHeight="1">
      <c r="A33" s="110" t="s">
        <v>59</v>
      </c>
      <c r="B33" s="110" t="s">
        <v>128</v>
      </c>
      <c r="C33" s="119">
        <v>740</v>
      </c>
      <c r="D33" s="120">
        <v>1570.6</v>
      </c>
      <c r="E33" s="120">
        <v>2122.4</v>
      </c>
      <c r="F33" s="119">
        <v>286</v>
      </c>
      <c r="G33" s="120">
        <v>856.6</v>
      </c>
      <c r="H33" s="120">
        <v>2995.24</v>
      </c>
      <c r="I33" s="119">
        <v>231</v>
      </c>
      <c r="J33" s="120">
        <v>484.8</v>
      </c>
      <c r="K33" s="120">
        <v>2098.63</v>
      </c>
    </row>
    <row r="34" spans="1:13" ht="11.25" customHeight="1">
      <c r="A34" s="110" t="s">
        <v>61</v>
      </c>
      <c r="B34" s="110" t="s">
        <v>129</v>
      </c>
      <c r="C34" s="119">
        <v>873</v>
      </c>
      <c r="D34" s="120">
        <v>2252</v>
      </c>
      <c r="E34" s="120">
        <v>2579.66</v>
      </c>
      <c r="F34" s="119">
        <v>392</v>
      </c>
      <c r="G34" s="120">
        <v>1527.6</v>
      </c>
      <c r="H34" s="120">
        <v>3896.89</v>
      </c>
      <c r="I34" s="119">
        <v>187</v>
      </c>
      <c r="J34" s="120">
        <v>388.7</v>
      </c>
      <c r="K34" s="120">
        <v>2078.38</v>
      </c>
    </row>
    <row r="35" spans="1:13" ht="11.25" customHeight="1">
      <c r="A35" s="110" t="s">
        <v>63</v>
      </c>
      <c r="B35" s="110" t="s">
        <v>130</v>
      </c>
      <c r="C35" s="119">
        <v>1024</v>
      </c>
      <c r="D35" s="120">
        <v>2144.4</v>
      </c>
      <c r="E35" s="120">
        <v>2094.1799999999998</v>
      </c>
      <c r="F35" s="119">
        <v>430</v>
      </c>
      <c r="G35" s="120">
        <v>1090.0999999999999</v>
      </c>
      <c r="H35" s="120">
        <v>2535.2399999999998</v>
      </c>
      <c r="I35" s="119">
        <v>327</v>
      </c>
      <c r="J35" s="120">
        <v>689.4</v>
      </c>
      <c r="K35" s="120">
        <v>2108.19</v>
      </c>
    </row>
    <row r="36" spans="1:13" ht="11.25" customHeight="1">
      <c r="A36" s="110" t="s">
        <v>65</v>
      </c>
      <c r="B36" s="110" t="s">
        <v>131</v>
      </c>
      <c r="C36" s="119">
        <v>2847</v>
      </c>
      <c r="D36" s="120">
        <v>7175.4</v>
      </c>
      <c r="E36" s="120">
        <v>2520.34</v>
      </c>
      <c r="F36" s="119">
        <v>2823</v>
      </c>
      <c r="G36" s="120">
        <v>9131.1</v>
      </c>
      <c r="H36" s="120">
        <v>3234.54</v>
      </c>
      <c r="I36" s="119">
        <v>445</v>
      </c>
      <c r="J36" s="120">
        <v>931.3</v>
      </c>
      <c r="K36" s="120">
        <v>2092.6799999999998</v>
      </c>
    </row>
    <row r="37" spans="1:13" ht="11.25" customHeight="1">
      <c r="A37" s="110" t="s">
        <v>67</v>
      </c>
      <c r="B37" s="110" t="s">
        <v>132</v>
      </c>
      <c r="C37" s="119">
        <v>3602</v>
      </c>
      <c r="D37" s="120">
        <v>12995.5</v>
      </c>
      <c r="E37" s="120">
        <v>3607.85</v>
      </c>
      <c r="F37" s="119">
        <v>1808</v>
      </c>
      <c r="G37" s="120">
        <v>9344.4</v>
      </c>
      <c r="H37" s="120">
        <v>5168.38</v>
      </c>
      <c r="I37" s="119">
        <v>483</v>
      </c>
      <c r="J37" s="120">
        <v>1002.8</v>
      </c>
      <c r="K37" s="120">
        <v>2076.27</v>
      </c>
    </row>
    <row r="38" spans="1:13" ht="11.25" customHeight="1">
      <c r="A38" s="115" t="s">
        <v>133</v>
      </c>
      <c r="B38" s="116"/>
      <c r="C38" s="119">
        <v>23473</v>
      </c>
      <c r="D38" s="120">
        <v>73758</v>
      </c>
      <c r="E38" s="120">
        <v>3142.25</v>
      </c>
      <c r="F38" s="119">
        <v>13643</v>
      </c>
      <c r="G38" s="120">
        <v>59605.7</v>
      </c>
      <c r="H38" s="120">
        <v>4368.96</v>
      </c>
      <c r="I38" s="119">
        <v>4048</v>
      </c>
      <c r="J38" s="120">
        <v>8441.5</v>
      </c>
      <c r="K38" s="120">
        <v>2085.3000000000002</v>
      </c>
    </row>
    <row r="40" spans="1:13" ht="21" customHeight="1">
      <c r="A40" s="101" t="s">
        <v>104</v>
      </c>
      <c r="B40" s="101" t="s">
        <v>105</v>
      </c>
      <c r="C40" s="104" t="s">
        <v>140</v>
      </c>
      <c r="D40" s="105"/>
      <c r="E40" s="106"/>
      <c r="F40" s="107"/>
      <c r="G40" s="107"/>
      <c r="H40" s="107"/>
      <c r="I40" s="90"/>
      <c r="J40" s="117"/>
      <c r="K40" s="91"/>
      <c r="L40" s="92"/>
      <c r="M40" s="92"/>
    </row>
    <row r="41" spans="1:13" ht="11.25" customHeight="1">
      <c r="A41" s="103"/>
      <c r="B41" s="103"/>
      <c r="C41" s="101" t="s">
        <v>107</v>
      </c>
      <c r="D41" s="101" t="s">
        <v>108</v>
      </c>
      <c r="E41" s="101" t="s">
        <v>109</v>
      </c>
      <c r="I41" s="90"/>
      <c r="J41" s="117"/>
      <c r="K41" s="91"/>
      <c r="L41" s="92"/>
      <c r="M41" s="92"/>
    </row>
    <row r="42" spans="1:13" ht="41.25" customHeight="1">
      <c r="A42" s="102"/>
      <c r="B42" s="102"/>
      <c r="C42" s="102"/>
      <c r="D42" s="102"/>
      <c r="E42" s="102"/>
      <c r="I42" s="90"/>
      <c r="J42" s="117"/>
      <c r="K42" s="91"/>
      <c r="L42" s="118"/>
      <c r="M42" s="92"/>
    </row>
    <row r="43" spans="1:13" ht="11.25" customHeight="1">
      <c r="A43" s="110" t="s">
        <v>110</v>
      </c>
      <c r="B43" s="110" t="s">
        <v>111</v>
      </c>
      <c r="C43" s="119">
        <v>3</v>
      </c>
      <c r="D43" s="120">
        <v>233.2</v>
      </c>
      <c r="E43" s="120">
        <v>77731.960000000006</v>
      </c>
      <c r="I43" s="90"/>
      <c r="J43" s="117"/>
      <c r="K43" s="91"/>
      <c r="L43" s="118"/>
      <c r="M43" s="92"/>
    </row>
    <row r="44" spans="1:13" ht="11.25" customHeight="1">
      <c r="A44" s="110" t="s">
        <v>112</v>
      </c>
      <c r="B44" s="110" t="s">
        <v>113</v>
      </c>
      <c r="C44" s="119">
        <v>10</v>
      </c>
      <c r="D44" s="120">
        <v>969.4</v>
      </c>
      <c r="E44" s="120">
        <v>96940.72</v>
      </c>
      <c r="I44" s="90"/>
      <c r="J44" s="117"/>
      <c r="K44" s="91"/>
      <c r="L44" s="118"/>
      <c r="M44" s="92"/>
    </row>
    <row r="45" spans="1:13" ht="11.25" customHeight="1">
      <c r="A45" s="110" t="s">
        <v>114</v>
      </c>
      <c r="B45" s="110" t="s">
        <v>115</v>
      </c>
      <c r="C45" s="119">
        <v>7</v>
      </c>
      <c r="D45" s="120">
        <v>389.6</v>
      </c>
      <c r="E45" s="120">
        <v>55661.66</v>
      </c>
      <c r="I45" s="90"/>
      <c r="J45" s="117"/>
      <c r="K45" s="91"/>
      <c r="L45" s="118"/>
      <c r="M45" s="92"/>
    </row>
    <row r="46" spans="1:13" ht="11.25" customHeight="1">
      <c r="A46" s="110" t="s">
        <v>116</v>
      </c>
      <c r="B46" s="110" t="s">
        <v>117</v>
      </c>
      <c r="C46" s="119">
        <v>4</v>
      </c>
      <c r="D46" s="120">
        <v>246.7</v>
      </c>
      <c r="E46" s="120">
        <v>61686.879999999997</v>
      </c>
      <c r="I46" s="90"/>
      <c r="J46" s="117"/>
      <c r="K46" s="91"/>
      <c r="L46" s="118"/>
      <c r="M46" s="92"/>
    </row>
    <row r="47" spans="1:13" ht="11.25" customHeight="1">
      <c r="A47" s="110" t="s">
        <v>118</v>
      </c>
      <c r="B47" s="110" t="s">
        <v>119</v>
      </c>
      <c r="C47" s="119">
        <v>3</v>
      </c>
      <c r="D47" s="120">
        <v>177.6</v>
      </c>
      <c r="E47" s="120">
        <v>59192.32</v>
      </c>
      <c r="I47" s="90"/>
      <c r="J47" s="117"/>
      <c r="K47" s="91"/>
      <c r="L47" s="118"/>
      <c r="M47" s="92"/>
    </row>
    <row r="48" spans="1:13" ht="11.25" customHeight="1">
      <c r="A48" s="110" t="s">
        <v>120</v>
      </c>
      <c r="B48" s="110" t="s">
        <v>121</v>
      </c>
      <c r="C48" s="119">
        <v>117</v>
      </c>
      <c r="D48" s="120">
        <v>14143.6</v>
      </c>
      <c r="E48" s="120">
        <v>120885.62</v>
      </c>
      <c r="I48" s="90"/>
      <c r="J48" s="117"/>
      <c r="K48" s="91"/>
      <c r="L48" s="118"/>
      <c r="M48" s="92"/>
    </row>
    <row r="49" spans="1:13" ht="11.25" customHeight="1">
      <c r="A49" s="110" t="s">
        <v>122</v>
      </c>
      <c r="B49" s="110" t="s">
        <v>123</v>
      </c>
      <c r="C49" s="119">
        <v>28</v>
      </c>
      <c r="D49" s="120">
        <v>3595.4</v>
      </c>
      <c r="E49" s="120">
        <v>128407.79</v>
      </c>
      <c r="I49" s="90"/>
      <c r="J49" s="117"/>
      <c r="K49" s="91"/>
      <c r="L49" s="118"/>
      <c r="M49" s="92"/>
    </row>
    <row r="50" spans="1:13" ht="11.25" customHeight="1">
      <c r="A50" s="110" t="s">
        <v>124</v>
      </c>
      <c r="B50" s="110" t="s">
        <v>125</v>
      </c>
      <c r="C50" s="119">
        <v>3</v>
      </c>
      <c r="D50" s="120">
        <v>186.5</v>
      </c>
      <c r="E50" s="120">
        <v>62156.9</v>
      </c>
      <c r="I50" s="90"/>
      <c r="J50" s="117"/>
      <c r="K50" s="91"/>
      <c r="L50" s="118"/>
      <c r="M50" s="92"/>
    </row>
    <row r="51" spans="1:13" ht="11.25" customHeight="1">
      <c r="A51" s="110" t="s">
        <v>126</v>
      </c>
      <c r="B51" s="110" t="s">
        <v>127</v>
      </c>
      <c r="C51" s="119">
        <v>5</v>
      </c>
      <c r="D51" s="120">
        <v>324.39999999999998</v>
      </c>
      <c r="E51" s="120">
        <v>64876.13</v>
      </c>
      <c r="I51" s="90"/>
      <c r="J51" s="117"/>
      <c r="K51" s="91"/>
      <c r="L51" s="118"/>
      <c r="M51" s="92"/>
    </row>
    <row r="52" spans="1:13" ht="11.25" customHeight="1">
      <c r="A52" s="110" t="s">
        <v>59</v>
      </c>
      <c r="B52" s="110" t="s">
        <v>128</v>
      </c>
      <c r="C52" s="119">
        <v>2</v>
      </c>
      <c r="D52" s="120">
        <v>154.4</v>
      </c>
      <c r="E52" s="120">
        <v>77185.440000000002</v>
      </c>
      <c r="I52" s="90"/>
      <c r="J52" s="117"/>
      <c r="K52" s="91"/>
      <c r="L52" s="118"/>
      <c r="M52" s="92"/>
    </row>
    <row r="53" spans="1:13" ht="11.25" customHeight="1">
      <c r="A53" s="110" t="s">
        <v>61</v>
      </c>
      <c r="B53" s="110" t="s">
        <v>129</v>
      </c>
      <c r="C53" s="119">
        <v>1</v>
      </c>
      <c r="D53" s="120">
        <v>41</v>
      </c>
      <c r="E53" s="120">
        <v>40989</v>
      </c>
      <c r="I53" s="90"/>
      <c r="J53" s="117"/>
      <c r="K53" s="91"/>
      <c r="L53" s="118"/>
      <c r="M53" s="92"/>
    </row>
    <row r="54" spans="1:13" ht="11.25" customHeight="1">
      <c r="A54" s="110" t="s">
        <v>63</v>
      </c>
      <c r="B54" s="110" t="s">
        <v>130</v>
      </c>
      <c r="C54" s="119">
        <v>6</v>
      </c>
      <c r="D54" s="120">
        <v>392.6</v>
      </c>
      <c r="E54" s="120">
        <v>65435.64</v>
      </c>
      <c r="I54" s="90"/>
      <c r="J54" s="117"/>
      <c r="K54" s="91"/>
      <c r="L54" s="118"/>
      <c r="M54" s="92"/>
    </row>
    <row r="55" spans="1:13" ht="11.25" customHeight="1">
      <c r="A55" s="110" t="s">
        <v>65</v>
      </c>
      <c r="B55" s="110" t="s">
        <v>131</v>
      </c>
      <c r="C55" s="119">
        <v>10</v>
      </c>
      <c r="D55" s="120">
        <v>684.7</v>
      </c>
      <c r="E55" s="120">
        <v>68464.81</v>
      </c>
      <c r="I55" s="90"/>
      <c r="J55" s="117"/>
      <c r="K55" s="91"/>
      <c r="L55" s="118"/>
      <c r="M55" s="92"/>
    </row>
    <row r="56" spans="1:13" ht="11.25" customHeight="1">
      <c r="A56" s="110" t="s">
        <v>67</v>
      </c>
      <c r="B56" s="110" t="s">
        <v>132</v>
      </c>
      <c r="C56" s="119">
        <v>20</v>
      </c>
      <c r="D56" s="120">
        <v>2291.9</v>
      </c>
      <c r="E56" s="120">
        <v>114597.63</v>
      </c>
      <c r="I56" s="90"/>
      <c r="J56" s="117"/>
      <c r="K56" s="91"/>
      <c r="L56" s="118"/>
      <c r="M56" s="92"/>
    </row>
    <row r="57" spans="1:13" ht="11.25" customHeight="1">
      <c r="A57" s="115" t="s">
        <v>133</v>
      </c>
      <c r="B57" s="116"/>
      <c r="C57" s="119">
        <v>219</v>
      </c>
      <c r="D57" s="120">
        <v>23831</v>
      </c>
      <c r="E57" s="120">
        <v>108817.45</v>
      </c>
    </row>
  </sheetData>
  <mergeCells count="38">
    <mergeCell ref="E41:E42"/>
    <mergeCell ref="A57:B57"/>
    <mergeCell ref="H22:H23"/>
    <mergeCell ref="I22:I23"/>
    <mergeCell ref="J22:J23"/>
    <mergeCell ref="K22:K23"/>
    <mergeCell ref="A38:B38"/>
    <mergeCell ref="A40:A42"/>
    <mergeCell ref="B40:B42"/>
    <mergeCell ref="C40:E40"/>
    <mergeCell ref="C41:C42"/>
    <mergeCell ref="D41:D42"/>
    <mergeCell ref="A21:A23"/>
    <mergeCell ref="B21:B23"/>
    <mergeCell ref="C21:E21"/>
    <mergeCell ref="F21:H21"/>
    <mergeCell ref="I21:K21"/>
    <mergeCell ref="C22:C23"/>
    <mergeCell ref="D22:D23"/>
    <mergeCell ref="E22:E23"/>
    <mergeCell ref="F22:F23"/>
    <mergeCell ref="G22:G23"/>
    <mergeCell ref="G3:G4"/>
    <mergeCell ref="H3:H4"/>
    <mergeCell ref="I3:I4"/>
    <mergeCell ref="J3:J4"/>
    <mergeCell ref="K3:K4"/>
    <mergeCell ref="A19:B19"/>
    <mergeCell ref="A1:F1"/>
    <mergeCell ref="A2:A4"/>
    <mergeCell ref="B2:B4"/>
    <mergeCell ref="C2:E2"/>
    <mergeCell ref="F2:H2"/>
    <mergeCell ref="I2:K2"/>
    <mergeCell ref="C3:C4"/>
    <mergeCell ref="D3:D4"/>
    <mergeCell ref="E3:E4"/>
    <mergeCell ref="F3:F4"/>
  </mergeCells>
  <pageMargins left="0.75" right="0.75" top="1" bottom="1" header="0.5" footer="0.5"/>
  <pageSetup paperSize="9" orientation="landscape"/>
  <rowBreaks count="3" manualBreakCount="3">
    <brk id="20" max="16383" man="1"/>
    <brk id="39" max="16383" man="1"/>
    <brk id="58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>
  <dimension ref="A1:O44"/>
  <sheetViews>
    <sheetView workbookViewId="0">
      <selection activeCell="S23" sqref="S23"/>
    </sheetView>
  </sheetViews>
  <sheetFormatPr defaultColWidth="9.33203125" defaultRowHeight="12.75"/>
  <cols>
    <col min="1" max="1" width="4" style="122" customWidth="1"/>
    <col min="2" max="2" width="33" style="122" customWidth="1"/>
    <col min="3" max="3" width="11" style="122" customWidth="1"/>
    <col min="4" max="4" width="14.1640625" style="122" customWidth="1"/>
    <col min="5" max="5" width="10.33203125" style="122" customWidth="1"/>
    <col min="6" max="6" width="11" style="122" customWidth="1"/>
    <col min="7" max="7" width="14.1640625" style="122" customWidth="1"/>
    <col min="8" max="8" width="10.33203125" style="122" customWidth="1"/>
    <col min="9" max="9" width="11" style="122" customWidth="1"/>
    <col min="10" max="10" width="14.1640625" style="122" customWidth="1"/>
    <col min="11" max="11" width="10.33203125" style="122" customWidth="1"/>
    <col min="12" max="12" width="9.33203125" style="122" hidden="1" customWidth="1"/>
    <col min="13" max="13" width="9.33203125" style="123" hidden="1" customWidth="1"/>
    <col min="14" max="14" width="9.33203125" style="122" hidden="1" customWidth="1"/>
    <col min="15" max="15" width="9.33203125" style="123" hidden="1" customWidth="1"/>
    <col min="16" max="16" width="9.33203125" style="122"/>
    <col min="17" max="17" width="13.1640625" style="122" customWidth="1"/>
    <col min="18" max="16384" width="9.33203125" style="122"/>
  </cols>
  <sheetData>
    <row r="1" spans="1:11">
      <c r="A1" s="99" t="s">
        <v>141</v>
      </c>
      <c r="B1" s="99"/>
      <c r="C1" s="99"/>
      <c r="D1" s="99"/>
      <c r="E1" s="99"/>
      <c r="F1" s="99"/>
      <c r="G1" s="99"/>
      <c r="H1" s="99"/>
      <c r="I1" s="99"/>
      <c r="J1" s="99"/>
      <c r="K1" s="99"/>
    </row>
    <row r="2" spans="1:11" ht="23.25" customHeight="1">
      <c r="A2" s="101" t="s">
        <v>104</v>
      </c>
      <c r="B2" s="101" t="s">
        <v>105</v>
      </c>
      <c r="C2" s="104" t="s">
        <v>106</v>
      </c>
      <c r="D2" s="105"/>
      <c r="E2" s="105"/>
      <c r="F2" s="104" t="s">
        <v>142</v>
      </c>
      <c r="G2" s="105"/>
      <c r="H2" s="106"/>
      <c r="I2" s="104" t="s">
        <v>143</v>
      </c>
      <c r="J2" s="105"/>
      <c r="K2" s="106"/>
    </row>
    <row r="3" spans="1:11" ht="28.5" customHeight="1">
      <c r="A3" s="103"/>
      <c r="B3" s="103"/>
      <c r="C3" s="101" t="s">
        <v>107</v>
      </c>
      <c r="D3" s="101" t="s">
        <v>108</v>
      </c>
      <c r="E3" s="101" t="s">
        <v>109</v>
      </c>
      <c r="F3" s="101" t="s">
        <v>107</v>
      </c>
      <c r="G3" s="101" t="s">
        <v>108</v>
      </c>
      <c r="H3" s="101" t="s">
        <v>109</v>
      </c>
      <c r="I3" s="101" t="s">
        <v>107</v>
      </c>
      <c r="J3" s="101" t="s">
        <v>108</v>
      </c>
      <c r="K3" s="101" t="s">
        <v>109</v>
      </c>
    </row>
    <row r="4" spans="1:11" ht="21.75" customHeight="1">
      <c r="A4" s="102"/>
      <c r="B4" s="102"/>
      <c r="C4" s="102"/>
      <c r="D4" s="102"/>
      <c r="E4" s="102"/>
      <c r="F4" s="102"/>
      <c r="G4" s="102"/>
      <c r="H4" s="102"/>
      <c r="I4" s="102"/>
      <c r="J4" s="102"/>
      <c r="K4" s="102"/>
    </row>
    <row r="5" spans="1:11">
      <c r="A5" s="110" t="s">
        <v>110</v>
      </c>
      <c r="B5" s="110" t="s">
        <v>111</v>
      </c>
      <c r="C5" s="119">
        <v>26933</v>
      </c>
      <c r="D5" s="124">
        <v>91731.199999999997</v>
      </c>
      <c r="E5" s="124">
        <v>3405.9</v>
      </c>
      <c r="F5" s="119">
        <v>238</v>
      </c>
      <c r="G5" s="124">
        <v>275.8</v>
      </c>
      <c r="H5" s="124">
        <v>1158.74</v>
      </c>
      <c r="I5" s="119">
        <v>1339</v>
      </c>
      <c r="J5" s="124">
        <v>2714.1</v>
      </c>
      <c r="K5" s="124">
        <v>2027</v>
      </c>
    </row>
    <row r="6" spans="1:11">
      <c r="A6" s="110" t="s">
        <v>112</v>
      </c>
      <c r="B6" s="110" t="s">
        <v>113</v>
      </c>
      <c r="C6" s="119">
        <v>34088</v>
      </c>
      <c r="D6" s="124">
        <v>149946.4</v>
      </c>
      <c r="E6" s="124">
        <v>4398.8</v>
      </c>
      <c r="F6" s="119">
        <v>225</v>
      </c>
      <c r="G6" s="124">
        <v>269.39999999999998</v>
      </c>
      <c r="H6" s="124">
        <v>1197.26</v>
      </c>
      <c r="I6" s="119">
        <v>1467</v>
      </c>
      <c r="J6" s="124">
        <v>2973.6</v>
      </c>
      <c r="K6" s="124">
        <v>2027</v>
      </c>
    </row>
    <row r="7" spans="1:11">
      <c r="A7" s="110" t="s">
        <v>114</v>
      </c>
      <c r="B7" s="110" t="s">
        <v>115</v>
      </c>
      <c r="C7" s="119">
        <v>19426</v>
      </c>
      <c r="D7" s="124">
        <v>66510.2</v>
      </c>
      <c r="E7" s="124">
        <v>3423.77</v>
      </c>
      <c r="F7" s="119">
        <v>208</v>
      </c>
      <c r="G7" s="124">
        <v>236.6</v>
      </c>
      <c r="H7" s="124">
        <v>1137.51</v>
      </c>
      <c r="I7" s="119">
        <v>696</v>
      </c>
      <c r="J7" s="124">
        <v>1410.8</v>
      </c>
      <c r="K7" s="124">
        <v>2027</v>
      </c>
    </row>
    <row r="8" spans="1:11">
      <c r="A8" s="110" t="s">
        <v>116</v>
      </c>
      <c r="B8" s="110" t="s">
        <v>117</v>
      </c>
      <c r="C8" s="119">
        <v>11025</v>
      </c>
      <c r="D8" s="124">
        <v>35019</v>
      </c>
      <c r="E8" s="124">
        <v>3176.33</v>
      </c>
      <c r="F8" s="119">
        <v>154</v>
      </c>
      <c r="G8" s="124">
        <v>181.1</v>
      </c>
      <c r="H8" s="124">
        <v>1175.8900000000001</v>
      </c>
      <c r="I8" s="119">
        <v>436</v>
      </c>
      <c r="J8" s="124">
        <v>883.8</v>
      </c>
      <c r="K8" s="124">
        <v>2027</v>
      </c>
    </row>
    <row r="9" spans="1:11">
      <c r="A9" s="110" t="s">
        <v>118</v>
      </c>
      <c r="B9" s="110" t="s">
        <v>119</v>
      </c>
      <c r="C9" s="119">
        <v>17651</v>
      </c>
      <c r="D9" s="124">
        <v>54521.7</v>
      </c>
      <c r="E9" s="124">
        <v>3088.87</v>
      </c>
      <c r="F9" s="119">
        <v>217</v>
      </c>
      <c r="G9" s="124">
        <v>248.6</v>
      </c>
      <c r="H9" s="124">
        <v>1145.57</v>
      </c>
      <c r="I9" s="119">
        <v>614</v>
      </c>
      <c r="J9" s="124">
        <v>1244.5999999999999</v>
      </c>
      <c r="K9" s="124">
        <v>2027</v>
      </c>
    </row>
    <row r="10" spans="1:11">
      <c r="A10" s="110" t="s">
        <v>120</v>
      </c>
      <c r="B10" s="110" t="s">
        <v>121</v>
      </c>
      <c r="C10" s="119">
        <v>103480</v>
      </c>
      <c r="D10" s="124">
        <v>484205.1</v>
      </c>
      <c r="E10" s="124">
        <v>4679.21</v>
      </c>
      <c r="F10" s="119">
        <v>390</v>
      </c>
      <c r="G10" s="124">
        <v>487.6</v>
      </c>
      <c r="H10" s="124">
        <v>1250.1500000000001</v>
      </c>
      <c r="I10" s="119">
        <v>5022</v>
      </c>
      <c r="J10" s="124">
        <v>10179.6</v>
      </c>
      <c r="K10" s="124">
        <v>2027</v>
      </c>
    </row>
    <row r="11" spans="1:11">
      <c r="A11" s="110" t="s">
        <v>122</v>
      </c>
      <c r="B11" s="110" t="s">
        <v>123</v>
      </c>
      <c r="C11" s="119">
        <v>73922</v>
      </c>
      <c r="D11" s="124">
        <v>296413.90000000002</v>
      </c>
      <c r="E11" s="124">
        <v>4009.82</v>
      </c>
      <c r="F11" s="119">
        <v>429</v>
      </c>
      <c r="G11" s="124">
        <v>525.1</v>
      </c>
      <c r="H11" s="124">
        <v>1223.92</v>
      </c>
      <c r="I11" s="119">
        <v>4173</v>
      </c>
      <c r="J11" s="124">
        <v>8458.7000000000007</v>
      </c>
      <c r="K11" s="124">
        <v>2027</v>
      </c>
    </row>
    <row r="12" spans="1:11">
      <c r="A12" s="110" t="s">
        <v>124</v>
      </c>
      <c r="B12" s="110" t="s">
        <v>125</v>
      </c>
      <c r="C12" s="119">
        <v>19539</v>
      </c>
      <c r="D12" s="124">
        <v>58440.1</v>
      </c>
      <c r="E12" s="124">
        <v>2990.94</v>
      </c>
      <c r="F12" s="119">
        <v>257</v>
      </c>
      <c r="G12" s="124">
        <v>283.39999999999998</v>
      </c>
      <c r="H12" s="124">
        <v>1102.81</v>
      </c>
      <c r="I12" s="119">
        <v>631</v>
      </c>
      <c r="J12" s="124">
        <v>1279.0999999999999</v>
      </c>
      <c r="K12" s="124">
        <v>2027</v>
      </c>
    </row>
    <row r="13" spans="1:11">
      <c r="A13" s="110" t="s">
        <v>126</v>
      </c>
      <c r="B13" s="110" t="s">
        <v>127</v>
      </c>
      <c r="C13" s="119">
        <v>16853</v>
      </c>
      <c r="D13" s="124">
        <v>53566</v>
      </c>
      <c r="E13" s="124">
        <v>3178.42</v>
      </c>
      <c r="F13" s="119">
        <v>220</v>
      </c>
      <c r="G13" s="124">
        <v>237.4</v>
      </c>
      <c r="H13" s="124">
        <v>1079.03</v>
      </c>
      <c r="I13" s="119">
        <v>550</v>
      </c>
      <c r="J13" s="124">
        <v>1114.9000000000001</v>
      </c>
      <c r="K13" s="124">
        <v>2027</v>
      </c>
    </row>
    <row r="14" spans="1:11">
      <c r="A14" s="110" t="s">
        <v>59</v>
      </c>
      <c r="B14" s="110" t="s">
        <v>128</v>
      </c>
      <c r="C14" s="119">
        <v>14830</v>
      </c>
      <c r="D14" s="124">
        <v>45361.1</v>
      </c>
      <c r="E14" s="124">
        <v>3058.74</v>
      </c>
      <c r="F14" s="119">
        <v>269</v>
      </c>
      <c r="G14" s="124">
        <v>300.5</v>
      </c>
      <c r="H14" s="124">
        <v>1117.3</v>
      </c>
      <c r="I14" s="119">
        <v>503</v>
      </c>
      <c r="J14" s="124">
        <v>1019.6</v>
      </c>
      <c r="K14" s="124">
        <v>2027</v>
      </c>
    </row>
    <row r="15" spans="1:11">
      <c r="A15" s="110" t="s">
        <v>61</v>
      </c>
      <c r="B15" s="110" t="s">
        <v>129</v>
      </c>
      <c r="C15" s="119">
        <v>18142</v>
      </c>
      <c r="D15" s="124">
        <v>60607.9</v>
      </c>
      <c r="E15" s="124">
        <v>3340.75</v>
      </c>
      <c r="F15" s="119">
        <v>251</v>
      </c>
      <c r="G15" s="124">
        <v>291.39999999999998</v>
      </c>
      <c r="H15" s="124">
        <v>1161</v>
      </c>
      <c r="I15" s="119">
        <v>797</v>
      </c>
      <c r="J15" s="124">
        <v>1615.5</v>
      </c>
      <c r="K15" s="124">
        <v>2027</v>
      </c>
    </row>
    <row r="16" spans="1:11">
      <c r="A16" s="110" t="s">
        <v>63</v>
      </c>
      <c r="B16" s="110" t="s">
        <v>130</v>
      </c>
      <c r="C16" s="119">
        <v>18777</v>
      </c>
      <c r="D16" s="124">
        <v>57246.5</v>
      </c>
      <c r="E16" s="124">
        <v>3048.76</v>
      </c>
      <c r="F16" s="119">
        <v>325</v>
      </c>
      <c r="G16" s="124">
        <v>370.6</v>
      </c>
      <c r="H16" s="124">
        <v>1140.29</v>
      </c>
      <c r="I16" s="119">
        <v>703</v>
      </c>
      <c r="J16" s="124">
        <v>1425</v>
      </c>
      <c r="K16" s="124">
        <v>2027</v>
      </c>
    </row>
    <row r="17" spans="1:11">
      <c r="A17" s="110" t="s">
        <v>65</v>
      </c>
      <c r="B17" s="110" t="s">
        <v>131</v>
      </c>
      <c r="C17" s="119">
        <v>68978</v>
      </c>
      <c r="D17" s="124">
        <v>226699.5</v>
      </c>
      <c r="E17" s="124">
        <v>3286.55</v>
      </c>
      <c r="F17" s="119">
        <v>583</v>
      </c>
      <c r="G17" s="124">
        <v>669.6</v>
      </c>
      <c r="H17" s="124">
        <v>1148.55</v>
      </c>
      <c r="I17" s="119">
        <v>2293</v>
      </c>
      <c r="J17" s="124">
        <v>4647.8999999999996</v>
      </c>
      <c r="K17" s="124">
        <v>2027</v>
      </c>
    </row>
    <row r="18" spans="1:11">
      <c r="A18" s="110" t="s">
        <v>67</v>
      </c>
      <c r="B18" s="110" t="s">
        <v>132</v>
      </c>
      <c r="C18" s="119">
        <v>82159</v>
      </c>
      <c r="D18" s="124">
        <v>366922.2</v>
      </c>
      <c r="E18" s="124">
        <v>4466</v>
      </c>
      <c r="F18" s="119">
        <v>436</v>
      </c>
      <c r="G18" s="124">
        <v>551.5</v>
      </c>
      <c r="H18" s="124">
        <v>1264.93</v>
      </c>
      <c r="I18" s="119">
        <v>3590</v>
      </c>
      <c r="J18" s="124">
        <v>7276.9</v>
      </c>
      <c r="K18" s="124">
        <v>2027</v>
      </c>
    </row>
    <row r="19" spans="1:11">
      <c r="A19" s="115" t="s">
        <v>133</v>
      </c>
      <c r="B19" s="116"/>
      <c r="C19" s="119">
        <v>525803</v>
      </c>
      <c r="D19" s="124">
        <v>2047190.6</v>
      </c>
      <c r="E19" s="124">
        <v>3893.46</v>
      </c>
      <c r="F19" s="119">
        <v>4202</v>
      </c>
      <c r="G19" s="124">
        <v>4928.6000000000004</v>
      </c>
      <c r="H19" s="124">
        <v>1172.9000000000001</v>
      </c>
      <c r="I19" s="119">
        <v>22814</v>
      </c>
      <c r="J19" s="124">
        <v>46244.1</v>
      </c>
      <c r="K19" s="124">
        <v>2027</v>
      </c>
    </row>
    <row r="20" spans="1:11">
      <c r="A20" s="92"/>
      <c r="B20" s="92"/>
      <c r="C20" s="92"/>
      <c r="D20" s="92"/>
      <c r="E20" s="92"/>
      <c r="F20" s="92"/>
      <c r="G20" s="92"/>
      <c r="H20" s="92"/>
      <c r="I20" s="92"/>
      <c r="J20" s="92"/>
      <c r="K20" s="92"/>
    </row>
    <row r="21" spans="1:11" ht="22.5" customHeight="1">
      <c r="A21" s="101" t="s">
        <v>104</v>
      </c>
      <c r="B21" s="101" t="s">
        <v>105</v>
      </c>
      <c r="C21" s="104" t="s">
        <v>144</v>
      </c>
      <c r="D21" s="105"/>
      <c r="E21" s="106"/>
      <c r="F21" s="104" t="s">
        <v>145</v>
      </c>
      <c r="G21" s="105"/>
      <c r="H21" s="106"/>
      <c r="I21" s="104" t="s">
        <v>88</v>
      </c>
      <c r="J21" s="105"/>
      <c r="K21" s="106"/>
    </row>
    <row r="22" spans="1:11" ht="12.75" customHeight="1">
      <c r="A22" s="103"/>
      <c r="B22" s="103"/>
      <c r="C22" s="101" t="s">
        <v>107</v>
      </c>
      <c r="D22" s="101" t="s">
        <v>108</v>
      </c>
      <c r="E22" s="101" t="s">
        <v>109</v>
      </c>
      <c r="F22" s="101" t="s">
        <v>107</v>
      </c>
      <c r="G22" s="101" t="s">
        <v>108</v>
      </c>
      <c r="H22" s="101" t="s">
        <v>109</v>
      </c>
      <c r="I22" s="101" t="s">
        <v>107</v>
      </c>
      <c r="J22" s="101" t="s">
        <v>108</v>
      </c>
      <c r="K22" s="101" t="s">
        <v>109</v>
      </c>
    </row>
    <row r="23" spans="1:11" ht="39.75" customHeight="1">
      <c r="A23" s="102"/>
      <c r="B23" s="102"/>
      <c r="C23" s="102"/>
      <c r="D23" s="102"/>
      <c r="E23" s="102"/>
      <c r="F23" s="102"/>
      <c r="G23" s="102"/>
      <c r="H23" s="102"/>
      <c r="I23" s="102"/>
      <c r="J23" s="102"/>
      <c r="K23" s="102"/>
    </row>
    <row r="24" spans="1:11">
      <c r="A24" s="110" t="s">
        <v>110</v>
      </c>
      <c r="B24" s="110" t="s">
        <v>111</v>
      </c>
      <c r="C24" s="119">
        <v>25356</v>
      </c>
      <c r="D24" s="124">
        <v>88741.3</v>
      </c>
      <c r="E24" s="124">
        <v>3499.81</v>
      </c>
      <c r="F24" s="119">
        <v>7607</v>
      </c>
      <c r="G24" s="124">
        <v>25911.3</v>
      </c>
      <c r="H24" s="124">
        <v>3406.24</v>
      </c>
      <c r="I24" s="119">
        <v>0</v>
      </c>
      <c r="J24" s="124">
        <v>0</v>
      </c>
      <c r="K24" s="124">
        <v>0</v>
      </c>
    </row>
    <row r="25" spans="1:11">
      <c r="A25" s="110" t="s">
        <v>112</v>
      </c>
      <c r="B25" s="110" t="s">
        <v>113</v>
      </c>
      <c r="C25" s="119">
        <v>32396</v>
      </c>
      <c r="D25" s="124">
        <v>146703.4</v>
      </c>
      <c r="E25" s="124">
        <v>4528.4399999999996</v>
      </c>
      <c r="F25" s="119">
        <v>11339</v>
      </c>
      <c r="G25" s="124">
        <v>50411.9</v>
      </c>
      <c r="H25" s="124">
        <v>4445.88</v>
      </c>
      <c r="I25" s="119">
        <v>0</v>
      </c>
      <c r="J25" s="124">
        <v>0</v>
      </c>
      <c r="K25" s="124">
        <v>0</v>
      </c>
    </row>
    <row r="26" spans="1:11">
      <c r="A26" s="110" t="s">
        <v>114</v>
      </c>
      <c r="B26" s="110" t="s">
        <v>115</v>
      </c>
      <c r="C26" s="119">
        <v>18522</v>
      </c>
      <c r="D26" s="124">
        <v>64862.8</v>
      </c>
      <c r="E26" s="124">
        <v>3501.93</v>
      </c>
      <c r="F26" s="119">
        <v>4395</v>
      </c>
      <c r="G26" s="124">
        <v>15290.4</v>
      </c>
      <c r="H26" s="124">
        <v>3479.05</v>
      </c>
      <c r="I26" s="119">
        <v>0</v>
      </c>
      <c r="J26" s="124">
        <v>0</v>
      </c>
      <c r="K26" s="124">
        <v>0</v>
      </c>
    </row>
    <row r="27" spans="1:11">
      <c r="A27" s="110" t="s">
        <v>116</v>
      </c>
      <c r="B27" s="110" t="s">
        <v>117</v>
      </c>
      <c r="C27" s="119">
        <v>10435</v>
      </c>
      <c r="D27" s="124">
        <v>33954.1</v>
      </c>
      <c r="E27" s="124">
        <v>3253.87</v>
      </c>
      <c r="F27" s="119">
        <v>2569</v>
      </c>
      <c r="G27" s="124">
        <v>8177.7</v>
      </c>
      <c r="H27" s="124">
        <v>3183.23</v>
      </c>
      <c r="I27" s="119">
        <v>0</v>
      </c>
      <c r="J27" s="124">
        <v>0</v>
      </c>
      <c r="K27" s="124">
        <v>0</v>
      </c>
    </row>
    <row r="28" spans="1:11">
      <c r="A28" s="110" t="s">
        <v>118</v>
      </c>
      <c r="B28" s="110" t="s">
        <v>119</v>
      </c>
      <c r="C28" s="119">
        <v>16820</v>
      </c>
      <c r="D28" s="124">
        <v>53028.5</v>
      </c>
      <c r="E28" s="124">
        <v>3152.71</v>
      </c>
      <c r="F28" s="119">
        <v>3522</v>
      </c>
      <c r="G28" s="124">
        <v>11199.4</v>
      </c>
      <c r="H28" s="124">
        <v>3179.83</v>
      </c>
      <c r="I28" s="119">
        <v>0</v>
      </c>
      <c r="J28" s="124">
        <v>0</v>
      </c>
      <c r="K28" s="124">
        <v>0</v>
      </c>
    </row>
    <row r="29" spans="1:11">
      <c r="A29" s="110" t="s">
        <v>120</v>
      </c>
      <c r="B29" s="110" t="s">
        <v>121</v>
      </c>
      <c r="C29" s="119">
        <v>98068</v>
      </c>
      <c r="D29" s="124">
        <v>473537.9</v>
      </c>
      <c r="E29" s="124">
        <v>4828.67</v>
      </c>
      <c r="F29" s="119">
        <v>35862</v>
      </c>
      <c r="G29" s="124">
        <v>173757.6</v>
      </c>
      <c r="H29" s="124">
        <v>4845.17</v>
      </c>
      <c r="I29" s="119">
        <v>0</v>
      </c>
      <c r="J29" s="124">
        <v>0</v>
      </c>
      <c r="K29" s="124">
        <v>0</v>
      </c>
    </row>
    <row r="30" spans="1:11">
      <c r="A30" s="110" t="s">
        <v>122</v>
      </c>
      <c r="B30" s="110" t="s">
        <v>123</v>
      </c>
      <c r="C30" s="119">
        <v>69320</v>
      </c>
      <c r="D30" s="124">
        <v>287430.09999999998</v>
      </c>
      <c r="E30" s="124">
        <v>4146.42</v>
      </c>
      <c r="F30" s="119">
        <v>25466</v>
      </c>
      <c r="G30" s="124">
        <v>102472.4</v>
      </c>
      <c r="H30" s="124">
        <v>4023.89</v>
      </c>
      <c r="I30" s="119">
        <v>0</v>
      </c>
      <c r="J30" s="124">
        <v>0</v>
      </c>
      <c r="K30" s="124">
        <v>0</v>
      </c>
    </row>
    <row r="31" spans="1:11">
      <c r="A31" s="110" t="s">
        <v>124</v>
      </c>
      <c r="B31" s="110" t="s">
        <v>125</v>
      </c>
      <c r="C31" s="119">
        <v>18651</v>
      </c>
      <c r="D31" s="124">
        <v>56877.599999999999</v>
      </c>
      <c r="E31" s="124">
        <v>3049.57</v>
      </c>
      <c r="F31" s="119">
        <v>3740</v>
      </c>
      <c r="G31" s="124">
        <v>11274</v>
      </c>
      <c r="H31" s="124">
        <v>3014.44</v>
      </c>
      <c r="I31" s="119">
        <v>0</v>
      </c>
      <c r="J31" s="124">
        <v>0</v>
      </c>
      <c r="K31" s="124">
        <v>0</v>
      </c>
    </row>
    <row r="32" spans="1:11">
      <c r="A32" s="110" t="s">
        <v>126</v>
      </c>
      <c r="B32" s="110" t="s">
        <v>127</v>
      </c>
      <c r="C32" s="119">
        <v>16083</v>
      </c>
      <c r="D32" s="124">
        <v>52213.7</v>
      </c>
      <c r="E32" s="124">
        <v>3246.52</v>
      </c>
      <c r="F32" s="119">
        <v>3233</v>
      </c>
      <c r="G32" s="124">
        <v>10260.299999999999</v>
      </c>
      <c r="H32" s="124">
        <v>3173.62</v>
      </c>
      <c r="I32" s="119">
        <v>0</v>
      </c>
      <c r="J32" s="124">
        <v>0</v>
      </c>
      <c r="K32" s="124">
        <v>0</v>
      </c>
    </row>
    <row r="33" spans="1:11">
      <c r="A33" s="110" t="s">
        <v>59</v>
      </c>
      <c r="B33" s="110" t="s">
        <v>128</v>
      </c>
      <c r="C33" s="119">
        <v>14058</v>
      </c>
      <c r="D33" s="124">
        <v>44041</v>
      </c>
      <c r="E33" s="124">
        <v>3132.81</v>
      </c>
      <c r="F33" s="119">
        <v>3205</v>
      </c>
      <c r="G33" s="124">
        <v>10175</v>
      </c>
      <c r="H33" s="124">
        <v>3174.73</v>
      </c>
      <c r="I33" s="119">
        <v>0</v>
      </c>
      <c r="J33" s="124">
        <v>0</v>
      </c>
      <c r="K33" s="124">
        <v>0</v>
      </c>
    </row>
    <row r="34" spans="1:11">
      <c r="A34" s="110" t="s">
        <v>61</v>
      </c>
      <c r="B34" s="110" t="s">
        <v>129</v>
      </c>
      <c r="C34" s="119">
        <v>17094</v>
      </c>
      <c r="D34" s="124">
        <v>58701</v>
      </c>
      <c r="E34" s="124">
        <v>3434.01</v>
      </c>
      <c r="F34" s="119">
        <v>4844</v>
      </c>
      <c r="G34" s="124">
        <v>16318.8</v>
      </c>
      <c r="H34" s="124">
        <v>3368.87</v>
      </c>
      <c r="I34" s="119">
        <v>0</v>
      </c>
      <c r="J34" s="124">
        <v>0</v>
      </c>
      <c r="K34" s="124">
        <v>0</v>
      </c>
    </row>
    <row r="35" spans="1:11">
      <c r="A35" s="110" t="s">
        <v>63</v>
      </c>
      <c r="B35" s="110" t="s">
        <v>130</v>
      </c>
      <c r="C35" s="119">
        <v>17749</v>
      </c>
      <c r="D35" s="124">
        <v>55450.9</v>
      </c>
      <c r="E35" s="124">
        <v>3124.17</v>
      </c>
      <c r="F35" s="119">
        <v>3682</v>
      </c>
      <c r="G35" s="124">
        <v>10965.3</v>
      </c>
      <c r="H35" s="124">
        <v>2978.08</v>
      </c>
      <c r="I35" s="119">
        <v>0</v>
      </c>
      <c r="J35" s="124">
        <v>0</v>
      </c>
      <c r="K35" s="124">
        <v>0</v>
      </c>
    </row>
    <row r="36" spans="1:11">
      <c r="A36" s="110" t="s">
        <v>65</v>
      </c>
      <c r="B36" s="110" t="s">
        <v>131</v>
      </c>
      <c r="C36" s="119">
        <v>66102</v>
      </c>
      <c r="D36" s="124">
        <v>221382</v>
      </c>
      <c r="E36" s="124">
        <v>3349.1</v>
      </c>
      <c r="F36" s="119">
        <v>14348</v>
      </c>
      <c r="G36" s="124">
        <v>49226.1</v>
      </c>
      <c r="H36" s="124">
        <v>3430.87</v>
      </c>
      <c r="I36" s="119">
        <v>0</v>
      </c>
      <c r="J36" s="124">
        <v>0</v>
      </c>
      <c r="K36" s="124">
        <v>0</v>
      </c>
    </row>
    <row r="37" spans="1:11">
      <c r="A37" s="110" t="s">
        <v>67</v>
      </c>
      <c r="B37" s="110" t="s">
        <v>132</v>
      </c>
      <c r="C37" s="119">
        <v>78133</v>
      </c>
      <c r="D37" s="124">
        <v>359093.8</v>
      </c>
      <c r="E37" s="124">
        <v>4595.93</v>
      </c>
      <c r="F37" s="119">
        <v>27425</v>
      </c>
      <c r="G37" s="124">
        <v>121444.3</v>
      </c>
      <c r="H37" s="124">
        <v>4428.2299999999996</v>
      </c>
      <c r="I37" s="119">
        <v>0</v>
      </c>
      <c r="J37" s="124">
        <v>0</v>
      </c>
      <c r="K37" s="124">
        <v>0</v>
      </c>
    </row>
    <row r="38" spans="1:11">
      <c r="A38" s="115" t="s">
        <v>133</v>
      </c>
      <c r="B38" s="116"/>
      <c r="C38" s="119">
        <v>498787</v>
      </c>
      <c r="D38" s="124">
        <v>1996018.1</v>
      </c>
      <c r="E38" s="124">
        <v>4001.74</v>
      </c>
      <c r="F38" s="119">
        <v>151237</v>
      </c>
      <c r="G38" s="124">
        <v>616884.5</v>
      </c>
      <c r="H38" s="124">
        <v>4078.93</v>
      </c>
      <c r="I38" s="119">
        <v>0</v>
      </c>
      <c r="J38" s="124">
        <v>0</v>
      </c>
      <c r="K38" s="124">
        <v>0</v>
      </c>
    </row>
    <row r="39" spans="1:11">
      <c r="A39" s="92"/>
      <c r="B39" s="92"/>
      <c r="C39" s="92"/>
      <c r="D39" s="92"/>
      <c r="E39" s="92"/>
      <c r="F39" s="92"/>
      <c r="G39" s="92"/>
      <c r="H39" s="92"/>
      <c r="I39" s="92"/>
      <c r="J39" s="92"/>
      <c r="K39" s="92"/>
    </row>
    <row r="40" spans="1:11">
      <c r="A40" s="92"/>
      <c r="B40" s="92"/>
      <c r="C40" s="92"/>
      <c r="D40" s="92"/>
      <c r="E40" s="92"/>
      <c r="F40" s="92"/>
      <c r="G40" s="92"/>
      <c r="H40" s="92"/>
      <c r="I40" s="92"/>
      <c r="J40" s="92"/>
      <c r="K40" s="92"/>
    </row>
    <row r="41" spans="1:11">
      <c r="A41" s="92"/>
      <c r="B41" s="92"/>
      <c r="C41" s="92"/>
      <c r="D41" s="92"/>
      <c r="E41" s="92"/>
      <c r="F41" s="92"/>
      <c r="G41" s="92"/>
      <c r="H41" s="92"/>
      <c r="I41" s="92"/>
      <c r="J41" s="92"/>
      <c r="K41" s="92"/>
    </row>
    <row r="42" spans="1:11">
      <c r="A42" s="92"/>
      <c r="B42" s="92"/>
      <c r="C42" s="92"/>
      <c r="D42" s="92"/>
      <c r="E42" s="92"/>
      <c r="F42" s="92"/>
      <c r="G42" s="92"/>
      <c r="H42" s="92"/>
      <c r="I42" s="92"/>
      <c r="J42" s="92"/>
      <c r="K42" s="92"/>
    </row>
    <row r="43" spans="1:11">
      <c r="A43" s="92"/>
      <c r="B43" s="92"/>
      <c r="C43" s="92"/>
      <c r="D43" s="92"/>
      <c r="E43" s="92"/>
      <c r="F43" s="92"/>
      <c r="G43" s="92"/>
      <c r="H43" s="92"/>
      <c r="I43" s="92"/>
      <c r="J43" s="92"/>
      <c r="K43" s="92"/>
    </row>
    <row r="44" spans="1:11">
      <c r="A44" s="92"/>
      <c r="B44" s="92"/>
      <c r="C44" s="92"/>
      <c r="D44" s="92"/>
      <c r="E44" s="92"/>
      <c r="F44" s="92"/>
      <c r="G44" s="92"/>
      <c r="H44" s="92"/>
      <c r="I44" s="92"/>
      <c r="J44" s="92"/>
      <c r="K44" s="92"/>
    </row>
  </sheetData>
  <mergeCells count="31">
    <mergeCell ref="H22:H23"/>
    <mergeCell ref="I22:I23"/>
    <mergeCell ref="J22:J23"/>
    <mergeCell ref="K22:K23"/>
    <mergeCell ref="A38:B38"/>
    <mergeCell ref="A21:A23"/>
    <mergeCell ref="B21:B23"/>
    <mergeCell ref="C21:E21"/>
    <mergeCell ref="F21:H21"/>
    <mergeCell ref="I21:K21"/>
    <mergeCell ref="C22:C23"/>
    <mergeCell ref="D22:D23"/>
    <mergeCell ref="E22:E23"/>
    <mergeCell ref="F22:F23"/>
    <mergeCell ref="G22:G23"/>
    <mergeCell ref="G3:G4"/>
    <mergeCell ref="H3:H4"/>
    <mergeCell ref="I3:I4"/>
    <mergeCell ref="J3:J4"/>
    <mergeCell ref="K3:K4"/>
    <mergeCell ref="A19:B19"/>
    <mergeCell ref="A1:K1"/>
    <mergeCell ref="A2:A4"/>
    <mergeCell ref="B2:B4"/>
    <mergeCell ref="C2:E2"/>
    <mergeCell ref="F2:H2"/>
    <mergeCell ref="I2:K2"/>
    <mergeCell ref="C3:C4"/>
    <mergeCell ref="D3:D4"/>
    <mergeCell ref="E3:E4"/>
    <mergeCell ref="F3:F4"/>
  </mergeCells>
  <pageMargins left="0.75" right="0.75" top="1" bottom="1" header="0.5" footer="0.5"/>
  <pageSetup paperSize="9" orientation="landscape"/>
  <rowBreaks count="2" manualBreakCount="2">
    <brk id="20" max="16383" man="1"/>
    <brk id="39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>
  <dimension ref="A1:I27"/>
  <sheetViews>
    <sheetView showFormulas="1" workbookViewId="0">
      <selection activeCell="J14" sqref="J14"/>
    </sheetView>
  </sheetViews>
  <sheetFormatPr defaultColWidth="9.33203125" defaultRowHeight="12.75"/>
  <cols>
    <col min="1" max="1" width="6.1640625" customWidth="1"/>
    <col min="2" max="3" width="6.33203125" customWidth="1"/>
    <col min="4" max="4" width="6.83203125" customWidth="1"/>
    <col min="5" max="5" width="6" customWidth="1"/>
    <col min="6" max="6" width="9.1640625" customWidth="1"/>
    <col min="7" max="7" width="11.6640625" customWidth="1"/>
    <col min="8" max="8" width="5.33203125" customWidth="1"/>
    <col min="9" max="9" width="6.83203125" customWidth="1"/>
  </cols>
  <sheetData>
    <row r="1" spans="1:9">
      <c r="A1" s="1" t="s">
        <v>0</v>
      </c>
      <c r="B1" s="1"/>
      <c r="C1" s="1"/>
      <c r="D1" s="1"/>
      <c r="E1" s="1"/>
      <c r="F1" s="1"/>
      <c r="G1" s="1"/>
    </row>
    <row r="2" spans="1:9">
      <c r="A2" s="2"/>
    </row>
    <row r="3" spans="1:9" ht="35.25" customHeight="1">
      <c r="A3" s="3" t="s">
        <v>146</v>
      </c>
      <c r="B3" s="3"/>
      <c r="C3" s="3"/>
      <c r="D3" s="3"/>
      <c r="E3" s="3"/>
      <c r="F3" s="3"/>
      <c r="G3" s="3"/>
    </row>
    <row r="4" spans="1:9" ht="15.75" customHeight="1">
      <c r="B4" s="4"/>
      <c r="C4" s="5" t="s">
        <v>2</v>
      </c>
      <c r="D4" s="6" t="s">
        <v>3</v>
      </c>
      <c r="E4" s="6"/>
    </row>
    <row r="5" spans="1:9" ht="16.5" customHeight="1" thickBot="1">
      <c r="A5" s="7"/>
    </row>
    <row r="6" spans="1:9" ht="14.25" customHeight="1" thickBot="1">
      <c r="A6" s="9" t="s">
        <v>4</v>
      </c>
      <c r="B6" s="11"/>
      <c r="C6" s="11"/>
      <c r="D6" s="11"/>
      <c r="E6" s="10"/>
      <c r="F6" s="8" t="s">
        <v>5</v>
      </c>
      <c r="G6" s="12" t="s">
        <v>6</v>
      </c>
      <c r="H6" s="13"/>
      <c r="I6" s="13"/>
    </row>
    <row r="7" spans="1:9" ht="2.25" hidden="1" customHeight="1">
      <c r="A7" s="14"/>
      <c r="B7" s="15"/>
      <c r="C7" s="15"/>
      <c r="D7" s="15"/>
      <c r="E7" s="16"/>
      <c r="F7" s="17"/>
      <c r="G7" s="18"/>
      <c r="H7" s="19"/>
      <c r="I7" s="19"/>
    </row>
    <row r="8" spans="1:9" ht="34.5" customHeight="1">
      <c r="A8" s="20" t="s">
        <v>7</v>
      </c>
      <c r="B8" s="21"/>
      <c r="C8" s="21"/>
      <c r="D8" s="21"/>
      <c r="E8" s="22"/>
      <c r="F8" s="23"/>
      <c r="G8" s="24" t="s">
        <v>8</v>
      </c>
      <c r="H8" s="25"/>
      <c r="I8" s="25"/>
    </row>
    <row r="9" spans="1:9" ht="25.5" customHeight="1">
      <c r="A9" s="26" t="s">
        <v>9</v>
      </c>
      <c r="B9" s="27"/>
      <c r="C9" s="27"/>
      <c r="D9" s="27"/>
      <c r="E9" s="28"/>
      <c r="F9" s="30" t="s">
        <v>10</v>
      </c>
      <c r="G9" s="24"/>
      <c r="H9" s="25"/>
      <c r="I9" s="25"/>
    </row>
    <row r="10" spans="1:9" ht="13.5" customHeight="1" thickBot="1">
      <c r="A10" s="31" t="s">
        <v>11</v>
      </c>
      <c r="B10" s="33"/>
      <c r="C10" s="33"/>
      <c r="D10" s="33"/>
      <c r="E10" s="32"/>
      <c r="F10" s="29"/>
      <c r="G10" s="24"/>
      <c r="H10" s="25"/>
      <c r="I10" s="25"/>
    </row>
    <row r="11" spans="1:9" ht="29.25" customHeight="1">
      <c r="A11" s="20" t="s">
        <v>12</v>
      </c>
      <c r="B11" s="21"/>
      <c r="C11" s="21"/>
      <c r="D11" s="21"/>
      <c r="E11" s="22"/>
      <c r="F11" s="34"/>
      <c r="G11" s="24"/>
      <c r="H11" s="25"/>
      <c r="I11" s="25"/>
    </row>
    <row r="12" spans="1:9" ht="13.5" customHeight="1">
      <c r="A12" s="35" t="s">
        <v>13</v>
      </c>
      <c r="B12" s="36"/>
      <c r="C12" s="36"/>
      <c r="D12" s="36"/>
      <c r="E12" s="37"/>
      <c r="F12" s="30" t="s">
        <v>14</v>
      </c>
      <c r="G12" s="38"/>
    </row>
    <row r="13" spans="1:9" ht="51.75" customHeight="1" thickBot="1">
      <c r="A13" s="39" t="s">
        <v>15</v>
      </c>
      <c r="B13" s="41"/>
      <c r="C13" s="41"/>
      <c r="D13" s="41"/>
      <c r="E13" s="40"/>
      <c r="F13" s="29"/>
      <c r="G13" s="38"/>
      <c r="H13" s="42"/>
      <c r="I13" s="42" t="s">
        <v>16</v>
      </c>
    </row>
    <row r="14" spans="1:9" ht="25.5" customHeight="1">
      <c r="A14" s="20" t="s">
        <v>17</v>
      </c>
      <c r="B14" s="21"/>
      <c r="C14" s="21"/>
      <c r="D14" s="21"/>
      <c r="E14" s="22"/>
      <c r="F14" s="43" t="s">
        <v>18</v>
      </c>
      <c r="G14" s="38"/>
    </row>
    <row r="15" spans="1:9" ht="12.75" customHeight="1" thickBot="1">
      <c r="A15" s="39" t="s">
        <v>19</v>
      </c>
      <c r="B15" s="41"/>
      <c r="C15" s="41"/>
      <c r="D15" s="41"/>
      <c r="E15" s="40"/>
      <c r="F15" s="29"/>
      <c r="G15" s="38"/>
    </row>
    <row r="16" spans="1:9" ht="13.5" customHeight="1" thickBot="1">
      <c r="A16" s="2"/>
    </row>
    <row r="17" spans="1:9" s="44" customFormat="1" ht="13.5" customHeight="1" thickBot="1">
      <c r="A17" s="45" t="s">
        <v>20</v>
      </c>
      <c r="B17" s="47"/>
      <c r="C17" s="47"/>
      <c r="D17" s="47"/>
      <c r="E17" s="47"/>
      <c r="F17" s="47"/>
      <c r="G17" s="47"/>
      <c r="H17" s="47"/>
      <c r="I17" s="46"/>
    </row>
    <row r="18" spans="1:9" s="44" customFormat="1" ht="14.25" customHeight="1" thickBot="1">
      <c r="A18" s="48" t="s">
        <v>21</v>
      </c>
      <c r="B18" s="50"/>
      <c r="C18" s="50"/>
      <c r="D18" s="50"/>
      <c r="E18" s="50"/>
      <c r="F18" s="50"/>
      <c r="G18" s="50"/>
      <c r="H18" s="50"/>
      <c r="I18" s="49"/>
    </row>
    <row r="19" spans="1:9" s="44" customFormat="1" ht="13.5" customHeight="1" thickBot="1">
      <c r="A19" s="51"/>
      <c r="B19" s="53"/>
      <c r="C19" s="53"/>
      <c r="D19" s="53"/>
      <c r="E19" s="53"/>
      <c r="F19" s="53"/>
      <c r="G19" s="53"/>
      <c r="H19" s="53"/>
      <c r="I19" s="52"/>
    </row>
    <row r="20" spans="1:9" s="44" customFormat="1" ht="13.5" customHeight="1" thickBot="1">
      <c r="A20" s="45" t="s">
        <v>22</v>
      </c>
      <c r="B20" s="47"/>
      <c r="C20" s="47"/>
      <c r="D20" s="47"/>
      <c r="E20" s="47"/>
      <c r="F20" s="47"/>
      <c r="G20" s="47"/>
      <c r="H20" s="47"/>
      <c r="I20" s="46"/>
    </row>
    <row r="21" spans="1:9" s="44" customFormat="1" ht="13.5" customHeight="1" thickBot="1">
      <c r="A21" s="51"/>
      <c r="B21" s="53"/>
      <c r="C21" s="53"/>
      <c r="D21" s="53"/>
      <c r="E21" s="53"/>
      <c r="F21" s="53"/>
      <c r="G21" s="53"/>
      <c r="H21" s="53"/>
      <c r="I21" s="52"/>
    </row>
    <row r="22" spans="1:9" s="44" customFormat="1" ht="13.5" customHeight="1" thickBot="1">
      <c r="A22" s="51"/>
      <c r="B22" s="53"/>
      <c r="C22" s="53"/>
      <c r="D22" s="53"/>
      <c r="E22" s="53"/>
      <c r="F22" s="53"/>
      <c r="G22" s="53"/>
      <c r="H22" s="53"/>
      <c r="I22" s="52"/>
    </row>
    <row r="23" spans="1:9" s="44" customFormat="1" ht="13.5" customHeight="1" thickBot="1">
      <c r="A23" s="54" t="s">
        <v>23</v>
      </c>
      <c r="B23" s="56" t="s">
        <v>24</v>
      </c>
      <c r="C23" s="58"/>
      <c r="D23" s="58"/>
      <c r="E23" s="58"/>
      <c r="F23" s="58"/>
      <c r="G23" s="58"/>
      <c r="H23" s="58"/>
      <c r="I23" s="57"/>
    </row>
    <row r="24" spans="1:9" s="44" customFormat="1" ht="67.5" customHeight="1" thickBot="1">
      <c r="A24" s="55"/>
      <c r="B24" s="59" t="s">
        <v>25</v>
      </c>
      <c r="C24" s="59" t="s">
        <v>26</v>
      </c>
      <c r="D24" s="59" t="s">
        <v>27</v>
      </c>
      <c r="E24" s="59" t="s">
        <v>28</v>
      </c>
      <c r="F24" s="59" t="s">
        <v>29</v>
      </c>
      <c r="G24" s="59" t="s">
        <v>30</v>
      </c>
      <c r="H24" s="59"/>
      <c r="I24" s="59" t="s">
        <v>31</v>
      </c>
    </row>
    <row r="25" spans="1:9" s="60" customFormat="1" ht="13.5" customHeight="1" thickBot="1">
      <c r="A25" s="61">
        <v>1</v>
      </c>
      <c r="B25" s="62">
        <v>2</v>
      </c>
      <c r="C25" s="62">
        <v>3</v>
      </c>
      <c r="D25" s="63">
        <v>4</v>
      </c>
      <c r="E25" s="62">
        <v>5</v>
      </c>
      <c r="F25" s="62">
        <v>6</v>
      </c>
      <c r="G25" s="62">
        <v>7</v>
      </c>
      <c r="H25" s="62">
        <v>8</v>
      </c>
      <c r="I25" s="64">
        <v>9</v>
      </c>
    </row>
    <row r="26" spans="1:9" s="44" customFormat="1">
      <c r="A26" s="65" t="s">
        <v>32</v>
      </c>
      <c r="B26" s="65"/>
      <c r="C26" s="65"/>
      <c r="D26" s="65"/>
      <c r="E26" s="65"/>
      <c r="F26" s="65"/>
    </row>
    <row r="27" spans="1:9" s="44" customFormat="1"/>
  </sheetData>
  <mergeCells count="26">
    <mergeCell ref="A23:A24"/>
    <mergeCell ref="B23:I23"/>
    <mergeCell ref="A26:F26"/>
    <mergeCell ref="A17:I17"/>
    <mergeCell ref="A18:I18"/>
    <mergeCell ref="A19:I19"/>
    <mergeCell ref="A20:I20"/>
    <mergeCell ref="A21:I21"/>
    <mergeCell ref="A22:I22"/>
    <mergeCell ref="A11:E11"/>
    <mergeCell ref="A12:E12"/>
    <mergeCell ref="F12:F13"/>
    <mergeCell ref="A13:E13"/>
    <mergeCell ref="A14:E14"/>
    <mergeCell ref="F14:F15"/>
    <mergeCell ref="A15:E15"/>
    <mergeCell ref="A1:G1"/>
    <mergeCell ref="A3:G3"/>
    <mergeCell ref="D4:E4"/>
    <mergeCell ref="A6:E6"/>
    <mergeCell ref="G6:I6"/>
    <mergeCell ref="A8:E8"/>
    <mergeCell ref="G8:I11"/>
    <mergeCell ref="A9:E9"/>
    <mergeCell ref="F9:F10"/>
    <mergeCell ref="A10:E10"/>
  </mergeCells>
  <pageMargins left="0.59055118110236227" right="0.39370078740157483" top="0.39370078740157483" bottom="0.39370078740157483" header="0" footer="0"/>
  <pageSetup paperSize="9" orientation="landscape"/>
</worksheet>
</file>

<file path=xl/worksheets/sheet8.xml><?xml version="1.0" encoding="utf-8"?>
<worksheet xmlns="http://schemas.openxmlformats.org/spreadsheetml/2006/main" xmlns:r="http://schemas.openxmlformats.org/officeDocument/2006/relationships">
  <dimension ref="A2:K34"/>
  <sheetViews>
    <sheetView workbookViewId="0">
      <selection activeCell="C24" sqref="C24:E28"/>
    </sheetView>
  </sheetViews>
  <sheetFormatPr defaultColWidth="9.33203125" defaultRowHeight="11.25" customHeight="1"/>
  <cols>
    <col min="1" max="1" width="42" style="67" customWidth="1"/>
    <col min="2" max="2" width="6.33203125" style="68" customWidth="1"/>
    <col min="3" max="3" width="10.5" style="69" customWidth="1"/>
    <col min="4" max="4" width="19.1640625" style="70" customWidth="1"/>
    <col min="5" max="5" width="20.83203125" style="70" customWidth="1"/>
    <col min="6" max="6" width="9.33203125" style="66" hidden="1" customWidth="1"/>
    <col min="7" max="7" width="9.33203125" style="71" hidden="1" customWidth="1"/>
    <col min="8" max="9" width="9.33203125" style="66" hidden="1" customWidth="1"/>
    <col min="10" max="11" width="9.33203125" style="71" hidden="1" customWidth="1"/>
    <col min="12" max="16384" width="9.33203125" style="66"/>
  </cols>
  <sheetData>
    <row r="2" spans="1:11" s="72" customFormat="1" ht="67.5" customHeight="1">
      <c r="A2" s="73" t="s">
        <v>33</v>
      </c>
      <c r="B2" s="74" t="s">
        <v>34</v>
      </c>
      <c r="C2" s="75" t="s">
        <v>147</v>
      </c>
      <c r="D2" s="76" t="s">
        <v>36</v>
      </c>
      <c r="E2" s="77" t="s">
        <v>37</v>
      </c>
      <c r="G2" s="78"/>
      <c r="J2" s="78"/>
      <c r="K2" s="78"/>
    </row>
    <row r="3" spans="1:11" s="79" customFormat="1" ht="11.25" customHeight="1">
      <c r="A3" s="80" t="s">
        <v>38</v>
      </c>
      <c r="B3" s="81" t="s">
        <v>39</v>
      </c>
      <c r="C3" s="82">
        <v>1</v>
      </c>
      <c r="D3" s="82">
        <v>2</v>
      </c>
      <c r="E3" s="82">
        <v>3</v>
      </c>
      <c r="G3" s="83"/>
      <c r="J3" s="83"/>
      <c r="K3" s="83"/>
    </row>
    <row r="4" spans="1:11" ht="55.5" customHeight="1">
      <c r="A4" s="84" t="s">
        <v>40</v>
      </c>
      <c r="B4" s="81" t="s">
        <v>41</v>
      </c>
      <c r="C4" s="85">
        <v>151237</v>
      </c>
      <c r="D4" s="86">
        <v>616884.5</v>
      </c>
      <c r="E4" s="86">
        <v>4078.93</v>
      </c>
      <c r="F4" s="66" t="e">
        <f>[1]Dodatok1!#REF!</f>
        <v>#REF!</v>
      </c>
      <c r="G4" s="87" t="e">
        <f t="shared" ref="G4:G15" si="0">F4-C4</f>
        <v>#REF!</v>
      </c>
      <c r="H4" s="69">
        <f>SUM(C5:C15)</f>
        <v>116003</v>
      </c>
      <c r="I4" s="70">
        <f>SUM(D5:D17)</f>
        <v>616884.49999999988</v>
      </c>
      <c r="J4" s="87">
        <f>H4-C4</f>
        <v>-35234</v>
      </c>
      <c r="K4" s="88">
        <f>I4-D4</f>
        <v>0</v>
      </c>
    </row>
    <row r="5" spans="1:11" ht="12.75" customHeight="1">
      <c r="A5" s="84" t="s">
        <v>42</v>
      </c>
      <c r="B5" s="81" t="s">
        <v>43</v>
      </c>
      <c r="C5" s="85">
        <v>54</v>
      </c>
      <c r="D5" s="86">
        <v>36.4</v>
      </c>
      <c r="E5" s="86">
        <v>674.85</v>
      </c>
      <c r="F5" s="66" t="e">
        <f>[1]Dodatok1!#REF!</f>
        <v>#REF!</v>
      </c>
      <c r="G5" s="87" t="e">
        <f t="shared" si="0"/>
        <v>#REF!</v>
      </c>
    </row>
    <row r="6" spans="1:11" ht="12.75" customHeight="1">
      <c r="A6" s="84" t="s">
        <v>44</v>
      </c>
      <c r="B6" s="81" t="s">
        <v>45</v>
      </c>
      <c r="C6" s="85">
        <v>130</v>
      </c>
      <c r="D6" s="86">
        <v>125</v>
      </c>
      <c r="E6" s="86">
        <v>961.78</v>
      </c>
      <c r="F6" s="66" t="e">
        <f>[1]Dodatok1!#REF!</f>
        <v>#REF!</v>
      </c>
      <c r="G6" s="87" t="e">
        <f t="shared" si="0"/>
        <v>#REF!</v>
      </c>
    </row>
    <row r="7" spans="1:11" ht="12.75" customHeight="1">
      <c r="A7" s="84" t="s">
        <v>46</v>
      </c>
      <c r="B7" s="81" t="s">
        <v>47</v>
      </c>
      <c r="C7" s="85">
        <v>23</v>
      </c>
      <c r="D7" s="86">
        <v>23.3</v>
      </c>
      <c r="E7" s="86">
        <v>1013.06</v>
      </c>
      <c r="F7" s="66" t="e">
        <f>[1]Dodatok1!#REF!</f>
        <v>#REF!</v>
      </c>
      <c r="G7" s="87" t="e">
        <f t="shared" si="0"/>
        <v>#REF!</v>
      </c>
    </row>
    <row r="8" spans="1:11" ht="12.75" customHeight="1">
      <c r="A8" s="84" t="s">
        <v>48</v>
      </c>
      <c r="B8" s="81" t="s">
        <v>49</v>
      </c>
      <c r="C8" s="85">
        <v>387</v>
      </c>
      <c r="D8" s="86">
        <v>448.9</v>
      </c>
      <c r="E8" s="86">
        <v>1160.02</v>
      </c>
      <c r="F8" s="66" t="e">
        <f>[1]Dodatok1!#REF!</f>
        <v>#REF!</v>
      </c>
      <c r="G8" s="87" t="e">
        <f t="shared" si="0"/>
        <v>#REF!</v>
      </c>
    </row>
    <row r="9" spans="1:11" ht="12.75" customHeight="1">
      <c r="A9" s="84" t="s">
        <v>50</v>
      </c>
      <c r="B9" s="81" t="s">
        <v>51</v>
      </c>
      <c r="C9" s="85">
        <v>120</v>
      </c>
      <c r="D9" s="86">
        <v>146.9</v>
      </c>
      <c r="E9" s="86">
        <v>1224.17</v>
      </c>
      <c r="F9" s="66" t="e">
        <f>[1]Dodatok1!#REF!</f>
        <v>#REF!</v>
      </c>
      <c r="G9" s="87" t="e">
        <f t="shared" si="0"/>
        <v>#REF!</v>
      </c>
    </row>
    <row r="10" spans="1:11" ht="12.75" customHeight="1">
      <c r="A10" s="84" t="s">
        <v>52</v>
      </c>
      <c r="B10" s="81" t="s">
        <v>53</v>
      </c>
      <c r="C10" s="85">
        <v>17</v>
      </c>
      <c r="D10" s="86">
        <v>23.1</v>
      </c>
      <c r="E10" s="86">
        <v>1357.41</v>
      </c>
      <c r="F10" s="66" t="e">
        <f>[1]Dodatok1!#REF!</f>
        <v>#REF!</v>
      </c>
      <c r="G10" s="87" t="e">
        <f t="shared" si="0"/>
        <v>#REF!</v>
      </c>
    </row>
    <row r="11" spans="1:11" ht="12.75" customHeight="1">
      <c r="A11" s="84" t="s">
        <v>54</v>
      </c>
      <c r="B11" s="81" t="s">
        <v>55</v>
      </c>
      <c r="C11" s="85">
        <v>38</v>
      </c>
      <c r="D11" s="86">
        <v>55.2</v>
      </c>
      <c r="E11" s="86">
        <v>1451.91</v>
      </c>
      <c r="F11" s="66" t="e">
        <f>[1]Dodatok1!#REF!</f>
        <v>#REF!</v>
      </c>
      <c r="G11" s="87" t="e">
        <f t="shared" si="0"/>
        <v>#REF!</v>
      </c>
    </row>
    <row r="12" spans="1:11" ht="12.75" customHeight="1">
      <c r="A12" s="84" t="s">
        <v>56</v>
      </c>
      <c r="B12" s="81" t="s">
        <v>57</v>
      </c>
      <c r="C12" s="85">
        <v>125</v>
      </c>
      <c r="D12" s="86">
        <v>227</v>
      </c>
      <c r="E12" s="86">
        <v>1816.2</v>
      </c>
      <c r="F12" s="66" t="e">
        <f>[1]Dodatok1!#REF!</f>
        <v>#REF!</v>
      </c>
      <c r="G12" s="87" t="e">
        <f t="shared" si="0"/>
        <v>#REF!</v>
      </c>
    </row>
    <row r="13" spans="1:11" ht="12.75" customHeight="1">
      <c r="A13" s="84" t="s">
        <v>58</v>
      </c>
      <c r="B13" s="81" t="s">
        <v>59</v>
      </c>
      <c r="C13" s="85">
        <v>78403</v>
      </c>
      <c r="D13" s="86">
        <v>180753.3</v>
      </c>
      <c r="E13" s="86">
        <v>2305.44</v>
      </c>
      <c r="F13" s="66" t="e">
        <f>[1]Dodatok1!#REF!</f>
        <v>#REF!</v>
      </c>
      <c r="G13" s="87" t="e">
        <f t="shared" si="0"/>
        <v>#REF!</v>
      </c>
    </row>
    <row r="14" spans="1:11" ht="12.75" customHeight="1">
      <c r="A14" s="84" t="s">
        <v>60</v>
      </c>
      <c r="B14" s="81" t="s">
        <v>61</v>
      </c>
      <c r="C14" s="85">
        <v>20615</v>
      </c>
      <c r="D14" s="86">
        <v>71486.899999999994</v>
      </c>
      <c r="E14" s="86">
        <v>3467.71</v>
      </c>
      <c r="F14" s="66" t="e">
        <f>[1]Dodatok1!#REF!</f>
        <v>#REF!</v>
      </c>
      <c r="G14" s="87" t="e">
        <f t="shared" si="0"/>
        <v>#REF!</v>
      </c>
    </row>
    <row r="15" spans="1:11" ht="12.75" customHeight="1">
      <c r="A15" s="84" t="s">
        <v>62</v>
      </c>
      <c r="B15" s="81" t="s">
        <v>63</v>
      </c>
      <c r="C15" s="85">
        <v>16091</v>
      </c>
      <c r="D15" s="86">
        <v>71741.899999999994</v>
      </c>
      <c r="E15" s="86">
        <v>4458.51</v>
      </c>
      <c r="F15" s="66" t="e">
        <f>[1]Dodatok1!#REF!</f>
        <v>#REF!</v>
      </c>
      <c r="G15" s="87" t="e">
        <f t="shared" si="0"/>
        <v>#REF!</v>
      </c>
    </row>
    <row r="16" spans="1:11" ht="12.75" customHeight="1">
      <c r="A16" s="84" t="s">
        <v>64</v>
      </c>
      <c r="B16" s="81" t="s">
        <v>65</v>
      </c>
      <c r="C16" s="85">
        <v>27680</v>
      </c>
      <c r="D16" s="86">
        <v>186452.9</v>
      </c>
      <c r="E16" s="86">
        <v>6736.02</v>
      </c>
      <c r="G16" s="87"/>
    </row>
    <row r="17" spans="1:11" ht="12.75" customHeight="1">
      <c r="A17" s="84" t="s">
        <v>66</v>
      </c>
      <c r="B17" s="89" t="s">
        <v>67</v>
      </c>
      <c r="C17" s="85">
        <v>7554</v>
      </c>
      <c r="D17" s="86">
        <v>105363.7</v>
      </c>
      <c r="E17" s="86">
        <v>13948.06</v>
      </c>
      <c r="F17" s="66" t="e">
        <f>[1]Dodatok1!#REF!</f>
        <v>#REF!</v>
      </c>
      <c r="G17" s="87" t="e">
        <f t="shared" ref="G17:G26" si="1">F17-C17</f>
        <v>#REF!</v>
      </c>
    </row>
    <row r="18" spans="1:11" ht="45.75" customHeight="1">
      <c r="A18" s="84" t="s">
        <v>68</v>
      </c>
      <c r="B18" s="89" t="s">
        <v>69</v>
      </c>
      <c r="C18" s="85">
        <v>107393</v>
      </c>
      <c r="D18" s="86">
        <v>474719.7</v>
      </c>
      <c r="E18" s="86">
        <v>4420.3999999999996</v>
      </c>
      <c r="F18" s="69" t="e">
        <f>'[2]Dodatok 2'!#REF!</f>
        <v>#REF!</v>
      </c>
      <c r="G18" s="87" t="e">
        <f t="shared" si="1"/>
        <v>#REF!</v>
      </c>
      <c r="H18" s="69">
        <f>SUM(C18:C23)</f>
        <v>151237</v>
      </c>
      <c r="I18" s="70">
        <f>SUM(D18:D23)</f>
        <v>616884.5</v>
      </c>
      <c r="J18" s="87">
        <f>H18-C4</f>
        <v>0</v>
      </c>
      <c r="K18" s="88">
        <f>I18-D4</f>
        <v>0</v>
      </c>
    </row>
    <row r="19" spans="1:11" ht="14.25" customHeight="1">
      <c r="A19" s="84" t="s">
        <v>70</v>
      </c>
      <c r="B19" s="89" t="s">
        <v>71</v>
      </c>
      <c r="C19" s="85">
        <v>33372</v>
      </c>
      <c r="D19" s="86">
        <v>103558.2</v>
      </c>
      <c r="E19" s="86">
        <v>3103.15</v>
      </c>
      <c r="F19" s="69" t="e">
        <f>'[2]Dodatok 2'!#REF!</f>
        <v>#REF!</v>
      </c>
      <c r="G19" s="87" t="e">
        <f t="shared" si="1"/>
        <v>#REF!</v>
      </c>
    </row>
    <row r="20" spans="1:11" ht="14.25" customHeight="1">
      <c r="A20" s="84" t="s">
        <v>72</v>
      </c>
      <c r="B20" s="89" t="s">
        <v>73</v>
      </c>
      <c r="C20" s="85">
        <v>5432</v>
      </c>
      <c r="D20" s="86">
        <v>14419.3</v>
      </c>
      <c r="E20" s="86">
        <v>2654.51</v>
      </c>
      <c r="F20" s="69" t="e">
        <f>'[2]Dodatok 2'!#REF!</f>
        <v>#REF!</v>
      </c>
      <c r="G20" s="87" t="e">
        <f t="shared" si="1"/>
        <v>#REF!</v>
      </c>
    </row>
    <row r="21" spans="1:11" ht="14.25" customHeight="1">
      <c r="A21" s="84" t="s">
        <v>74</v>
      </c>
      <c r="B21" s="89" t="s">
        <v>75</v>
      </c>
      <c r="C21" s="85">
        <v>3689</v>
      </c>
      <c r="D21" s="86">
        <v>17792.099999999999</v>
      </c>
      <c r="E21" s="86">
        <v>4823.0200000000004</v>
      </c>
      <c r="F21" s="69" t="e">
        <f>'[2]Dodatok 2'!#REF!</f>
        <v>#REF!</v>
      </c>
      <c r="G21" s="87" t="e">
        <f t="shared" si="1"/>
        <v>#REF!</v>
      </c>
    </row>
    <row r="22" spans="1:11" ht="14.25" customHeight="1">
      <c r="A22" s="84" t="s">
        <v>76</v>
      </c>
      <c r="B22" s="89" t="s">
        <v>77</v>
      </c>
      <c r="C22" s="85">
        <v>1319</v>
      </c>
      <c r="D22" s="86">
        <v>2673.6</v>
      </c>
      <c r="E22" s="86">
        <v>2027</v>
      </c>
      <c r="F22" s="69" t="e">
        <f>'[2]Dodatok 2'!#REF!</f>
        <v>#REF!</v>
      </c>
      <c r="G22" s="87" t="e">
        <f t="shared" si="1"/>
        <v>#REF!</v>
      </c>
    </row>
    <row r="23" spans="1:11" ht="14.25" customHeight="1">
      <c r="A23" s="84" t="s">
        <v>78</v>
      </c>
      <c r="B23" s="89" t="s">
        <v>79</v>
      </c>
      <c r="C23" s="85">
        <v>32</v>
      </c>
      <c r="D23" s="86">
        <v>3721.6</v>
      </c>
      <c r="E23" s="86">
        <v>116299.57</v>
      </c>
      <c r="F23" s="69" t="e">
        <f>'[2]Dodatok 2'!#REF!</f>
        <v>#REF!</v>
      </c>
      <c r="G23" s="87" t="e">
        <f t="shared" si="1"/>
        <v>#REF!</v>
      </c>
    </row>
    <row r="24" spans="1:11" ht="42.75" customHeight="1">
      <c r="A24" s="84" t="s">
        <v>80</v>
      </c>
      <c r="B24" s="89" t="s">
        <v>81</v>
      </c>
      <c r="C24" s="85">
        <v>901</v>
      </c>
      <c r="D24" s="86">
        <v>1100</v>
      </c>
      <c r="E24" s="86">
        <v>1220.8399999999999</v>
      </c>
      <c r="F24" s="69" t="e">
        <f>'[3]Dodatok 3'!#REF!</f>
        <v>#REF!</v>
      </c>
      <c r="G24" s="87" t="e">
        <f t="shared" si="1"/>
        <v>#REF!</v>
      </c>
      <c r="H24" s="69">
        <f>SUM(C24:C26)</f>
        <v>151237</v>
      </c>
      <c r="I24" s="70">
        <f>SUM(D24:D26)</f>
        <v>616884.5</v>
      </c>
      <c r="J24" s="87">
        <f>H24-C4</f>
        <v>0</v>
      </c>
      <c r="K24" s="88">
        <f>I24-D4</f>
        <v>0</v>
      </c>
    </row>
    <row r="25" spans="1:11" ht="11.25" customHeight="1">
      <c r="A25" s="84" t="s">
        <v>82</v>
      </c>
      <c r="B25" s="89" t="s">
        <v>83</v>
      </c>
      <c r="C25" s="85">
        <v>21323</v>
      </c>
      <c r="D25" s="86">
        <v>43221.7</v>
      </c>
      <c r="E25" s="86">
        <v>2027</v>
      </c>
      <c r="F25" s="69" t="e">
        <f>'[3]Dodatok 3'!#REF!</f>
        <v>#REF!</v>
      </c>
      <c r="G25" s="87" t="e">
        <f t="shared" si="1"/>
        <v>#REF!</v>
      </c>
    </row>
    <row r="26" spans="1:11" ht="11.25" customHeight="1">
      <c r="A26" s="84" t="s">
        <v>84</v>
      </c>
      <c r="B26" s="89" t="s">
        <v>85</v>
      </c>
      <c r="C26" s="85">
        <v>129013</v>
      </c>
      <c r="D26" s="86">
        <v>572562.80000000005</v>
      </c>
      <c r="E26" s="86">
        <v>4438.0200000000004</v>
      </c>
      <c r="F26" s="69" t="e">
        <f>'[3]Dodatok 3'!#REF!</f>
        <v>#REF!</v>
      </c>
      <c r="G26" s="87" t="e">
        <f t="shared" si="1"/>
        <v>#REF!</v>
      </c>
    </row>
    <row r="27" spans="1:11" s="92" customFormat="1" ht="22.5" customHeight="1">
      <c r="A27" s="84" t="s">
        <v>148</v>
      </c>
      <c r="B27" s="89" t="s">
        <v>87</v>
      </c>
      <c r="C27" s="85">
        <v>0</v>
      </c>
      <c r="D27" s="86">
        <v>0</v>
      </c>
      <c r="E27" s="86">
        <v>0</v>
      </c>
      <c r="F27" s="90"/>
      <c r="G27" s="90"/>
    </row>
    <row r="28" spans="1:11" ht="22.5" customHeight="1">
      <c r="A28" s="84" t="s">
        <v>88</v>
      </c>
      <c r="B28" s="89" t="s">
        <v>89</v>
      </c>
      <c r="C28" s="85">
        <v>0</v>
      </c>
      <c r="D28" s="86">
        <v>0</v>
      </c>
      <c r="E28" s="86">
        <v>0</v>
      </c>
    </row>
    <row r="29" spans="1:11" s="92" customFormat="1" ht="6.75" customHeight="1">
      <c r="A29" s="93"/>
      <c r="B29" s="94"/>
      <c r="C29" s="95"/>
      <c r="D29" s="96"/>
      <c r="E29" s="96"/>
    </row>
    <row r="30" spans="1:11" ht="11.25" customHeight="1">
      <c r="A30" s="97" t="s">
        <v>90</v>
      </c>
      <c r="B30" s="97"/>
      <c r="C30" s="97"/>
      <c r="D30" s="97"/>
      <c r="E30" s="97"/>
      <c r="G30" s="66"/>
      <c r="H30" s="71"/>
      <c r="I30" s="71"/>
      <c r="J30" s="66"/>
      <c r="K30" s="66"/>
    </row>
    <row r="31" spans="1:11" ht="11.25" customHeight="1">
      <c r="A31" s="97"/>
      <c r="B31" s="97"/>
      <c r="C31" s="97"/>
      <c r="D31" s="97"/>
      <c r="E31" s="97"/>
      <c r="G31" s="66"/>
      <c r="H31" s="71"/>
      <c r="I31" s="71"/>
      <c r="J31" s="66"/>
      <c r="K31" s="66"/>
    </row>
    <row r="32" spans="1:11" ht="40.5" customHeight="1">
      <c r="A32" s="98" t="s">
        <v>91</v>
      </c>
      <c r="B32" s="98"/>
      <c r="C32" s="98"/>
      <c r="D32" s="98" t="s">
        <v>92</v>
      </c>
      <c r="E32" s="98"/>
      <c r="F32" s="98"/>
      <c r="G32" s="98"/>
    </row>
    <row r="34" spans="1:3" ht="22.5" customHeight="1">
      <c r="A34" s="98" t="s">
        <v>93</v>
      </c>
      <c r="B34" s="98"/>
      <c r="C34" s="98"/>
    </row>
  </sheetData>
  <mergeCells count="4">
    <mergeCell ref="A30:E31"/>
    <mergeCell ref="A32:C32"/>
    <mergeCell ref="D32:G32"/>
    <mergeCell ref="A34:C34"/>
  </mergeCells>
  <pageMargins left="0.39370078740157483" right="0.39370078740157483" top="0.39370078740157483" bottom="0.39370078740157483" header="0" footer="0.11811023622047245"/>
  <pageSetup paperSize="9" fitToHeight="42" orientation="portrait"/>
  <headerFooter>
    <oddFooter>&amp;R&amp;6&amp;P/&amp;N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B2:G12"/>
  <sheetViews>
    <sheetView workbookViewId="0">
      <selection activeCell="G13" sqref="B2:G13"/>
    </sheetView>
  </sheetViews>
  <sheetFormatPr defaultColWidth="9.33203125" defaultRowHeight="12.75"/>
  <sheetData>
    <row r="2" spans="2:7">
      <c r="B2" s="2" t="s">
        <v>94</v>
      </c>
      <c r="G2" s="2" t="s">
        <v>95</v>
      </c>
    </row>
    <row r="3" spans="2:7">
      <c r="B3" s="2" t="s">
        <v>41</v>
      </c>
      <c r="C3" s="85">
        <f>'5pf (раб)'!C4</f>
        <v>151237</v>
      </c>
      <c r="D3" s="2" t="s">
        <v>96</v>
      </c>
      <c r="E3" s="2" t="s">
        <v>97</v>
      </c>
      <c r="F3" s="85">
        <f>SUM('5pf (раб)'!C5:C17)</f>
        <v>151237</v>
      </c>
      <c r="G3" t="str">
        <f>IF(F3=C3,"+","-")</f>
        <v>+</v>
      </c>
    </row>
    <row r="4" spans="2:7">
      <c r="B4" s="2" t="s">
        <v>41</v>
      </c>
      <c r="C4" s="85">
        <f>'5pf (раб)'!C4</f>
        <v>151237</v>
      </c>
      <c r="D4" s="2" t="s">
        <v>96</v>
      </c>
      <c r="E4" s="2" t="s">
        <v>98</v>
      </c>
      <c r="F4" s="85">
        <f>SUM('5pf (раб)'!C18:C23)</f>
        <v>151237</v>
      </c>
      <c r="G4" t="str">
        <f>IF(F4=C4,"+","-")</f>
        <v>+</v>
      </c>
    </row>
    <row r="5" spans="2:7">
      <c r="B5" s="2" t="s">
        <v>41</v>
      </c>
      <c r="C5" s="85">
        <f>'5pf (раб)'!C4</f>
        <v>151237</v>
      </c>
      <c r="D5" s="2" t="s">
        <v>96</v>
      </c>
      <c r="E5" s="2" t="s">
        <v>99</v>
      </c>
      <c r="F5" s="85">
        <f>SUM('5pf (раб)'!C24:C26)</f>
        <v>151237</v>
      </c>
      <c r="G5" t="str">
        <f>IF(F5=C5,"+","-")</f>
        <v>+</v>
      </c>
    </row>
    <row r="6" spans="2:7">
      <c r="B6" s="2" t="s">
        <v>41</v>
      </c>
      <c r="C6" s="85">
        <f>'5pf (раб)'!C4</f>
        <v>151237</v>
      </c>
      <c r="D6" s="2" t="s">
        <v>100</v>
      </c>
      <c r="E6" s="2" t="s">
        <v>87</v>
      </c>
      <c r="F6" s="85">
        <f>'5pf (раб)'!C27</f>
        <v>0</v>
      </c>
      <c r="G6" t="str">
        <f>IF(F6&lt;=C6,"+","-")</f>
        <v>+</v>
      </c>
    </row>
    <row r="8" spans="2:7">
      <c r="B8" s="2" t="s">
        <v>102</v>
      </c>
    </row>
    <row r="9" spans="2:7">
      <c r="B9" s="2" t="s">
        <v>41</v>
      </c>
      <c r="C9" s="86">
        <f>'5pf (раб)'!D4</f>
        <v>616884.5</v>
      </c>
      <c r="D9" s="2" t="s">
        <v>96</v>
      </c>
      <c r="E9" s="2" t="s">
        <v>97</v>
      </c>
      <c r="F9" s="86">
        <f>SUM('5pf (раб)'!D5:D17)</f>
        <v>616884.49999999988</v>
      </c>
      <c r="G9" t="str">
        <f>IF(F9=C9,"+","-")</f>
        <v>+</v>
      </c>
    </row>
    <row r="10" spans="2:7">
      <c r="B10" s="2" t="s">
        <v>41</v>
      </c>
      <c r="C10" s="86">
        <f>'5pf (раб)'!D4</f>
        <v>616884.5</v>
      </c>
      <c r="D10" s="2" t="s">
        <v>96</v>
      </c>
      <c r="E10" s="2" t="s">
        <v>98</v>
      </c>
      <c r="F10" s="86">
        <f>SUM('5pf (раб)'!D18:D23)</f>
        <v>616884.5</v>
      </c>
      <c r="G10" t="str">
        <f>IF(F10=C10,"+","-")</f>
        <v>+</v>
      </c>
    </row>
    <row r="11" spans="2:7">
      <c r="B11" s="2" t="s">
        <v>41</v>
      </c>
      <c r="C11" s="86">
        <f>'5pf (раб)'!D4</f>
        <v>616884.5</v>
      </c>
      <c r="D11" s="2" t="s">
        <v>96</v>
      </c>
      <c r="E11" s="2" t="s">
        <v>99</v>
      </c>
      <c r="F11" s="86">
        <f>SUM('5pf (раб)'!D24:D26)</f>
        <v>616884.5</v>
      </c>
      <c r="G11" t="str">
        <f>IF(F11=C11,"+","-")</f>
        <v>+</v>
      </c>
    </row>
    <row r="12" spans="2:7">
      <c r="B12" s="2" t="s">
        <v>41</v>
      </c>
      <c r="C12" s="86">
        <f>'5pf (раб)'!D4</f>
        <v>616884.5</v>
      </c>
      <c r="D12" s="2" t="s">
        <v>100</v>
      </c>
      <c r="E12" s="2" t="s">
        <v>87</v>
      </c>
      <c r="F12" s="86">
        <f>'5pf (раб)'!D27</f>
        <v>0</v>
      </c>
      <c r="G12" t="str">
        <f>IF(F12&lt;=C12,"+","-")</f>
        <v>+</v>
      </c>
    </row>
  </sheetData>
  <conditionalFormatting sqref="G3:G12">
    <cfRule type="cellIs" dxfId="1" priority="0" operator="equal">
      <formula>"+"</formula>
    </cfRule>
    <cfRule type="cellIs" dxfId="0" priority="0" operator="equal">
      <formula>"-"</formula>
    </cfRule>
  </conditionalFormatting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1</vt:i4>
      </vt:variant>
    </vt:vector>
  </HeadingPairs>
  <TitlesOfParts>
    <vt:vector size="13" baseType="lpstr">
      <vt:lpstr>5pf_titul</vt:lpstr>
      <vt:lpstr>5pf</vt:lpstr>
      <vt:lpstr>5pf Контроль</vt:lpstr>
      <vt:lpstr>Додаток 1</vt:lpstr>
      <vt:lpstr>Додаток 2</vt:lpstr>
      <vt:lpstr>Додаток 3</vt:lpstr>
      <vt:lpstr>5pf_titul (раб)</vt:lpstr>
      <vt:lpstr>5pf (раб)</vt:lpstr>
      <vt:lpstr>5pf (раб) Контроль</vt:lpstr>
      <vt:lpstr>Додаток 1 (раб)</vt:lpstr>
      <vt:lpstr>Додаток 2 (раб)</vt:lpstr>
      <vt:lpstr>Додаток 3 (раб)</vt:lpstr>
      <vt:lpstr>'5pf'!Заголовки_для_печати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Pens</dc:creator>
  <cp:lastModifiedBy>Windows</cp:lastModifiedBy>
  <cp:lastPrinted>2016-10-18T14:19:06Z</cp:lastPrinted>
  <dcterms:created xsi:type="dcterms:W3CDTF">2022-07-04T11:04:43Z</dcterms:created>
  <dcterms:modified xsi:type="dcterms:W3CDTF">2022-07-04T11:55:29Z</dcterms:modified>
</cp:coreProperties>
</file>