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435" tabRatio="707" activeTab="7"/>
  </bookViews>
  <sheets>
    <sheet name="5pf_titul" sheetId="1" r:id="rId1"/>
    <sheet name="5pf" sheetId="2" r:id="rId2"/>
    <sheet name="5pf Контроль" sheetId="3" r:id="rId3"/>
    <sheet name="Додаток 1" sheetId="4" r:id="rId4"/>
    <sheet name="Додаток 2" sheetId="5" r:id="rId5"/>
    <sheet name="Додаток 3" sheetId="6" r:id="rId6"/>
    <sheet name="5pf_titul (раб)" sheetId="7" r:id="rId7"/>
    <sheet name="5pf (раб)" sheetId="8" r:id="rId8"/>
    <sheet name="5pf (раб) Контроль" sheetId="9" r:id="rId9"/>
    <sheet name="Додаток 1 (раб)" sheetId="10" r:id="rId10"/>
    <sheet name="Додаток 2 (раб)" sheetId="11" r:id="rId11"/>
    <sheet name="Додаток 3 (раб)" sheetId="12" r:id="rId12"/>
  </sheets>
  <externalReferences>
    <externalReference r:id="rId13"/>
    <externalReference r:id="rId14"/>
    <externalReference r:id="rId15"/>
    <externalReference r:id="rId16"/>
  </externalReferences>
  <definedNames>
    <definedName name="_xlnm.Print_Titles" localSheetId="1">'5pf'!$3:$3</definedName>
    <definedName name="_xlnm.Print_Titles" localSheetId="7">'[4]5pf (rab)'!$3:$3</definedName>
  </definedNames>
  <calcPr calcId="125725"/>
</workbook>
</file>

<file path=xl/calcChain.xml><?xml version="1.0" encoding="utf-8"?>
<calcChain xmlns="http://schemas.openxmlformats.org/spreadsheetml/2006/main">
  <c r="F12" i="9"/>
  <c r="C12"/>
  <c r="F11"/>
  <c r="C11"/>
  <c r="F10"/>
  <c r="C10"/>
  <c r="F9"/>
  <c r="G9" s="1"/>
  <c r="C9"/>
  <c r="F6"/>
  <c r="C6"/>
  <c r="F5"/>
  <c r="C5"/>
  <c r="F4"/>
  <c r="C4"/>
  <c r="F3"/>
  <c r="C3"/>
  <c r="F26" i="8"/>
  <c r="F25"/>
  <c r="F24"/>
  <c r="F23"/>
  <c r="F22"/>
  <c r="F21"/>
  <c r="F20"/>
  <c r="F19"/>
  <c r="F18"/>
  <c r="F17"/>
  <c r="F15"/>
  <c r="F14"/>
  <c r="F13"/>
  <c r="F12"/>
  <c r="F11"/>
  <c r="F10"/>
  <c r="F9"/>
  <c r="F8"/>
  <c r="F7"/>
  <c r="F6"/>
  <c r="F5"/>
  <c r="F4"/>
  <c r="F13" i="3"/>
  <c r="C13"/>
  <c r="F12"/>
  <c r="C12"/>
  <c r="F11"/>
  <c r="C11"/>
  <c r="F10"/>
  <c r="C10"/>
  <c r="F9"/>
  <c r="C9"/>
  <c r="F7"/>
  <c r="C7"/>
  <c r="F6"/>
  <c r="C6"/>
  <c r="F5"/>
  <c r="C5"/>
  <c r="F4"/>
  <c r="C4"/>
  <c r="F3"/>
  <c r="C3"/>
  <c r="J20" i="12"/>
  <c r="I20"/>
  <c r="G20"/>
  <c r="F20"/>
  <c r="D20"/>
  <c r="C20"/>
  <c r="G12" i="9"/>
  <c r="G11"/>
  <c r="G10"/>
  <c r="G6"/>
  <c r="G5"/>
  <c r="G4"/>
  <c r="G3"/>
  <c r="G26" i="8"/>
  <c r="G25"/>
  <c r="I24"/>
  <c r="K24" s="1"/>
  <c r="H24"/>
  <c r="J24" s="1"/>
  <c r="G24"/>
  <c r="G23"/>
  <c r="G22"/>
  <c r="G21"/>
  <c r="G20"/>
  <c r="G19"/>
  <c r="I18"/>
  <c r="K18" s="1"/>
  <c r="H18"/>
  <c r="J18" s="1"/>
  <c r="G18"/>
  <c r="G17"/>
  <c r="G15"/>
  <c r="G14"/>
  <c r="G13"/>
  <c r="G12"/>
  <c r="G11"/>
  <c r="G10"/>
  <c r="G9"/>
  <c r="G8"/>
  <c r="G7"/>
  <c r="G6"/>
  <c r="G5"/>
  <c r="K4"/>
  <c r="I4"/>
  <c r="H4"/>
  <c r="J4" s="1"/>
  <c r="G4"/>
  <c r="G13" i="3"/>
  <c r="G12"/>
  <c r="G11"/>
  <c r="G10"/>
  <c r="G9"/>
  <c r="G7"/>
  <c r="G6"/>
  <c r="G5"/>
  <c r="G4"/>
  <c r="G3"/>
  <c r="I24" i="2"/>
  <c r="H24"/>
  <c r="G24"/>
  <c r="F24"/>
  <c r="I18"/>
  <c r="H18"/>
  <c r="G18"/>
  <c r="F18"/>
  <c r="I4"/>
  <c r="H4"/>
  <c r="G4"/>
  <c r="F4"/>
</calcChain>
</file>

<file path=xl/sharedStrings.xml><?xml version="1.0" encoding="utf-8"?>
<sst xmlns="http://schemas.openxmlformats.org/spreadsheetml/2006/main" count="1090" uniqueCount="153">
  <si>
    <t xml:space="preserve">Державне статистичне спостереження </t>
  </si>
  <si>
    <t>ЗВІТ
про розподіл пенсіонерів за розмірами призначених місячних пенсій</t>
  </si>
  <si>
    <t xml:space="preserve">на </t>
  </si>
  <si>
    <t>01.01.2022</t>
  </si>
  <si>
    <t>Подають:</t>
  </si>
  <si>
    <t>Терміни подання</t>
  </si>
  <si>
    <t xml:space="preserve">Форма № 5-ПФ
</t>
  </si>
  <si>
    <t>Управління Пенсійного фонду України в районах, містах і районах у містах</t>
  </si>
  <si>
    <t xml:space="preserve">ЗАТВЕРДЖЕНО
Наказ Пенсійного фонду України
та Державного комітету статистики України
від 29.12.2003 р. № 127/471
</t>
  </si>
  <si>
    <t>– головним управлінням Пенсійного фонду України в Автономній Республіці Крим, областях, містах Києві та Севастополі</t>
  </si>
  <si>
    <t>2 числа після звітного періоду</t>
  </si>
  <si>
    <t>– районним,міським відділам статистики</t>
  </si>
  <si>
    <t>Головні управління Пенсійного фонду України в Автономній Республіці Крим, областях, містах Києві та Севастополі</t>
  </si>
  <si>
    <t>– Пенсійному фонду України</t>
  </si>
  <si>
    <t>5 числа після звітного періоду</t>
  </si>
  <si>
    <t>– головному управлінню статистики в Автономній Республіці Крим, обласним, Київському та Севастопольському міським управлінням статистики зведену інформацію по регіону та районах</t>
  </si>
  <si>
    <t>Квартальна</t>
  </si>
  <si>
    <t>Пенсійний фонд України зведену інформацію по Україні та регіонах</t>
  </si>
  <si>
    <t>8 числа після звітного періоду</t>
  </si>
  <si>
    <t>– Державному комітету статистики України</t>
  </si>
  <si>
    <t>Найменування організації-складача інформації</t>
  </si>
  <si>
    <t>Головне управління ПФУ в Одеській області</t>
  </si>
  <si>
    <t>Поштова адреса</t>
  </si>
  <si>
    <t>Код форми документа за ДКУД</t>
  </si>
  <si>
    <t>Коди організації-складача</t>
  </si>
  <si>
    <t>за ЄДРПОУ</t>
  </si>
  <si>
    <t>території (КОАТУУ)</t>
  </si>
  <si>
    <t>виду економічної діяльності (КВЕД)</t>
  </si>
  <si>
    <t>форми власності (КФВ)</t>
  </si>
  <si>
    <t>організаційно-правової форми господарювання (КОПФГ)</t>
  </si>
  <si>
    <t>міністерства, іншого центрального органу, якому підпорядкована організація складач інформації (СПОДУ)*</t>
  </si>
  <si>
    <t>КС</t>
  </si>
  <si>
    <t>* тільки для підприємств державної форми власності</t>
  </si>
  <si>
    <t>Назва показників</t>
  </si>
  <si>
    <t>№№ рядків</t>
  </si>
  <si>
    <t>Чисельність пенсіонерів усіх категорій (осіб)</t>
  </si>
  <si>
    <t>Сума призначених пенсій з цільовою грошовою допомогою з урахуванням індексації, 
(тис.грн.)</t>
  </si>
  <si>
    <t>Середні розімри призначених пенсій з цільовою грошовою допомогою з урахуванням індексації, 
(грн.коп.)
(гр.2:гр.1)</t>
  </si>
  <si>
    <t>А</t>
  </si>
  <si>
    <t>Б</t>
  </si>
  <si>
    <t>Всього пенсіонерів (02-22)
 у тому числi одержують пенсії у загальній сумі:</t>
  </si>
  <si>
    <t>01</t>
  </si>
  <si>
    <t>до 800 грн. Включно</t>
  </si>
  <si>
    <t>02</t>
  </si>
  <si>
    <t>від 801 грн. до 1000 грн.</t>
  </si>
  <si>
    <t>03</t>
  </si>
  <si>
    <t>від 1001 грн. до 1100 грн.</t>
  </si>
  <si>
    <t>04</t>
  </si>
  <si>
    <t>від 1101 грн. до 1200 грн.</t>
  </si>
  <si>
    <t>05</t>
  </si>
  <si>
    <t>від 1201 грн. до 1300 грн.</t>
  </si>
  <si>
    <t>06</t>
  </si>
  <si>
    <t>від 1301 грн. до 1400 грн.</t>
  </si>
  <si>
    <t>07</t>
  </si>
  <si>
    <t>від 1401 грн. до 1500 грн.</t>
  </si>
  <si>
    <t>08</t>
  </si>
  <si>
    <t>від 1501 грн. до 2000 грн.</t>
  </si>
  <si>
    <t>09</t>
  </si>
  <si>
    <t>від 2001 грн. до 3000 грн.</t>
  </si>
  <si>
    <t>10</t>
  </si>
  <si>
    <t>від 3001 грн. до 4000 грн.</t>
  </si>
  <si>
    <t>11</t>
  </si>
  <si>
    <t>від 4001 грн. до 5000 грн.</t>
  </si>
  <si>
    <t>12</t>
  </si>
  <si>
    <t>від 5001 грн. до 10000 грн.</t>
  </si>
  <si>
    <t>13</t>
  </si>
  <si>
    <t>понад 10000 грн.</t>
  </si>
  <si>
    <t>14</t>
  </si>
  <si>
    <t>Із загального числа пенсіонерів (рядок 01) одержують пенсію:
- за віком</t>
  </si>
  <si>
    <t>15</t>
  </si>
  <si>
    <t>- по інвалідності</t>
  </si>
  <si>
    <t>16</t>
  </si>
  <si>
    <t>- у разі втрати годувальника</t>
  </si>
  <si>
    <t>17</t>
  </si>
  <si>
    <t>- за вислугу років</t>
  </si>
  <si>
    <t>18</t>
  </si>
  <si>
    <t>- соціальні пенсії</t>
  </si>
  <si>
    <t>19</t>
  </si>
  <si>
    <t>- довічне утримання суддів</t>
  </si>
  <si>
    <t>20</t>
  </si>
  <si>
    <t>Із загального числапенсіонерів (рядок 01) одержують пенсію:
- нижче прожиткового мінімуму</t>
  </si>
  <si>
    <t>21</t>
  </si>
  <si>
    <t>- у розмірі прожиткового мінімуму</t>
  </si>
  <si>
    <t>22</t>
  </si>
  <si>
    <t>- вище прожиткового мінімуму</t>
  </si>
  <si>
    <t>23</t>
  </si>
  <si>
    <t xml:space="preserve"> Із загального числа пенсіонерів (рядок 01) -  працюючі пенсіонери</t>
  </si>
  <si>
    <t>24</t>
  </si>
  <si>
    <t>Довідково: ті які працюють на спец посадах «виплата пенсій припинена»</t>
  </si>
  <si>
    <t>25</t>
  </si>
  <si>
    <t>Інформація надана без даних АРК, м.Севастополя, по Луганській та Донецькій областях без врахування даних по районах, які непідконтрольні українській владі</t>
  </si>
  <si>
    <t>Виконавець _________________________________
(прізвище, номер телефону)</t>
  </si>
  <si>
    <t>Керівник _________________________
(підпис) (прізвище, ініціали)</t>
  </si>
  <si>
    <t>"___" __________________ 20     р.</t>
  </si>
  <si>
    <t>Чисельність</t>
  </si>
  <si>
    <t>Результат</t>
  </si>
  <si>
    <t>=</t>
  </si>
  <si>
    <t>02-14</t>
  </si>
  <si>
    <t>15-20</t>
  </si>
  <si>
    <t>21-23</t>
  </si>
  <si>
    <t>&lt;=</t>
  </si>
  <si>
    <t>25(Раб)</t>
  </si>
  <si>
    <t>Сума</t>
  </si>
  <si>
    <t xml:space="preserve">Розподіл пенсіонерів за розмірами призначених місячних пенсій </t>
  </si>
  <si>
    <t>№ п/п</t>
  </si>
  <si>
    <t>Регіони</t>
  </si>
  <si>
    <t>Пенсіонери, всього</t>
  </si>
  <si>
    <t>Чисельність пенсіонерів, всього</t>
  </si>
  <si>
    <t>Сума призначених місячних пенсій, тис.грн.</t>
  </si>
  <si>
    <t>Середній розмір пенсії, грн.коп.</t>
  </si>
  <si>
    <t>1</t>
  </si>
  <si>
    <t>Білгород-Дністровське об’єднане управління ПФУ</t>
  </si>
  <si>
    <t>2</t>
  </si>
  <si>
    <t>Чорноморське об’єднане управління ПФУ</t>
  </si>
  <si>
    <t>3</t>
  </si>
  <si>
    <t>Подільське об’єднане управління ПФУ</t>
  </si>
  <si>
    <t>4</t>
  </si>
  <si>
    <t>Березівське об’єднане управління ПФУ</t>
  </si>
  <si>
    <t>5</t>
  </si>
  <si>
    <t>Любашівське об’єднане управління ПФУ</t>
  </si>
  <si>
    <t>6</t>
  </si>
  <si>
    <t>Центральне об’єднане управління ПФУ в м. Одесі</t>
  </si>
  <si>
    <t>7</t>
  </si>
  <si>
    <t>Малиновське об’єднане управління ПФУ в м. Одесі</t>
  </si>
  <si>
    <t>8</t>
  </si>
  <si>
    <t>Арцизьке об’єднане управління ПФУ</t>
  </si>
  <si>
    <t>9</t>
  </si>
  <si>
    <t>Балтське об’єднане управління ПФУ</t>
  </si>
  <si>
    <t>Великомихайлівське об’єднане управління ПФУ</t>
  </si>
  <si>
    <t>Роздільнянське об’єднане управління ПФУ</t>
  </si>
  <si>
    <t>Саратське об’єднане управління ПФУ</t>
  </si>
  <si>
    <t>Ізмаїльське об’єднане управління ПФУ</t>
  </si>
  <si>
    <t>Суворовське об’єднане управління ПФУ в м. Одесі</t>
  </si>
  <si>
    <t>Всього</t>
  </si>
  <si>
    <t>Розподіл пенсіонерів за видами призначених місячних пенсій</t>
  </si>
  <si>
    <t xml:space="preserve"> за віком</t>
  </si>
  <si>
    <t>по інвалідності</t>
  </si>
  <si>
    <t>у разі втрати годувальника</t>
  </si>
  <si>
    <t>за вислугу років</t>
  </si>
  <si>
    <t>соціальні пенсії</t>
  </si>
  <si>
    <t>довічне утримання суддів</t>
  </si>
  <si>
    <t>Розподіл пенсіонерів за розмірами призначених пенсій відносно прожиткового мінімуму для осіб, які втратили працездатність</t>
  </si>
  <si>
    <t xml:space="preserve">нижче прожиткового мінімуму </t>
  </si>
  <si>
    <t>у розмірі прожиткового мінімуму</t>
  </si>
  <si>
    <t>вище прожиткового мінімуму</t>
  </si>
  <si>
    <t>Із загального числа пенсіонерів (рядок 01) -  працюючі пенсіонери</t>
  </si>
  <si>
    <t>ЗВІТ
про розподіл працюючих пенсіонерів за розмірами призначених місячних пенсій</t>
  </si>
  <si>
    <r>
      <t xml:space="preserve">Чисельність </t>
    </r>
    <r>
      <rPr>
        <b/>
        <u/>
        <sz val="8"/>
        <rFont val="Times New Roman"/>
        <family val="1"/>
        <charset val="204"/>
      </rPr>
      <t>працюючих</t>
    </r>
    <r>
      <rPr>
        <sz val="8"/>
        <rFont val="Times New Roman"/>
        <family val="1"/>
        <charset val="204"/>
      </rPr>
      <t xml:space="preserve"> пенсіонерів усіх категорій (осіб)</t>
    </r>
  </si>
  <si>
    <t xml:space="preserve"> Із загального числа пенсіонерів (рядок 01) -  працюючі пенсіонери(85%  признач.розміру)</t>
  </si>
  <si>
    <t xml:space="preserve">Розподіл працюючих пенсіонерів за розмірами призначених місячних пенсій </t>
  </si>
  <si>
    <t>Розподіл працюючих пенсіонерів за видами призначених місячних пенсій</t>
  </si>
  <si>
    <t>Розподіл працюючих пенсіонерів за розмірами призначених пенсій відносно прожиткового мінімуму для осіб, які втратили працездатність</t>
  </si>
  <si>
    <t>Із загального числа пенсіонерів (рядок 01) -  працюючі пенсіонери(85% признач. розм.)</t>
  </si>
</sst>
</file>

<file path=xl/styles.xml><?xml version="1.0" encoding="utf-8"?>
<styleSheet xmlns="http://schemas.openxmlformats.org/spreadsheetml/2006/main">
  <fonts count="27"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u/>
      <sz val="8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4">
    <xf numFmtId="0" fontId="0" fillId="0" borderId="0" xfId="0"/>
    <xf numFmtId="0" fontId="18" fillId="0" borderId="0" xfId="0" applyFont="1" applyAlignment="1">
      <alignment horizontal="center"/>
    </xf>
    <xf numFmtId="0" fontId="0" fillId="0" borderId="0" xfId="0" applyFont="1"/>
    <xf numFmtId="0" fontId="22" fillId="0" borderId="0" xfId="0" applyFont="1" applyAlignment="1">
      <alignment horizontal="center" wrapText="1"/>
    </xf>
    <xf numFmtId="0" fontId="22" fillId="0" borderId="0" xfId="0" applyFont="1" applyAlignment="1"/>
    <xf numFmtId="49" fontId="22" fillId="0" borderId="0" xfId="0" applyNumberFormat="1" applyFont="1" applyAlignment="1">
      <alignment horizontal="right"/>
    </xf>
    <xf numFmtId="49" fontId="22" fillId="0" borderId="0" xfId="0" applyNumberFormat="1" applyFont="1" applyAlignment="1">
      <alignment horizontal="left"/>
    </xf>
    <xf numFmtId="0" fontId="22" fillId="0" borderId="0" xfId="0" applyFont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/>
    <xf numFmtId="0" fontId="0" fillId="0" borderId="0" xfId="0" applyAlignment="1"/>
    <xf numFmtId="0" fontId="0" fillId="0" borderId="12" xfId="0" applyFont="1" applyBorder="1" applyAlignment="1">
      <alignment vertical="top" wrapText="1"/>
    </xf>
    <xf numFmtId="0" fontId="0" fillId="0" borderId="14" xfId="0" applyFont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0" fillId="0" borderId="18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0" fillId="0" borderId="15" xfId="0" applyFont="1" applyBorder="1" applyAlignment="1">
      <alignment horizontal="left" vertical="top" wrapText="1" indent="1"/>
    </xf>
    <xf numFmtId="0" fontId="0" fillId="0" borderId="17" xfId="0" applyFont="1" applyBorder="1" applyAlignment="1">
      <alignment horizontal="left" vertical="top" wrapText="1" indent="1"/>
    </xf>
    <xf numFmtId="0" fontId="0" fillId="0" borderId="16" xfId="0" applyFont="1" applyBorder="1" applyAlignment="1">
      <alignment horizontal="left" vertical="top" wrapText="1" indent="1"/>
    </xf>
    <xf numFmtId="0" fontId="0" fillId="0" borderId="10" xfId="0" applyFont="1" applyBorder="1" applyAlignment="1">
      <alignment horizontal="center" wrapText="1"/>
    </xf>
    <xf numFmtId="0" fontId="0" fillId="0" borderId="11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2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0" fillId="0" borderId="17" xfId="0" applyFont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0" fillId="0" borderId="10" xfId="0" applyFont="1" applyBorder="1" applyAlignment="1">
      <alignment horizontal="center" wrapText="1"/>
    </xf>
    <xf numFmtId="0" fontId="0" fillId="0" borderId="0" xfId="0" applyProtection="1">
      <protection locked="0"/>
    </xf>
    <xf numFmtId="0" fontId="18" fillId="0" borderId="21" xfId="0" applyFont="1" applyBorder="1" applyAlignment="1" applyProtection="1">
      <alignment vertical="top" wrapText="1"/>
      <protection locked="0"/>
    </xf>
    <xf numFmtId="0" fontId="18" fillId="0" borderId="22" xfId="0" applyFont="1" applyBorder="1" applyAlignment="1" applyProtection="1">
      <alignment vertical="top" wrapText="1"/>
      <protection locked="0"/>
    </xf>
    <xf numFmtId="0" fontId="18" fillId="0" borderId="23" xfId="0" applyFont="1" applyBorder="1" applyAlignment="1" applyProtection="1">
      <alignment vertical="top" wrapText="1"/>
      <protection locked="0"/>
    </xf>
    <xf numFmtId="0" fontId="19" fillId="0" borderId="21" xfId="0" applyFont="1" applyBorder="1" applyAlignment="1" applyProtection="1">
      <alignment vertical="top" wrapText="1"/>
      <protection locked="0"/>
    </xf>
    <xf numFmtId="0" fontId="19" fillId="0" borderId="22" xfId="0" applyFont="1" applyBorder="1" applyAlignment="1" applyProtection="1">
      <alignment vertical="top" wrapText="1"/>
      <protection locked="0"/>
    </xf>
    <xf numFmtId="0" fontId="19" fillId="0" borderId="23" xfId="0" applyFont="1" applyBorder="1" applyAlignment="1" applyProtection="1">
      <alignment vertical="top" wrapText="1"/>
      <protection locked="0"/>
    </xf>
    <xf numFmtId="0" fontId="0" fillId="0" borderId="21" xfId="0" applyFont="1" applyBorder="1" applyAlignment="1" applyProtection="1">
      <alignment vertical="top" wrapText="1"/>
      <protection locked="0"/>
    </xf>
    <xf numFmtId="0" fontId="0" fillId="0" borderId="22" xfId="0" applyFont="1" applyBorder="1" applyAlignment="1" applyProtection="1">
      <alignment vertical="top" wrapText="1"/>
      <protection locked="0"/>
    </xf>
    <xf numFmtId="0" fontId="0" fillId="0" borderId="23" xfId="0" applyFont="1" applyBorder="1" applyAlignment="1" applyProtection="1">
      <alignment vertical="top" wrapText="1"/>
      <protection locked="0"/>
    </xf>
    <xf numFmtId="0" fontId="0" fillId="0" borderId="10" xfId="0" applyFont="1" applyBorder="1" applyAlignment="1" applyProtection="1">
      <alignment horizontal="center" vertical="top" wrapText="1"/>
      <protection locked="0"/>
    </xf>
    <xf numFmtId="0" fontId="0" fillId="0" borderId="18" xfId="0" applyFont="1" applyBorder="1" applyAlignment="1" applyProtection="1">
      <alignment horizontal="center" vertical="top" wrapText="1"/>
      <protection locked="0"/>
    </xf>
    <xf numFmtId="0" fontId="0" fillId="0" borderId="21" xfId="0" applyFont="1" applyBorder="1" applyAlignment="1" applyProtection="1">
      <alignment horizontal="center" vertical="top" wrapText="1"/>
      <protection locked="0"/>
    </xf>
    <xf numFmtId="0" fontId="0" fillId="0" borderId="22" xfId="0" applyFont="1" applyBorder="1" applyAlignment="1" applyProtection="1">
      <alignment horizontal="center" vertical="top" wrapText="1"/>
      <protection locked="0"/>
    </xf>
    <xf numFmtId="0" fontId="0" fillId="0" borderId="23" xfId="0" applyFont="1" applyBorder="1" applyAlignment="1" applyProtection="1">
      <alignment horizontal="center" vertical="top" wrapText="1"/>
      <protection locked="0"/>
    </xf>
    <xf numFmtId="0" fontId="0" fillId="0" borderId="17" xfId="0" applyFont="1" applyBorder="1" applyAlignment="1" applyProtection="1">
      <alignment horizontal="center" vertical="top" wrapText="1"/>
      <protection locked="0"/>
    </xf>
    <xf numFmtId="1" fontId="0" fillId="0" borderId="0" xfId="0" applyNumberFormat="1" applyAlignment="1" applyProtection="1">
      <alignment horizontal="right"/>
      <protection locked="0"/>
    </xf>
    <xf numFmtId="1" fontId="0" fillId="0" borderId="18" xfId="0" applyNumberFormat="1" applyFont="1" applyBorder="1" applyAlignment="1" applyProtection="1">
      <alignment horizontal="right" vertical="top" wrapText="1"/>
      <protection locked="0"/>
    </xf>
    <xf numFmtId="1" fontId="0" fillId="0" borderId="17" xfId="0" applyNumberFormat="1" applyFont="1" applyBorder="1" applyAlignment="1" applyProtection="1">
      <alignment horizontal="right" vertical="top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1" fontId="0" fillId="0" borderId="17" xfId="0" applyNumberFormat="1" applyFont="1" applyBorder="1" applyAlignment="1" applyProtection="1">
      <alignment horizontal="left" vertical="top" wrapText="1"/>
      <protection locked="0"/>
    </xf>
    <xf numFmtId="0" fontId="0" fillId="0" borderId="14" xfId="0" applyFont="1" applyBorder="1" applyProtection="1">
      <protection locked="0"/>
    </xf>
    <xf numFmtId="0" fontId="20" fillId="0" borderId="0" xfId="0" applyFont="1"/>
    <xf numFmtId="49" fontId="20" fillId="0" borderId="0" xfId="0" applyNumberFormat="1" applyFont="1" applyAlignment="1">
      <alignment wrapText="1"/>
    </xf>
    <xf numFmtId="49" fontId="20" fillId="0" borderId="0" xfId="0" applyNumberFormat="1" applyFont="1" applyAlignment="1">
      <alignment horizontal="center"/>
    </xf>
    <xf numFmtId="3" fontId="20" fillId="0" borderId="0" xfId="0" applyNumberFormat="1" applyFont="1"/>
    <xf numFmtId="4" fontId="20" fillId="0" borderId="0" xfId="0" applyNumberFormat="1" applyFont="1"/>
    <xf numFmtId="0" fontId="23" fillId="0" borderId="0" xfId="0" applyFont="1"/>
    <xf numFmtId="0" fontId="20" fillId="0" borderId="0" xfId="0" applyFont="1" applyAlignment="1">
      <alignment horizontal="left" vertical="top" wrapText="1"/>
    </xf>
    <xf numFmtId="49" fontId="20" fillId="0" borderId="24" xfId="0" applyNumberFormat="1" applyFont="1" applyBorder="1" applyAlignment="1">
      <alignment horizontal="center" vertical="center" wrapText="1"/>
    </xf>
    <xf numFmtId="49" fontId="20" fillId="0" borderId="24" xfId="0" applyNumberFormat="1" applyFont="1" applyBorder="1" applyAlignment="1">
      <alignment horizontal="center" vertical="top" wrapText="1"/>
    </xf>
    <xf numFmtId="3" fontId="20" fillId="0" borderId="25" xfId="0" applyNumberFormat="1" applyFont="1" applyBorder="1" applyAlignment="1">
      <alignment horizontal="center" vertical="top" wrapText="1"/>
    </xf>
    <xf numFmtId="4" fontId="20" fillId="0" borderId="26" xfId="0" applyNumberFormat="1" applyFont="1" applyBorder="1" applyAlignment="1">
      <alignment horizontal="center" vertical="top" wrapText="1"/>
    </xf>
    <xf numFmtId="4" fontId="20" fillId="0" borderId="25" xfId="0" applyNumberFormat="1" applyFont="1" applyBorder="1" applyAlignment="1">
      <alignment horizontal="center" vertical="top" wrapText="1"/>
    </xf>
    <xf numFmtId="0" fontId="23" fillId="0" borderId="0" xfId="0" applyFont="1" applyAlignment="1">
      <alignment horizontal="left" vertical="top" wrapText="1"/>
    </xf>
    <xf numFmtId="1" fontId="20" fillId="0" borderId="0" xfId="0" applyNumberFormat="1" applyFont="1"/>
    <xf numFmtId="49" fontId="20" fillId="0" borderId="25" xfId="0" applyNumberFormat="1" applyFont="1" applyBorder="1" applyAlignment="1">
      <alignment horizontal="center" wrapText="1"/>
    </xf>
    <xf numFmtId="49" fontId="20" fillId="0" borderId="25" xfId="0" applyNumberFormat="1" applyFont="1" applyBorder="1" applyAlignment="1">
      <alignment horizontal="center"/>
    </xf>
    <xf numFmtId="1" fontId="20" fillId="0" borderId="25" xfId="0" applyNumberFormat="1" applyFont="1" applyBorder="1" applyAlignment="1">
      <alignment horizontal="center"/>
    </xf>
    <xf numFmtId="1" fontId="23" fillId="0" borderId="0" xfId="0" applyNumberFormat="1" applyFont="1"/>
    <xf numFmtId="49" fontId="20" fillId="0" borderId="25" xfId="0" applyNumberFormat="1" applyFont="1" applyBorder="1" applyAlignment="1">
      <alignment wrapText="1"/>
    </xf>
    <xf numFmtId="3" fontId="20" fillId="0" borderId="25" xfId="0" applyNumberFormat="1" applyFont="1" applyBorder="1" applyAlignment="1">
      <alignment horizontal="right"/>
    </xf>
    <xf numFmtId="4" fontId="20" fillId="0" borderId="25" xfId="0" applyNumberFormat="1" applyFont="1" applyBorder="1" applyAlignment="1">
      <alignment horizontal="right"/>
    </xf>
    <xf numFmtId="3" fontId="23" fillId="0" borderId="0" xfId="0" applyNumberFormat="1" applyFont="1"/>
    <xf numFmtId="4" fontId="23" fillId="0" borderId="0" xfId="0" applyNumberFormat="1" applyFont="1"/>
    <xf numFmtId="49" fontId="20" fillId="0" borderId="27" xfId="0" applyNumberFormat="1" applyFont="1" applyBorder="1" applyAlignment="1">
      <alignment wrapText="1"/>
    </xf>
    <xf numFmtId="49" fontId="20" fillId="0" borderId="27" xfId="0" applyNumberFormat="1" applyFont="1" applyBorder="1" applyAlignment="1">
      <alignment horizontal="center"/>
    </xf>
    <xf numFmtId="3" fontId="20" fillId="0" borderId="27" xfId="0" applyNumberFormat="1" applyFont="1" applyBorder="1" applyAlignment="1">
      <alignment horizontal="right"/>
    </xf>
    <xf numFmtId="4" fontId="20" fillId="0" borderId="27" xfId="0" applyNumberFormat="1" applyFont="1" applyBorder="1" applyAlignment="1">
      <alignment horizontal="right"/>
    </xf>
    <xf numFmtId="0" fontId="20" fillId="0" borderId="0" xfId="0" applyFont="1" applyBorder="1" applyAlignment="1">
      <alignment horizontal="left" vertical="top" wrapText="1"/>
    </xf>
    <xf numFmtId="0" fontId="0" fillId="0" borderId="0" xfId="0" applyAlignment="1">
      <alignment horizontal="right" wrapText="1"/>
    </xf>
    <xf numFmtId="0" fontId="20" fillId="0" borderId="0" xfId="0" applyFont="1" applyFill="1"/>
    <xf numFmtId="3" fontId="20" fillId="0" borderId="0" xfId="0" applyNumberFormat="1" applyFont="1" applyFill="1"/>
    <xf numFmtId="0" fontId="21" fillId="0" borderId="0" xfId="0" applyFont="1" applyFill="1" applyAlignment="1">
      <alignment horizontal="left"/>
    </xf>
    <xf numFmtId="0" fontId="20" fillId="0" borderId="0" xfId="0" applyFont="1" applyFill="1" applyAlignment="1"/>
    <xf numFmtId="0" fontId="20" fillId="0" borderId="24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3" fontId="20" fillId="0" borderId="0" xfId="0" applyNumberFormat="1" applyFont="1" applyFill="1" applyBorder="1" applyAlignment="1">
      <alignment horizontal="left" vertical="center" wrapText="1"/>
    </xf>
    <xf numFmtId="3" fontId="20" fillId="0" borderId="0" xfId="0" applyNumberFormat="1" applyFont="1" applyFill="1" applyBorder="1" applyAlignment="1">
      <alignment horizontal="center" vertical="center" wrapText="1"/>
    </xf>
    <xf numFmtId="0" fontId="20" fillId="0" borderId="25" xfId="0" applyFont="1" applyFill="1" applyBorder="1"/>
    <xf numFmtId="0" fontId="24" fillId="0" borderId="25" xfId="0" applyFont="1" applyFill="1" applyBorder="1" applyAlignment="1">
      <alignment horizontal="center" vertical="center" wrapText="1"/>
    </xf>
    <xf numFmtId="4" fontId="24" fillId="0" borderId="25" xfId="0" applyNumberFormat="1" applyFont="1" applyFill="1" applyBorder="1" applyAlignment="1">
      <alignment horizontal="center" vertical="center" wrapText="1"/>
    </xf>
    <xf numFmtId="2" fontId="24" fillId="0" borderId="25" xfId="0" applyNumberFormat="1" applyFont="1" applyFill="1" applyBorder="1" applyAlignment="1">
      <alignment horizontal="center" vertical="center" wrapText="1"/>
    </xf>
    <xf numFmtId="3" fontId="20" fillId="0" borderId="0" xfId="0" applyNumberFormat="1" applyFont="1" applyFill="1" applyBorder="1"/>
    <xf numFmtId="0" fontId="21" fillId="0" borderId="26" xfId="0" applyFont="1" applyFill="1" applyBorder="1" applyAlignment="1">
      <alignment horizontal="center"/>
    </xf>
    <xf numFmtId="0" fontId="21" fillId="0" borderId="31" xfId="0" applyFont="1" applyFill="1" applyBorder="1" applyAlignment="1">
      <alignment horizontal="center"/>
    </xf>
    <xf numFmtId="1" fontId="20" fillId="0" borderId="25" xfId="0" applyNumberFormat="1" applyFont="1" applyFill="1" applyBorder="1" applyAlignment="1">
      <alignment horizontal="right"/>
    </xf>
    <xf numFmtId="2" fontId="20" fillId="0" borderId="25" xfId="0" applyNumberFormat="1" applyFont="1" applyFill="1" applyBorder="1" applyAlignment="1">
      <alignment horizontal="right"/>
    </xf>
    <xf numFmtId="2" fontId="20" fillId="0" borderId="31" xfId="0" applyNumberFormat="1" applyFont="1" applyFill="1" applyBorder="1" applyAlignment="1">
      <alignment horizontal="right"/>
    </xf>
    <xf numFmtId="4" fontId="20" fillId="0" borderId="0" xfId="0" applyNumberFormat="1" applyFont="1" applyFill="1"/>
    <xf numFmtId="0" fontId="20" fillId="0" borderId="0" xfId="0" applyFont="1" applyFill="1" applyAlignment="1">
      <alignment horizontal="center"/>
    </xf>
    <xf numFmtId="3" fontId="20" fillId="0" borderId="0" xfId="0" applyNumberFormat="1" applyFont="1" applyFill="1" applyAlignment="1">
      <alignment horizontal="center"/>
    </xf>
    <xf numFmtId="1" fontId="20" fillId="0" borderId="25" xfId="0" applyNumberFormat="1" applyFont="1" applyFill="1" applyBorder="1" applyAlignment="1">
      <alignment horizontal="center"/>
    </xf>
    <xf numFmtId="2" fontId="20" fillId="0" borderId="25" xfId="0" applyNumberFormat="1" applyFont="1" applyFill="1" applyBorder="1" applyAlignment="1">
      <alignment horizontal="center"/>
    </xf>
    <xf numFmtId="3" fontId="23" fillId="0" borderId="0" xfId="0" applyNumberFormat="1" applyFont="1" applyFill="1"/>
    <xf numFmtId="4" fontId="23" fillId="0" borderId="0" xfId="0" applyNumberFormat="1" applyFont="1" applyFill="1"/>
    <xf numFmtId="2" fontId="20" fillId="0" borderId="31" xfId="0" applyNumberFormat="1" applyFont="1" applyFill="1" applyBorder="1" applyAlignment="1">
      <alignment horizontal="center"/>
    </xf>
    <xf numFmtId="1" fontId="20" fillId="0" borderId="25" xfId="0" applyNumberFormat="1" applyFont="1" applyFill="1" applyBorder="1"/>
    <xf numFmtId="2" fontId="20" fillId="0" borderId="25" xfId="0" applyNumberFormat="1" applyFont="1" applyFill="1" applyBorder="1"/>
    <xf numFmtId="4" fontId="20" fillId="0" borderId="0" xfId="0" applyNumberFormat="1" applyFont="1" applyFill="1" applyAlignment="1">
      <alignment horizontal="center"/>
    </xf>
    <xf numFmtId="4" fontId="23" fillId="0" borderId="0" xfId="0" applyNumberFormat="1" applyFont="1" applyFill="1" applyAlignment="1">
      <alignment horizontal="center"/>
    </xf>
    <xf numFmtId="3" fontId="23" fillId="0" borderId="0" xfId="0" applyNumberFormat="1" applyFont="1" applyFill="1" applyAlignment="1">
      <alignment horizontal="center"/>
    </xf>
    <xf numFmtId="0" fontId="0" fillId="0" borderId="0" xfId="0" applyFont="1" applyFill="1"/>
    <xf numFmtId="0" fontId="25" fillId="0" borderId="0" xfId="0" applyFont="1" applyFill="1"/>
    <xf numFmtId="0" fontId="0" fillId="0" borderId="0" xfId="0" applyFont="1" applyFill="1" applyAlignment="1">
      <alignment horizontal="center"/>
    </xf>
    <xf numFmtId="4" fontId="20" fillId="0" borderId="25" xfId="0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2" fontId="20" fillId="0" borderId="0" xfId="0" applyNumberFormat="1" applyFont="1" applyFill="1"/>
    <xf numFmtId="2" fontId="20" fillId="0" borderId="0" xfId="0" applyNumberFormat="1" applyFont="1" applyFill="1" applyAlignment="1"/>
    <xf numFmtId="2" fontId="20" fillId="0" borderId="24" xfId="0" applyNumberFormat="1" applyFont="1" applyFill="1" applyBorder="1" applyAlignment="1">
      <alignment horizontal="center" vertical="center" wrapText="1"/>
    </xf>
    <xf numFmtId="2" fontId="20" fillId="0" borderId="28" xfId="0" applyNumberFormat="1" applyFont="1" applyFill="1" applyBorder="1" applyAlignment="1">
      <alignment horizontal="center" vertical="center" wrapText="1"/>
    </xf>
    <xf numFmtId="2" fontId="20" fillId="0" borderId="0" xfId="0" applyNumberFormat="1" applyFont="1" applyFill="1" applyAlignment="1">
      <alignment horizontal="center"/>
    </xf>
    <xf numFmtId="2" fontId="20" fillId="0" borderId="0" xfId="0" applyNumberFormat="1" applyFont="1" applyFill="1" applyBorder="1" applyAlignment="1">
      <alignment horizontal="left" vertical="center" wrapText="1"/>
    </xf>
    <xf numFmtId="1" fontId="20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"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dato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odatok%20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odatok%20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pf%20(rab)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datok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datok 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datok 3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5pf (rab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showFormulas="1" workbookViewId="0">
      <selection activeCell="D4" sqref="D4:E4"/>
    </sheetView>
  </sheetViews>
  <sheetFormatPr defaultColWidth="9.33203125" defaultRowHeight="12.75"/>
  <cols>
    <col min="1" max="1" width="6.1640625" customWidth="1"/>
    <col min="2" max="3" width="6.33203125" customWidth="1"/>
    <col min="4" max="4" width="6.83203125" customWidth="1"/>
    <col min="5" max="5" width="6" customWidth="1"/>
    <col min="6" max="6" width="9.1640625" customWidth="1"/>
    <col min="7" max="7" width="11.6640625" customWidth="1"/>
    <col min="8" max="8" width="5.33203125" customWidth="1"/>
    <col min="9" max="9" width="6.83203125" customWidth="1"/>
  </cols>
  <sheetData>
    <row r="1" spans="1:9">
      <c r="A1" s="1" t="s">
        <v>0</v>
      </c>
      <c r="B1" s="1"/>
      <c r="C1" s="1"/>
      <c r="D1" s="1"/>
      <c r="E1" s="1"/>
      <c r="F1" s="1"/>
      <c r="G1" s="1"/>
    </row>
    <row r="2" spans="1:9">
      <c r="A2" s="2"/>
    </row>
    <row r="3" spans="1:9" ht="35.25" customHeight="1">
      <c r="A3" s="3" t="s">
        <v>1</v>
      </c>
      <c r="B3" s="3"/>
      <c r="C3" s="3"/>
      <c r="D3" s="3"/>
      <c r="E3" s="3"/>
      <c r="F3" s="3"/>
      <c r="G3" s="3"/>
    </row>
    <row r="4" spans="1:9" ht="15.75" customHeight="1">
      <c r="B4" s="4"/>
      <c r="C4" s="5" t="s">
        <v>2</v>
      </c>
      <c r="D4" s="6" t="s">
        <v>3</v>
      </c>
      <c r="E4" s="6"/>
    </row>
    <row r="5" spans="1:9" ht="16.5" customHeight="1" thickBot="1">
      <c r="A5" s="7"/>
    </row>
    <row r="6" spans="1:9" ht="14.25" customHeight="1" thickBot="1">
      <c r="A6" s="9" t="s">
        <v>4</v>
      </c>
      <c r="B6" s="11"/>
      <c r="C6" s="11"/>
      <c r="D6" s="11"/>
      <c r="E6" s="10"/>
      <c r="F6" s="8" t="s">
        <v>5</v>
      </c>
      <c r="G6" s="12" t="s">
        <v>6</v>
      </c>
      <c r="H6" s="13"/>
      <c r="I6" s="13"/>
    </row>
    <row r="7" spans="1:9" ht="2.25" hidden="1" customHeight="1">
      <c r="A7" s="14"/>
      <c r="B7" s="15"/>
      <c r="C7" s="15"/>
      <c r="D7" s="15"/>
      <c r="E7" s="16"/>
      <c r="F7" s="17"/>
      <c r="G7" s="18"/>
      <c r="H7" s="19"/>
      <c r="I7" s="19"/>
    </row>
    <row r="8" spans="1:9" ht="34.5" customHeight="1">
      <c r="A8" s="20" t="s">
        <v>7</v>
      </c>
      <c r="B8" s="21"/>
      <c r="C8" s="21"/>
      <c r="D8" s="21"/>
      <c r="E8" s="22"/>
      <c r="F8" s="23"/>
      <c r="G8" s="24" t="s">
        <v>8</v>
      </c>
      <c r="H8" s="25"/>
      <c r="I8" s="25"/>
    </row>
    <row r="9" spans="1:9" ht="25.5" customHeight="1">
      <c r="A9" s="26" t="s">
        <v>9</v>
      </c>
      <c r="B9" s="27"/>
      <c r="C9" s="27"/>
      <c r="D9" s="27"/>
      <c r="E9" s="28"/>
      <c r="F9" s="30" t="s">
        <v>10</v>
      </c>
      <c r="G9" s="24"/>
      <c r="H9" s="25"/>
      <c r="I9" s="25"/>
    </row>
    <row r="10" spans="1:9" ht="13.5" customHeight="1" thickBot="1">
      <c r="A10" s="31" t="s">
        <v>11</v>
      </c>
      <c r="B10" s="33"/>
      <c r="C10" s="33"/>
      <c r="D10" s="33"/>
      <c r="E10" s="32"/>
      <c r="F10" s="29"/>
      <c r="G10" s="24"/>
      <c r="H10" s="25"/>
      <c r="I10" s="25"/>
    </row>
    <row r="11" spans="1:9" ht="29.25" customHeight="1">
      <c r="A11" s="20" t="s">
        <v>12</v>
      </c>
      <c r="B11" s="21"/>
      <c r="C11" s="21"/>
      <c r="D11" s="21"/>
      <c r="E11" s="22"/>
      <c r="F11" s="34"/>
      <c r="G11" s="24"/>
      <c r="H11" s="25"/>
      <c r="I11" s="25"/>
    </row>
    <row r="12" spans="1:9" ht="13.5" customHeight="1">
      <c r="A12" s="35" t="s">
        <v>13</v>
      </c>
      <c r="B12" s="36"/>
      <c r="C12" s="36"/>
      <c r="D12" s="36"/>
      <c r="E12" s="37"/>
      <c r="F12" s="30" t="s">
        <v>14</v>
      </c>
      <c r="G12" s="38"/>
    </row>
    <row r="13" spans="1:9" ht="51.75" customHeight="1" thickBot="1">
      <c r="A13" s="39" t="s">
        <v>15</v>
      </c>
      <c r="B13" s="41"/>
      <c r="C13" s="41"/>
      <c r="D13" s="41"/>
      <c r="E13" s="40"/>
      <c r="F13" s="29"/>
      <c r="G13" s="38"/>
      <c r="H13" s="42"/>
      <c r="I13" s="42" t="s">
        <v>16</v>
      </c>
    </row>
    <row r="14" spans="1:9" ht="25.5" customHeight="1">
      <c r="A14" s="20" t="s">
        <v>17</v>
      </c>
      <c r="B14" s="21"/>
      <c r="C14" s="21"/>
      <c r="D14" s="21"/>
      <c r="E14" s="22"/>
      <c r="F14" s="43" t="s">
        <v>18</v>
      </c>
      <c r="G14" s="38"/>
    </row>
    <row r="15" spans="1:9" ht="12.75" customHeight="1" thickBot="1">
      <c r="A15" s="39" t="s">
        <v>19</v>
      </c>
      <c r="B15" s="41"/>
      <c r="C15" s="41"/>
      <c r="D15" s="41"/>
      <c r="E15" s="40"/>
      <c r="F15" s="29"/>
      <c r="G15" s="38"/>
    </row>
    <row r="16" spans="1:9" ht="13.5" customHeight="1" thickBot="1">
      <c r="A16" s="2"/>
    </row>
    <row r="17" spans="1:9" s="44" customFormat="1" ht="13.5" customHeight="1" thickBot="1">
      <c r="A17" s="45" t="s">
        <v>20</v>
      </c>
      <c r="B17" s="47"/>
      <c r="C17" s="47"/>
      <c r="D17" s="47"/>
      <c r="E17" s="47"/>
      <c r="F17" s="47"/>
      <c r="G17" s="47"/>
      <c r="H17" s="47"/>
      <c r="I17" s="46"/>
    </row>
    <row r="18" spans="1:9" s="44" customFormat="1" ht="14.25" customHeight="1" thickBot="1">
      <c r="A18" s="48" t="s">
        <v>21</v>
      </c>
      <c r="B18" s="50"/>
      <c r="C18" s="50"/>
      <c r="D18" s="50"/>
      <c r="E18" s="50"/>
      <c r="F18" s="50"/>
      <c r="G18" s="50"/>
      <c r="H18" s="50"/>
      <c r="I18" s="49"/>
    </row>
    <row r="19" spans="1:9" s="44" customFormat="1" ht="13.5" customHeight="1" thickBot="1">
      <c r="A19" s="51"/>
      <c r="B19" s="53"/>
      <c r="C19" s="53"/>
      <c r="D19" s="53"/>
      <c r="E19" s="53"/>
      <c r="F19" s="53"/>
      <c r="G19" s="53"/>
      <c r="H19" s="53"/>
      <c r="I19" s="52"/>
    </row>
    <row r="20" spans="1:9" s="44" customFormat="1" ht="13.5" customHeight="1" thickBot="1">
      <c r="A20" s="45" t="s">
        <v>22</v>
      </c>
      <c r="B20" s="47"/>
      <c r="C20" s="47"/>
      <c r="D20" s="47"/>
      <c r="E20" s="47"/>
      <c r="F20" s="47"/>
      <c r="G20" s="47"/>
      <c r="H20" s="47"/>
      <c r="I20" s="46"/>
    </row>
    <row r="21" spans="1:9" s="44" customFormat="1" ht="13.5" customHeight="1" thickBot="1">
      <c r="A21" s="51"/>
      <c r="B21" s="53"/>
      <c r="C21" s="53"/>
      <c r="D21" s="53"/>
      <c r="E21" s="53"/>
      <c r="F21" s="53"/>
      <c r="G21" s="53"/>
      <c r="H21" s="53"/>
      <c r="I21" s="52"/>
    </row>
    <row r="22" spans="1:9" s="44" customFormat="1" ht="13.5" customHeight="1" thickBot="1">
      <c r="A22" s="51"/>
      <c r="B22" s="53"/>
      <c r="C22" s="53"/>
      <c r="D22" s="53"/>
      <c r="E22" s="53"/>
      <c r="F22" s="53"/>
      <c r="G22" s="53"/>
      <c r="H22" s="53"/>
      <c r="I22" s="52"/>
    </row>
    <row r="23" spans="1:9" s="44" customFormat="1" ht="13.5" customHeight="1" thickBot="1">
      <c r="A23" s="54" t="s">
        <v>23</v>
      </c>
      <c r="B23" s="56" t="s">
        <v>24</v>
      </c>
      <c r="C23" s="58"/>
      <c r="D23" s="58"/>
      <c r="E23" s="58"/>
      <c r="F23" s="58"/>
      <c r="G23" s="58"/>
      <c r="H23" s="58"/>
      <c r="I23" s="57"/>
    </row>
    <row r="24" spans="1:9" s="44" customFormat="1" ht="67.5" customHeight="1" thickBot="1">
      <c r="A24" s="55"/>
      <c r="B24" s="59" t="s">
        <v>25</v>
      </c>
      <c r="C24" s="59" t="s">
        <v>26</v>
      </c>
      <c r="D24" s="59" t="s">
        <v>27</v>
      </c>
      <c r="E24" s="59" t="s">
        <v>28</v>
      </c>
      <c r="F24" s="59" t="s">
        <v>29</v>
      </c>
      <c r="G24" s="59" t="s">
        <v>30</v>
      </c>
      <c r="H24" s="59"/>
      <c r="I24" s="59" t="s">
        <v>31</v>
      </c>
    </row>
    <row r="25" spans="1:9" s="60" customFormat="1" ht="13.5" customHeight="1" thickBot="1">
      <c r="A25" s="61">
        <v>1</v>
      </c>
      <c r="B25" s="62">
        <v>2</v>
      </c>
      <c r="C25" s="62">
        <v>3</v>
      </c>
      <c r="D25" s="63">
        <v>4</v>
      </c>
      <c r="E25" s="62">
        <v>5</v>
      </c>
      <c r="F25" s="62">
        <v>6</v>
      </c>
      <c r="G25" s="62">
        <v>7</v>
      </c>
      <c r="H25" s="62">
        <v>8</v>
      </c>
      <c r="I25" s="64">
        <v>9</v>
      </c>
    </row>
    <row r="26" spans="1:9" s="44" customFormat="1">
      <c r="A26" s="65" t="s">
        <v>32</v>
      </c>
      <c r="B26" s="65"/>
      <c r="C26" s="65"/>
      <c r="D26" s="65"/>
      <c r="E26" s="65"/>
      <c r="F26" s="65"/>
    </row>
    <row r="27" spans="1:9" s="44" customFormat="1"/>
  </sheetData>
  <mergeCells count="26">
    <mergeCell ref="A23:A24"/>
    <mergeCell ref="B23:I23"/>
    <mergeCell ref="A26:F26"/>
    <mergeCell ref="A17:I17"/>
    <mergeCell ref="A18:I18"/>
    <mergeCell ref="A19:I19"/>
    <mergeCell ref="A20:I20"/>
    <mergeCell ref="A21:I21"/>
    <mergeCell ref="A22:I22"/>
    <mergeCell ref="A11:E11"/>
    <mergeCell ref="A12:E12"/>
    <mergeCell ref="F12:F13"/>
    <mergeCell ref="A13:E13"/>
    <mergeCell ref="A14:E14"/>
    <mergeCell ref="F14:F15"/>
    <mergeCell ref="A15:E15"/>
    <mergeCell ref="A1:G1"/>
    <mergeCell ref="A3:G3"/>
    <mergeCell ref="D4:E4"/>
    <mergeCell ref="A6:E6"/>
    <mergeCell ref="G6:I6"/>
    <mergeCell ref="A8:E8"/>
    <mergeCell ref="G8:I11"/>
    <mergeCell ref="A9:E9"/>
    <mergeCell ref="F9:F10"/>
    <mergeCell ref="A10:E10"/>
  </mergeCells>
  <pageMargins left="0.59055118110236227" right="0.39370078740157483" top="0.39370078740157483" bottom="0.39370078740157483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F96"/>
  <sheetViews>
    <sheetView zoomScale="190" workbookViewId="0">
      <selection activeCell="A95" sqref="A95:XFD95"/>
    </sheetView>
  </sheetViews>
  <sheetFormatPr defaultColWidth="9.33203125" defaultRowHeight="11.25" customHeight="1"/>
  <cols>
    <col min="1" max="1" width="4.33203125" style="95" customWidth="1"/>
    <col min="2" max="2" width="33" style="95" customWidth="1"/>
    <col min="3" max="3" width="11" style="95" customWidth="1"/>
    <col min="4" max="4" width="14.1640625" style="136" customWidth="1"/>
    <col min="5" max="5" width="10.33203125" style="136" customWidth="1"/>
    <col min="6" max="6" width="11" style="95" customWidth="1"/>
    <col min="7" max="7" width="14.1640625" style="136" customWidth="1"/>
    <col min="8" max="8" width="10.33203125" style="136" customWidth="1"/>
    <col min="9" max="9" width="11" style="95" customWidth="1"/>
    <col min="10" max="10" width="14.1640625" style="136" customWidth="1"/>
    <col min="11" max="11" width="10.33203125" style="136" customWidth="1"/>
    <col min="12" max="14" width="9.33203125" style="95"/>
    <col min="15" max="15" width="11.6640625" style="95" bestFit="1" customWidth="1"/>
    <col min="16" max="16" width="9.33203125" style="95"/>
    <col min="17" max="17" width="12.6640625" style="95" bestFit="1" customWidth="1"/>
    <col min="18" max="30" width="9.33203125" style="95"/>
    <col min="31" max="31" width="12.1640625" style="95" bestFit="1" customWidth="1"/>
    <col min="32" max="32" width="9.33203125" style="96"/>
    <col min="33" max="16384" width="9.33203125" style="95"/>
  </cols>
  <sheetData>
    <row r="1" spans="1:32" ht="11.25" customHeight="1">
      <c r="A1" s="97" t="s">
        <v>149</v>
      </c>
      <c r="B1" s="97"/>
      <c r="C1" s="97"/>
      <c r="D1" s="97"/>
      <c r="E1" s="97"/>
      <c r="F1" s="97"/>
      <c r="G1" s="137"/>
    </row>
    <row r="2" spans="1:32" ht="18" customHeight="1">
      <c r="A2" s="99" t="s">
        <v>104</v>
      </c>
      <c r="B2" s="99" t="s">
        <v>105</v>
      </c>
      <c r="C2" s="102" t="s">
        <v>106</v>
      </c>
      <c r="D2" s="103"/>
      <c r="E2" s="103"/>
      <c r="F2" s="102" t="s">
        <v>42</v>
      </c>
      <c r="G2" s="103"/>
      <c r="H2" s="103"/>
      <c r="I2" s="102" t="s">
        <v>44</v>
      </c>
      <c r="J2" s="103"/>
      <c r="K2" s="104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6"/>
    </row>
    <row r="3" spans="1:32" ht="28.5" customHeight="1">
      <c r="A3" s="101"/>
      <c r="B3" s="101"/>
      <c r="C3" s="99" t="s">
        <v>107</v>
      </c>
      <c r="D3" s="138" t="s">
        <v>108</v>
      </c>
      <c r="E3" s="138" t="s">
        <v>109</v>
      </c>
      <c r="F3" s="99" t="s">
        <v>107</v>
      </c>
      <c r="G3" s="138" t="s">
        <v>108</v>
      </c>
      <c r="H3" s="138" t="s">
        <v>109</v>
      </c>
      <c r="I3" s="99" t="s">
        <v>107</v>
      </c>
      <c r="J3" s="138" t="s">
        <v>108</v>
      </c>
      <c r="K3" s="138" t="s">
        <v>109</v>
      </c>
      <c r="AF3" s="107"/>
    </row>
    <row r="4" spans="1:32" ht="36.75" customHeight="1">
      <c r="A4" s="100"/>
      <c r="B4" s="100"/>
      <c r="C4" s="100"/>
      <c r="D4" s="139"/>
      <c r="E4" s="139"/>
      <c r="F4" s="100"/>
      <c r="G4" s="139"/>
      <c r="H4" s="139"/>
      <c r="I4" s="100"/>
      <c r="J4" s="139"/>
      <c r="K4" s="139"/>
      <c r="AF4" s="107"/>
    </row>
    <row r="5" spans="1:32" ht="11.25" customHeight="1">
      <c r="A5" s="108" t="s">
        <v>110</v>
      </c>
      <c r="B5" s="108" t="s">
        <v>111</v>
      </c>
      <c r="C5" s="109">
        <v>7611</v>
      </c>
      <c r="D5" s="111">
        <v>23094.9</v>
      </c>
      <c r="E5" s="111">
        <v>3034.41</v>
      </c>
      <c r="F5" s="109">
        <v>3</v>
      </c>
      <c r="G5" s="111">
        <v>2.2000000000000002</v>
      </c>
      <c r="H5" s="111">
        <v>725.25</v>
      </c>
      <c r="I5" s="109">
        <v>2</v>
      </c>
      <c r="J5" s="111">
        <v>1.9</v>
      </c>
      <c r="K5" s="111">
        <v>967</v>
      </c>
      <c r="AF5" s="112"/>
    </row>
    <row r="6" spans="1:32" ht="11.25" customHeight="1">
      <c r="A6" s="108" t="s">
        <v>112</v>
      </c>
      <c r="B6" s="108" t="s">
        <v>113</v>
      </c>
      <c r="C6" s="109">
        <v>11171</v>
      </c>
      <c r="D6" s="111">
        <v>44073.1</v>
      </c>
      <c r="E6" s="111">
        <v>3945.32</v>
      </c>
      <c r="F6" s="109">
        <v>4</v>
      </c>
      <c r="G6" s="111">
        <v>2.9</v>
      </c>
      <c r="H6" s="111">
        <v>725.25</v>
      </c>
      <c r="I6" s="109">
        <v>16</v>
      </c>
      <c r="J6" s="111">
        <v>15.5</v>
      </c>
      <c r="K6" s="111">
        <v>967</v>
      </c>
      <c r="AF6" s="112"/>
    </row>
    <row r="7" spans="1:32" ht="11.25" customHeight="1">
      <c r="A7" s="108" t="s">
        <v>114</v>
      </c>
      <c r="B7" s="108" t="s">
        <v>115</v>
      </c>
      <c r="C7" s="109">
        <v>4321</v>
      </c>
      <c r="D7" s="111">
        <v>13579.7</v>
      </c>
      <c r="E7" s="111">
        <v>3142.73</v>
      </c>
      <c r="F7" s="109">
        <v>7</v>
      </c>
      <c r="G7" s="111">
        <v>2.9</v>
      </c>
      <c r="H7" s="111">
        <v>414.43</v>
      </c>
      <c r="I7" s="109">
        <v>3</v>
      </c>
      <c r="J7" s="111">
        <v>2.9</v>
      </c>
      <c r="K7" s="111">
        <v>967</v>
      </c>
      <c r="AF7" s="112"/>
    </row>
    <row r="8" spans="1:32" ht="11.25" customHeight="1">
      <c r="A8" s="108" t="s">
        <v>116</v>
      </c>
      <c r="B8" s="108" t="s">
        <v>117</v>
      </c>
      <c r="C8" s="109">
        <v>2496</v>
      </c>
      <c r="D8" s="111">
        <v>7182.9</v>
      </c>
      <c r="E8" s="111">
        <v>2877.76</v>
      </c>
      <c r="F8" s="109">
        <v>0</v>
      </c>
      <c r="G8" s="111">
        <v>0</v>
      </c>
      <c r="H8" s="111">
        <v>0</v>
      </c>
      <c r="I8" s="109">
        <v>9</v>
      </c>
      <c r="J8" s="111">
        <v>8.6999999999999993</v>
      </c>
      <c r="K8" s="111">
        <v>967</v>
      </c>
      <c r="AF8" s="112"/>
    </row>
    <row r="9" spans="1:32" ht="11.25" customHeight="1">
      <c r="A9" s="108" t="s">
        <v>118</v>
      </c>
      <c r="B9" s="108" t="s">
        <v>119</v>
      </c>
      <c r="C9" s="109">
        <v>3498</v>
      </c>
      <c r="D9" s="111">
        <v>10081.700000000001</v>
      </c>
      <c r="E9" s="111">
        <v>2882.14</v>
      </c>
      <c r="F9" s="109">
        <v>1</v>
      </c>
      <c r="G9" s="111">
        <v>0.7</v>
      </c>
      <c r="H9" s="111">
        <v>725.25</v>
      </c>
      <c r="I9" s="109">
        <v>6</v>
      </c>
      <c r="J9" s="111">
        <v>5.8</v>
      </c>
      <c r="K9" s="111">
        <v>967</v>
      </c>
      <c r="AF9" s="112"/>
    </row>
    <row r="10" spans="1:32" ht="11.25" customHeight="1">
      <c r="A10" s="108" t="s">
        <v>120</v>
      </c>
      <c r="B10" s="108" t="s">
        <v>121</v>
      </c>
      <c r="C10" s="109">
        <v>35406</v>
      </c>
      <c r="D10" s="111">
        <v>151510.6</v>
      </c>
      <c r="E10" s="111">
        <v>4279.24</v>
      </c>
      <c r="F10" s="109">
        <v>10</v>
      </c>
      <c r="G10" s="111">
        <v>6.8</v>
      </c>
      <c r="H10" s="111">
        <v>676.9</v>
      </c>
      <c r="I10" s="109">
        <v>26</v>
      </c>
      <c r="J10" s="111">
        <v>25.1</v>
      </c>
      <c r="K10" s="111">
        <v>967</v>
      </c>
      <c r="AF10" s="112"/>
    </row>
    <row r="11" spans="1:32" ht="11.25" customHeight="1">
      <c r="A11" s="108" t="s">
        <v>122</v>
      </c>
      <c r="B11" s="108" t="s">
        <v>123</v>
      </c>
      <c r="C11" s="109">
        <v>25170</v>
      </c>
      <c r="D11" s="111">
        <v>90372</v>
      </c>
      <c r="E11" s="111">
        <v>3590.47</v>
      </c>
      <c r="F11" s="109">
        <v>7</v>
      </c>
      <c r="G11" s="111">
        <v>4.9000000000000004</v>
      </c>
      <c r="H11" s="111">
        <v>704.53</v>
      </c>
      <c r="I11" s="109">
        <v>11</v>
      </c>
      <c r="J11" s="111">
        <v>10.7</v>
      </c>
      <c r="K11" s="111">
        <v>967</v>
      </c>
      <c r="AF11" s="112"/>
    </row>
    <row r="12" spans="1:32" ht="11.25" customHeight="1">
      <c r="A12" s="108" t="s">
        <v>124</v>
      </c>
      <c r="B12" s="108" t="s">
        <v>125</v>
      </c>
      <c r="C12" s="109">
        <v>3641</v>
      </c>
      <c r="D12" s="111">
        <v>10025.9</v>
      </c>
      <c r="E12" s="111">
        <v>2753.61</v>
      </c>
      <c r="F12" s="109">
        <v>4</v>
      </c>
      <c r="G12" s="111">
        <v>2.9</v>
      </c>
      <c r="H12" s="111">
        <v>725.25</v>
      </c>
      <c r="I12" s="109">
        <v>9</v>
      </c>
      <c r="J12" s="111">
        <v>8.6999999999999993</v>
      </c>
      <c r="K12" s="111">
        <v>967</v>
      </c>
      <c r="AF12" s="112"/>
    </row>
    <row r="13" spans="1:32" ht="11.25" customHeight="1">
      <c r="A13" s="108" t="s">
        <v>126</v>
      </c>
      <c r="B13" s="108" t="s">
        <v>127</v>
      </c>
      <c r="C13" s="109">
        <v>3174</v>
      </c>
      <c r="D13" s="111">
        <v>9122</v>
      </c>
      <c r="E13" s="111">
        <v>2873.97</v>
      </c>
      <c r="F13" s="109">
        <v>0</v>
      </c>
      <c r="G13" s="111">
        <v>0</v>
      </c>
      <c r="H13" s="111">
        <v>0</v>
      </c>
      <c r="I13" s="109">
        <v>1</v>
      </c>
      <c r="J13" s="111">
        <v>1</v>
      </c>
      <c r="K13" s="111">
        <v>967</v>
      </c>
      <c r="AF13" s="112"/>
    </row>
    <row r="14" spans="1:32" ht="11.25" customHeight="1">
      <c r="A14" s="108" t="s">
        <v>59</v>
      </c>
      <c r="B14" s="108" t="s">
        <v>128</v>
      </c>
      <c r="C14" s="109">
        <v>3095</v>
      </c>
      <c r="D14" s="111">
        <v>8836.7000000000007</v>
      </c>
      <c r="E14" s="111">
        <v>2855.16</v>
      </c>
      <c r="F14" s="109">
        <v>7</v>
      </c>
      <c r="G14" s="111">
        <v>4.9000000000000004</v>
      </c>
      <c r="H14" s="111">
        <v>704.53</v>
      </c>
      <c r="I14" s="109">
        <v>14</v>
      </c>
      <c r="J14" s="111">
        <v>13.5</v>
      </c>
      <c r="K14" s="111">
        <v>967</v>
      </c>
      <c r="AF14" s="112"/>
    </row>
    <row r="15" spans="1:32" ht="11.25" customHeight="1">
      <c r="A15" s="108" t="s">
        <v>61</v>
      </c>
      <c r="B15" s="108" t="s">
        <v>129</v>
      </c>
      <c r="C15" s="109">
        <v>4754</v>
      </c>
      <c r="D15" s="111">
        <v>14345.6</v>
      </c>
      <c r="E15" s="111">
        <v>3017.57</v>
      </c>
      <c r="F15" s="109">
        <v>9</v>
      </c>
      <c r="G15" s="111">
        <v>6.5</v>
      </c>
      <c r="H15" s="111">
        <v>725.25</v>
      </c>
      <c r="I15" s="109">
        <v>17</v>
      </c>
      <c r="J15" s="111">
        <v>16.399999999999999</v>
      </c>
      <c r="K15" s="111">
        <v>967</v>
      </c>
      <c r="AF15" s="112"/>
    </row>
    <row r="16" spans="1:32" ht="11.25" customHeight="1">
      <c r="A16" s="108" t="s">
        <v>63</v>
      </c>
      <c r="B16" s="108" t="s">
        <v>130</v>
      </c>
      <c r="C16" s="109">
        <v>3651</v>
      </c>
      <c r="D16" s="111">
        <v>9908.7000000000007</v>
      </c>
      <c r="E16" s="111">
        <v>2713.97</v>
      </c>
      <c r="F16" s="109">
        <v>2</v>
      </c>
      <c r="G16" s="111">
        <v>1.5</v>
      </c>
      <c r="H16" s="111">
        <v>725.25</v>
      </c>
      <c r="I16" s="109">
        <v>8</v>
      </c>
      <c r="J16" s="111">
        <v>7.7</v>
      </c>
      <c r="K16" s="111">
        <v>967</v>
      </c>
      <c r="AF16" s="112"/>
    </row>
    <row r="17" spans="1:32" ht="11.25" customHeight="1">
      <c r="A17" s="108" t="s">
        <v>65</v>
      </c>
      <c r="B17" s="108" t="s">
        <v>131</v>
      </c>
      <c r="C17" s="109">
        <v>14165</v>
      </c>
      <c r="D17" s="111">
        <v>43773</v>
      </c>
      <c r="E17" s="111">
        <v>3090.22</v>
      </c>
      <c r="F17" s="109">
        <v>5</v>
      </c>
      <c r="G17" s="111">
        <v>2.9</v>
      </c>
      <c r="H17" s="111">
        <v>585.04</v>
      </c>
      <c r="I17" s="109">
        <v>17</v>
      </c>
      <c r="J17" s="111">
        <v>16.5</v>
      </c>
      <c r="K17" s="111">
        <v>967</v>
      </c>
      <c r="AF17" s="112"/>
    </row>
    <row r="18" spans="1:32" ht="11.25" customHeight="1">
      <c r="A18" s="108" t="s">
        <v>67</v>
      </c>
      <c r="B18" s="108" t="s">
        <v>132</v>
      </c>
      <c r="C18" s="109">
        <v>26984</v>
      </c>
      <c r="D18" s="111">
        <v>105876.9</v>
      </c>
      <c r="E18" s="111">
        <v>3923.69</v>
      </c>
      <c r="F18" s="109">
        <v>5</v>
      </c>
      <c r="G18" s="111">
        <v>2.9</v>
      </c>
      <c r="H18" s="111">
        <v>580.20000000000005</v>
      </c>
      <c r="I18" s="109">
        <v>18</v>
      </c>
      <c r="J18" s="111">
        <v>17</v>
      </c>
      <c r="K18" s="111">
        <v>943.29</v>
      </c>
      <c r="AF18" s="112"/>
    </row>
    <row r="19" spans="1:32" s="119" customFormat="1" ht="11.25" customHeight="1">
      <c r="A19" s="113" t="s">
        <v>133</v>
      </c>
      <c r="B19" s="114"/>
      <c r="C19" s="121">
        <v>149137</v>
      </c>
      <c r="D19" s="122">
        <v>541783.69999999995</v>
      </c>
      <c r="E19" s="125">
        <v>3632.79</v>
      </c>
      <c r="F19" s="121">
        <v>64</v>
      </c>
      <c r="G19" s="122">
        <v>42</v>
      </c>
      <c r="H19" s="122">
        <v>656.88</v>
      </c>
      <c r="I19" s="121">
        <v>157</v>
      </c>
      <c r="J19" s="122">
        <v>151.4</v>
      </c>
      <c r="K19" s="122">
        <v>964.28</v>
      </c>
      <c r="AF19" s="120"/>
    </row>
    <row r="21" spans="1:32" ht="21" customHeight="1">
      <c r="A21" s="99" t="s">
        <v>104</v>
      </c>
      <c r="B21" s="99" t="s">
        <v>105</v>
      </c>
      <c r="C21" s="102" t="s">
        <v>46</v>
      </c>
      <c r="D21" s="103"/>
      <c r="E21" s="103"/>
      <c r="F21" s="102" t="s">
        <v>48</v>
      </c>
      <c r="G21" s="103"/>
      <c r="H21" s="103"/>
      <c r="I21" s="102" t="s">
        <v>50</v>
      </c>
      <c r="J21" s="103"/>
      <c r="K21" s="104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</row>
    <row r="22" spans="1:32" ht="12.75" customHeight="1">
      <c r="A22" s="101"/>
      <c r="B22" s="101"/>
      <c r="C22" s="99" t="s">
        <v>107</v>
      </c>
      <c r="D22" s="138" t="s">
        <v>108</v>
      </c>
      <c r="E22" s="138" t="s">
        <v>109</v>
      </c>
      <c r="F22" s="99" t="s">
        <v>107</v>
      </c>
      <c r="G22" s="138" t="s">
        <v>108</v>
      </c>
      <c r="H22" s="138" t="s">
        <v>109</v>
      </c>
      <c r="I22" s="99" t="s">
        <v>107</v>
      </c>
      <c r="J22" s="138" t="s">
        <v>108</v>
      </c>
      <c r="K22" s="138" t="s">
        <v>109</v>
      </c>
    </row>
    <row r="23" spans="1:32" ht="43.5" customHeight="1">
      <c r="A23" s="100"/>
      <c r="B23" s="100"/>
      <c r="C23" s="100"/>
      <c r="D23" s="139"/>
      <c r="E23" s="139"/>
      <c r="F23" s="100"/>
      <c r="G23" s="139"/>
      <c r="H23" s="139"/>
      <c r="I23" s="100"/>
      <c r="J23" s="139"/>
      <c r="K23" s="139"/>
    </row>
    <row r="24" spans="1:32" ht="11.25" customHeight="1">
      <c r="A24" s="108" t="s">
        <v>110</v>
      </c>
      <c r="B24" s="108" t="s">
        <v>111</v>
      </c>
      <c r="C24" s="109">
        <v>5</v>
      </c>
      <c r="D24" s="111">
        <v>5.4</v>
      </c>
      <c r="E24" s="111">
        <v>1074.4100000000001</v>
      </c>
      <c r="F24" s="109">
        <v>13</v>
      </c>
      <c r="G24" s="111">
        <v>15.2</v>
      </c>
      <c r="H24" s="111">
        <v>1165.46</v>
      </c>
      <c r="I24" s="109">
        <v>0</v>
      </c>
      <c r="J24" s="111">
        <v>0</v>
      </c>
      <c r="K24" s="111">
        <v>0</v>
      </c>
    </row>
    <row r="25" spans="1:32" ht="11.25" customHeight="1">
      <c r="A25" s="108" t="s">
        <v>112</v>
      </c>
      <c r="B25" s="108" t="s">
        <v>113</v>
      </c>
      <c r="C25" s="109">
        <v>0</v>
      </c>
      <c r="D25" s="111">
        <v>0</v>
      </c>
      <c r="E25" s="111">
        <v>0</v>
      </c>
      <c r="F25" s="109">
        <v>27</v>
      </c>
      <c r="G25" s="111">
        <v>31.3</v>
      </c>
      <c r="H25" s="111">
        <v>1161.3800000000001</v>
      </c>
      <c r="I25" s="109">
        <v>3</v>
      </c>
      <c r="J25" s="111">
        <v>3.7</v>
      </c>
      <c r="K25" s="111">
        <v>1226.28</v>
      </c>
    </row>
    <row r="26" spans="1:32" ht="11.25" customHeight="1">
      <c r="A26" s="108" t="s">
        <v>114</v>
      </c>
      <c r="B26" s="108" t="s">
        <v>115</v>
      </c>
      <c r="C26" s="109">
        <v>0</v>
      </c>
      <c r="D26" s="111">
        <v>0</v>
      </c>
      <c r="E26" s="111">
        <v>0</v>
      </c>
      <c r="F26" s="109">
        <v>22</v>
      </c>
      <c r="G26" s="111">
        <v>25.5</v>
      </c>
      <c r="H26" s="111">
        <v>1160.4000000000001</v>
      </c>
      <c r="I26" s="109">
        <v>0</v>
      </c>
      <c r="J26" s="111">
        <v>0</v>
      </c>
      <c r="K26" s="111">
        <v>0</v>
      </c>
    </row>
    <row r="27" spans="1:32" ht="11.25" customHeight="1">
      <c r="A27" s="108" t="s">
        <v>116</v>
      </c>
      <c r="B27" s="108" t="s">
        <v>117</v>
      </c>
      <c r="C27" s="109">
        <v>0</v>
      </c>
      <c r="D27" s="111">
        <v>0</v>
      </c>
      <c r="E27" s="111">
        <v>0</v>
      </c>
      <c r="F27" s="109">
        <v>27</v>
      </c>
      <c r="G27" s="111">
        <v>31.3</v>
      </c>
      <c r="H27" s="111">
        <v>1160.4000000000001</v>
      </c>
      <c r="I27" s="109">
        <v>2</v>
      </c>
      <c r="J27" s="111">
        <v>2.5</v>
      </c>
      <c r="K27" s="111">
        <v>1255.27</v>
      </c>
    </row>
    <row r="28" spans="1:32" ht="11.25" customHeight="1">
      <c r="A28" s="108" t="s">
        <v>118</v>
      </c>
      <c r="B28" s="108" t="s">
        <v>119</v>
      </c>
      <c r="C28" s="109">
        <v>3</v>
      </c>
      <c r="D28" s="111">
        <v>3.3</v>
      </c>
      <c r="E28" s="111">
        <v>1092.6199999999999</v>
      </c>
      <c r="F28" s="109">
        <v>28</v>
      </c>
      <c r="G28" s="111">
        <v>32.5</v>
      </c>
      <c r="H28" s="111">
        <v>1160.4000000000001</v>
      </c>
      <c r="I28" s="109">
        <v>2</v>
      </c>
      <c r="J28" s="111">
        <v>2.5</v>
      </c>
      <c r="K28" s="111">
        <v>1235.26</v>
      </c>
    </row>
    <row r="29" spans="1:32" ht="11.25" customHeight="1">
      <c r="A29" s="108" t="s">
        <v>120</v>
      </c>
      <c r="B29" s="108" t="s">
        <v>121</v>
      </c>
      <c r="C29" s="109">
        <v>0</v>
      </c>
      <c r="D29" s="111">
        <v>0</v>
      </c>
      <c r="E29" s="111">
        <v>0</v>
      </c>
      <c r="F29" s="109">
        <v>103</v>
      </c>
      <c r="G29" s="111">
        <v>119.6</v>
      </c>
      <c r="H29" s="111">
        <v>1160.9100000000001</v>
      </c>
      <c r="I29" s="109">
        <v>6</v>
      </c>
      <c r="J29" s="111">
        <v>7.6</v>
      </c>
      <c r="K29" s="111">
        <v>1261.01</v>
      </c>
    </row>
    <row r="30" spans="1:32" ht="11.25" customHeight="1">
      <c r="A30" s="108" t="s">
        <v>122</v>
      </c>
      <c r="B30" s="108" t="s">
        <v>123</v>
      </c>
      <c r="C30" s="109">
        <v>0</v>
      </c>
      <c r="D30" s="111">
        <v>0</v>
      </c>
      <c r="E30" s="111">
        <v>0</v>
      </c>
      <c r="F30" s="109">
        <v>70</v>
      </c>
      <c r="G30" s="111">
        <v>81.400000000000006</v>
      </c>
      <c r="H30" s="111">
        <v>1162.1600000000001</v>
      </c>
      <c r="I30" s="109">
        <v>3</v>
      </c>
      <c r="J30" s="111">
        <v>3.7</v>
      </c>
      <c r="K30" s="111">
        <v>1240.08</v>
      </c>
    </row>
    <row r="31" spans="1:32" ht="11.25" customHeight="1">
      <c r="A31" s="108" t="s">
        <v>124</v>
      </c>
      <c r="B31" s="108" t="s">
        <v>125</v>
      </c>
      <c r="C31" s="109">
        <v>2</v>
      </c>
      <c r="D31" s="111">
        <v>2.2000000000000002</v>
      </c>
      <c r="E31" s="111">
        <v>1100</v>
      </c>
      <c r="F31" s="109">
        <v>17</v>
      </c>
      <c r="G31" s="111">
        <v>19.7</v>
      </c>
      <c r="H31" s="111">
        <v>1160.4000000000001</v>
      </c>
      <c r="I31" s="109">
        <v>0</v>
      </c>
      <c r="J31" s="111">
        <v>0</v>
      </c>
      <c r="K31" s="111">
        <v>0</v>
      </c>
    </row>
    <row r="32" spans="1:32" ht="11.25" customHeight="1">
      <c r="A32" s="108" t="s">
        <v>126</v>
      </c>
      <c r="B32" s="108" t="s">
        <v>127</v>
      </c>
      <c r="C32" s="109">
        <v>1</v>
      </c>
      <c r="D32" s="111">
        <v>1.1000000000000001</v>
      </c>
      <c r="E32" s="111">
        <v>1100</v>
      </c>
      <c r="F32" s="109">
        <v>13</v>
      </c>
      <c r="G32" s="111">
        <v>15.1</v>
      </c>
      <c r="H32" s="111">
        <v>1160.4000000000001</v>
      </c>
      <c r="I32" s="109">
        <v>0</v>
      </c>
      <c r="J32" s="111">
        <v>0</v>
      </c>
      <c r="K32" s="111">
        <v>0</v>
      </c>
    </row>
    <row r="33" spans="1:32" ht="11.25" customHeight="1">
      <c r="A33" s="108" t="s">
        <v>59</v>
      </c>
      <c r="B33" s="108" t="s">
        <v>128</v>
      </c>
      <c r="C33" s="109">
        <v>2</v>
      </c>
      <c r="D33" s="111">
        <v>2.2000000000000002</v>
      </c>
      <c r="E33" s="111">
        <v>1100</v>
      </c>
      <c r="F33" s="109">
        <v>15</v>
      </c>
      <c r="G33" s="111">
        <v>17.399999999999999</v>
      </c>
      <c r="H33" s="111">
        <v>1160.4000000000001</v>
      </c>
      <c r="I33" s="109">
        <v>0</v>
      </c>
      <c r="J33" s="111">
        <v>0</v>
      </c>
      <c r="K33" s="111">
        <v>0</v>
      </c>
    </row>
    <row r="34" spans="1:32" ht="11.25" customHeight="1">
      <c r="A34" s="108" t="s">
        <v>61</v>
      </c>
      <c r="B34" s="108" t="s">
        <v>129</v>
      </c>
      <c r="C34" s="109">
        <v>0</v>
      </c>
      <c r="D34" s="111">
        <v>0</v>
      </c>
      <c r="E34" s="111">
        <v>0</v>
      </c>
      <c r="F34" s="109">
        <v>29</v>
      </c>
      <c r="G34" s="111">
        <v>33.700000000000003</v>
      </c>
      <c r="H34" s="111">
        <v>1160.4000000000001</v>
      </c>
      <c r="I34" s="109">
        <v>1</v>
      </c>
      <c r="J34" s="111">
        <v>1.2</v>
      </c>
      <c r="K34" s="111">
        <v>1237.6099999999999</v>
      </c>
    </row>
    <row r="35" spans="1:32" ht="11.25" customHeight="1">
      <c r="A35" s="108" t="s">
        <v>63</v>
      </c>
      <c r="B35" s="108" t="s">
        <v>130</v>
      </c>
      <c r="C35" s="109">
        <v>2</v>
      </c>
      <c r="D35" s="111">
        <v>2.2000000000000002</v>
      </c>
      <c r="E35" s="111">
        <v>1100</v>
      </c>
      <c r="F35" s="109">
        <v>25</v>
      </c>
      <c r="G35" s="111">
        <v>29.1</v>
      </c>
      <c r="H35" s="111">
        <v>1162.67</v>
      </c>
      <c r="I35" s="109">
        <v>0</v>
      </c>
      <c r="J35" s="111">
        <v>0</v>
      </c>
      <c r="K35" s="111">
        <v>0</v>
      </c>
    </row>
    <row r="36" spans="1:32" ht="11.25" customHeight="1">
      <c r="A36" s="108" t="s">
        <v>65</v>
      </c>
      <c r="B36" s="108" t="s">
        <v>131</v>
      </c>
      <c r="C36" s="109">
        <v>1</v>
      </c>
      <c r="D36" s="111">
        <v>1</v>
      </c>
      <c r="E36" s="111">
        <v>1040.1099999999999</v>
      </c>
      <c r="F36" s="109">
        <v>72</v>
      </c>
      <c r="G36" s="111">
        <v>83.6</v>
      </c>
      <c r="H36" s="111">
        <v>1160.4000000000001</v>
      </c>
      <c r="I36" s="109">
        <v>6</v>
      </c>
      <c r="J36" s="111">
        <v>7.5</v>
      </c>
      <c r="K36" s="111">
        <v>1246.82</v>
      </c>
    </row>
    <row r="37" spans="1:32" ht="11.25" customHeight="1">
      <c r="A37" s="108" t="s">
        <v>67</v>
      </c>
      <c r="B37" s="108" t="s">
        <v>132</v>
      </c>
      <c r="C37" s="109">
        <v>3</v>
      </c>
      <c r="D37" s="111">
        <v>3.2</v>
      </c>
      <c r="E37" s="111">
        <v>1068.48</v>
      </c>
      <c r="F37" s="109">
        <v>62</v>
      </c>
      <c r="G37" s="111">
        <v>72</v>
      </c>
      <c r="H37" s="111">
        <v>1160.4000000000001</v>
      </c>
      <c r="I37" s="109">
        <v>2</v>
      </c>
      <c r="J37" s="111">
        <v>2.5</v>
      </c>
      <c r="K37" s="111">
        <v>1258.7</v>
      </c>
    </row>
    <row r="38" spans="1:32" s="119" customFormat="1" ht="11.25" customHeight="1">
      <c r="A38" s="113" t="s">
        <v>133</v>
      </c>
      <c r="B38" s="114"/>
      <c r="C38" s="121">
        <v>19</v>
      </c>
      <c r="D38" s="122">
        <v>20.6</v>
      </c>
      <c r="E38" s="122">
        <v>1083.97</v>
      </c>
      <c r="F38" s="121">
        <v>523</v>
      </c>
      <c r="G38" s="122">
        <v>607.4</v>
      </c>
      <c r="H38" s="122">
        <v>1161.02</v>
      </c>
      <c r="I38" s="121">
        <v>25</v>
      </c>
      <c r="J38" s="122">
        <v>31.2</v>
      </c>
      <c r="K38" s="122">
        <v>1247.28</v>
      </c>
      <c r="AF38" s="120"/>
    </row>
    <row r="40" spans="1:32" ht="20.25" customHeight="1">
      <c r="A40" s="99" t="s">
        <v>104</v>
      </c>
      <c r="B40" s="99" t="s">
        <v>105</v>
      </c>
      <c r="C40" s="102" t="s">
        <v>52</v>
      </c>
      <c r="D40" s="103"/>
      <c r="E40" s="103"/>
      <c r="F40" s="102" t="s">
        <v>54</v>
      </c>
      <c r="G40" s="103"/>
      <c r="H40" s="103"/>
      <c r="I40" s="102" t="s">
        <v>56</v>
      </c>
      <c r="J40" s="103"/>
      <c r="K40" s="104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</row>
    <row r="41" spans="1:32" ht="12.75" customHeight="1">
      <c r="A41" s="101"/>
      <c r="B41" s="101"/>
      <c r="C41" s="99" t="s">
        <v>107</v>
      </c>
      <c r="D41" s="138" t="s">
        <v>108</v>
      </c>
      <c r="E41" s="138" t="s">
        <v>109</v>
      </c>
      <c r="F41" s="99" t="s">
        <v>107</v>
      </c>
      <c r="G41" s="138" t="s">
        <v>108</v>
      </c>
      <c r="H41" s="138" t="s">
        <v>109</v>
      </c>
      <c r="I41" s="99" t="s">
        <v>107</v>
      </c>
      <c r="J41" s="138" t="s">
        <v>108</v>
      </c>
      <c r="K41" s="138" t="s">
        <v>109</v>
      </c>
    </row>
    <row r="42" spans="1:32" ht="43.5" customHeight="1">
      <c r="A42" s="100"/>
      <c r="B42" s="100"/>
      <c r="C42" s="100"/>
      <c r="D42" s="139"/>
      <c r="E42" s="139"/>
      <c r="F42" s="100"/>
      <c r="G42" s="139"/>
      <c r="H42" s="139"/>
      <c r="I42" s="100"/>
      <c r="J42" s="139"/>
      <c r="K42" s="139"/>
    </row>
    <row r="43" spans="1:32" ht="11.25" customHeight="1">
      <c r="A43" s="108" t="s">
        <v>110</v>
      </c>
      <c r="B43" s="108" t="s">
        <v>111</v>
      </c>
      <c r="C43" s="109">
        <v>0</v>
      </c>
      <c r="D43" s="111">
        <v>0</v>
      </c>
      <c r="E43" s="111">
        <v>0</v>
      </c>
      <c r="F43" s="109">
        <v>4</v>
      </c>
      <c r="G43" s="111">
        <v>5.8</v>
      </c>
      <c r="H43" s="111">
        <v>1451.29</v>
      </c>
      <c r="I43" s="109">
        <v>1411</v>
      </c>
      <c r="J43" s="111">
        <v>2730.2</v>
      </c>
      <c r="K43" s="111">
        <v>1934.91</v>
      </c>
    </row>
    <row r="44" spans="1:32" ht="11.25" customHeight="1">
      <c r="A44" s="108" t="s">
        <v>112</v>
      </c>
      <c r="B44" s="108" t="s">
        <v>113</v>
      </c>
      <c r="C44" s="109">
        <v>2</v>
      </c>
      <c r="D44" s="111">
        <v>2.8</v>
      </c>
      <c r="E44" s="111">
        <v>1399.44</v>
      </c>
      <c r="F44" s="109">
        <v>0</v>
      </c>
      <c r="G44" s="111">
        <v>0</v>
      </c>
      <c r="H44" s="111">
        <v>0</v>
      </c>
      <c r="I44" s="109">
        <v>1602</v>
      </c>
      <c r="J44" s="111">
        <v>3097.7</v>
      </c>
      <c r="K44" s="111">
        <v>1933.65</v>
      </c>
    </row>
    <row r="45" spans="1:32" ht="11.25" customHeight="1">
      <c r="A45" s="108" t="s">
        <v>114</v>
      </c>
      <c r="B45" s="108" t="s">
        <v>115</v>
      </c>
      <c r="C45" s="109">
        <v>0</v>
      </c>
      <c r="D45" s="111">
        <v>0</v>
      </c>
      <c r="E45" s="111">
        <v>0</v>
      </c>
      <c r="F45" s="109">
        <v>1</v>
      </c>
      <c r="G45" s="111">
        <v>1.4</v>
      </c>
      <c r="H45" s="111">
        <v>1427.2</v>
      </c>
      <c r="I45" s="109">
        <v>722</v>
      </c>
      <c r="J45" s="111">
        <v>1396</v>
      </c>
      <c r="K45" s="111">
        <v>1933.45</v>
      </c>
    </row>
    <row r="46" spans="1:32" ht="11.25" customHeight="1">
      <c r="A46" s="108" t="s">
        <v>116</v>
      </c>
      <c r="B46" s="108" t="s">
        <v>117</v>
      </c>
      <c r="C46" s="109">
        <v>0</v>
      </c>
      <c r="D46" s="111">
        <v>0</v>
      </c>
      <c r="E46" s="111">
        <v>0</v>
      </c>
      <c r="F46" s="109">
        <v>2</v>
      </c>
      <c r="G46" s="111">
        <v>2.8</v>
      </c>
      <c r="H46" s="111">
        <v>1404.69</v>
      </c>
      <c r="I46" s="109">
        <v>457</v>
      </c>
      <c r="J46" s="111">
        <v>883.3</v>
      </c>
      <c r="K46" s="111">
        <v>1932.75</v>
      </c>
    </row>
    <row r="47" spans="1:32" ht="11.25" customHeight="1">
      <c r="A47" s="108" t="s">
        <v>118</v>
      </c>
      <c r="B47" s="108" t="s">
        <v>119</v>
      </c>
      <c r="C47" s="109">
        <v>0</v>
      </c>
      <c r="D47" s="111">
        <v>0</v>
      </c>
      <c r="E47" s="111">
        <v>0</v>
      </c>
      <c r="F47" s="109">
        <v>0</v>
      </c>
      <c r="G47" s="111">
        <v>0</v>
      </c>
      <c r="H47" s="111">
        <v>0</v>
      </c>
      <c r="I47" s="109">
        <v>652</v>
      </c>
      <c r="J47" s="111">
        <v>1261.2</v>
      </c>
      <c r="K47" s="111">
        <v>1934.37</v>
      </c>
    </row>
    <row r="48" spans="1:32" ht="11.25" customHeight="1">
      <c r="A48" s="108" t="s">
        <v>120</v>
      </c>
      <c r="B48" s="108" t="s">
        <v>121</v>
      </c>
      <c r="C48" s="109">
        <v>9</v>
      </c>
      <c r="D48" s="111">
        <v>12.1</v>
      </c>
      <c r="E48" s="111">
        <v>1343.32</v>
      </c>
      <c r="F48" s="109">
        <v>3</v>
      </c>
      <c r="G48" s="111">
        <v>4.3</v>
      </c>
      <c r="H48" s="111">
        <v>1440.3</v>
      </c>
      <c r="I48" s="109">
        <v>5237</v>
      </c>
      <c r="J48" s="111">
        <v>10126.299999999999</v>
      </c>
      <c r="K48" s="111">
        <v>1933.62</v>
      </c>
    </row>
    <row r="49" spans="1:32" ht="11.25" customHeight="1">
      <c r="A49" s="108" t="s">
        <v>122</v>
      </c>
      <c r="B49" s="108" t="s">
        <v>123</v>
      </c>
      <c r="C49" s="109">
        <v>2</v>
      </c>
      <c r="D49" s="111">
        <v>2.6</v>
      </c>
      <c r="E49" s="111">
        <v>1317.22</v>
      </c>
      <c r="F49" s="109">
        <v>4</v>
      </c>
      <c r="G49" s="111">
        <v>5.6</v>
      </c>
      <c r="H49" s="111">
        <v>1408.02</v>
      </c>
      <c r="I49" s="109">
        <v>4525</v>
      </c>
      <c r="J49" s="111">
        <v>8751</v>
      </c>
      <c r="K49" s="111">
        <v>1933.93</v>
      </c>
    </row>
    <row r="50" spans="1:32" ht="11.25" customHeight="1">
      <c r="A50" s="108" t="s">
        <v>124</v>
      </c>
      <c r="B50" s="108" t="s">
        <v>125</v>
      </c>
      <c r="C50" s="109">
        <v>1</v>
      </c>
      <c r="D50" s="111">
        <v>1.4</v>
      </c>
      <c r="E50" s="111">
        <v>1377.38</v>
      </c>
      <c r="F50" s="109">
        <v>0</v>
      </c>
      <c r="G50" s="111">
        <v>0</v>
      </c>
      <c r="H50" s="111">
        <v>0</v>
      </c>
      <c r="I50" s="109">
        <v>638</v>
      </c>
      <c r="J50" s="111">
        <v>1233.5</v>
      </c>
      <c r="K50" s="111">
        <v>1933.37</v>
      </c>
    </row>
    <row r="51" spans="1:32" ht="11.25" customHeight="1">
      <c r="A51" s="108" t="s">
        <v>126</v>
      </c>
      <c r="B51" s="108" t="s">
        <v>127</v>
      </c>
      <c r="C51" s="109">
        <v>0</v>
      </c>
      <c r="D51" s="111">
        <v>0</v>
      </c>
      <c r="E51" s="111">
        <v>0</v>
      </c>
      <c r="F51" s="109">
        <v>0</v>
      </c>
      <c r="G51" s="111">
        <v>0</v>
      </c>
      <c r="H51" s="111">
        <v>0</v>
      </c>
      <c r="I51" s="109">
        <v>581</v>
      </c>
      <c r="J51" s="111">
        <v>1124.0999999999999</v>
      </c>
      <c r="K51" s="111">
        <v>1934.74</v>
      </c>
    </row>
    <row r="52" spans="1:32" ht="11.25" customHeight="1">
      <c r="A52" s="108" t="s">
        <v>59</v>
      </c>
      <c r="B52" s="108" t="s">
        <v>128</v>
      </c>
      <c r="C52" s="109">
        <v>0</v>
      </c>
      <c r="D52" s="111">
        <v>0</v>
      </c>
      <c r="E52" s="111">
        <v>0</v>
      </c>
      <c r="F52" s="109">
        <v>0</v>
      </c>
      <c r="G52" s="111">
        <v>0</v>
      </c>
      <c r="H52" s="111">
        <v>0</v>
      </c>
      <c r="I52" s="109">
        <v>561</v>
      </c>
      <c r="J52" s="111">
        <v>1084.5</v>
      </c>
      <c r="K52" s="111">
        <v>1933.25</v>
      </c>
    </row>
    <row r="53" spans="1:32" ht="11.25" customHeight="1">
      <c r="A53" s="108" t="s">
        <v>61</v>
      </c>
      <c r="B53" s="108" t="s">
        <v>129</v>
      </c>
      <c r="C53" s="109">
        <v>2</v>
      </c>
      <c r="D53" s="111">
        <v>2.6</v>
      </c>
      <c r="E53" s="111">
        <v>1302.6199999999999</v>
      </c>
      <c r="F53" s="109">
        <v>4</v>
      </c>
      <c r="G53" s="111">
        <v>5.9</v>
      </c>
      <c r="H53" s="111">
        <v>1475.85</v>
      </c>
      <c r="I53" s="109">
        <v>875</v>
      </c>
      <c r="J53" s="111">
        <v>1691.4</v>
      </c>
      <c r="K53" s="111">
        <v>1933.04</v>
      </c>
    </row>
    <row r="54" spans="1:32" ht="11.25" customHeight="1">
      <c r="A54" s="108" t="s">
        <v>63</v>
      </c>
      <c r="B54" s="108" t="s">
        <v>130</v>
      </c>
      <c r="C54" s="109">
        <v>0</v>
      </c>
      <c r="D54" s="111">
        <v>0</v>
      </c>
      <c r="E54" s="111">
        <v>0</v>
      </c>
      <c r="F54" s="109">
        <v>0</v>
      </c>
      <c r="G54" s="111">
        <v>0</v>
      </c>
      <c r="H54" s="111">
        <v>0</v>
      </c>
      <c r="I54" s="109">
        <v>739</v>
      </c>
      <c r="J54" s="111">
        <v>1429.1</v>
      </c>
      <c r="K54" s="111">
        <v>1933.75</v>
      </c>
    </row>
    <row r="55" spans="1:32" ht="11.25" customHeight="1">
      <c r="A55" s="108" t="s">
        <v>65</v>
      </c>
      <c r="B55" s="108" t="s">
        <v>131</v>
      </c>
      <c r="C55" s="109">
        <v>2</v>
      </c>
      <c r="D55" s="111">
        <v>2.7</v>
      </c>
      <c r="E55" s="111">
        <v>1334.46</v>
      </c>
      <c r="F55" s="109">
        <v>3</v>
      </c>
      <c r="G55" s="111">
        <v>4.4000000000000004</v>
      </c>
      <c r="H55" s="111">
        <v>1466.74</v>
      </c>
      <c r="I55" s="109">
        <v>2467</v>
      </c>
      <c r="J55" s="111">
        <v>4771</v>
      </c>
      <c r="K55" s="111">
        <v>1933.94</v>
      </c>
    </row>
    <row r="56" spans="1:32" ht="11.25" customHeight="1">
      <c r="A56" s="108" t="s">
        <v>67</v>
      </c>
      <c r="B56" s="108" t="s">
        <v>132</v>
      </c>
      <c r="C56" s="109">
        <v>4</v>
      </c>
      <c r="D56" s="111">
        <v>5.3</v>
      </c>
      <c r="E56" s="111">
        <v>1331.27</v>
      </c>
      <c r="F56" s="109">
        <v>5</v>
      </c>
      <c r="G56" s="111">
        <v>7.1</v>
      </c>
      <c r="H56" s="111">
        <v>1421.44</v>
      </c>
      <c r="I56" s="109">
        <v>3813</v>
      </c>
      <c r="J56" s="111">
        <v>7373.8</v>
      </c>
      <c r="K56" s="111">
        <v>1933.87</v>
      </c>
    </row>
    <row r="57" spans="1:32" s="119" customFormat="1" ht="11.25" customHeight="1">
      <c r="A57" s="113" t="s">
        <v>133</v>
      </c>
      <c r="B57" s="114"/>
      <c r="C57" s="121">
        <v>22</v>
      </c>
      <c r="D57" s="122">
        <v>29.5</v>
      </c>
      <c r="E57" s="122">
        <v>1340.9</v>
      </c>
      <c r="F57" s="121">
        <v>26</v>
      </c>
      <c r="G57" s="122">
        <v>37.299999999999997</v>
      </c>
      <c r="H57" s="122">
        <v>1438.67</v>
      </c>
      <c r="I57" s="121">
        <v>24280</v>
      </c>
      <c r="J57" s="122">
        <v>46953.1</v>
      </c>
      <c r="K57" s="122">
        <v>1933.82</v>
      </c>
      <c r="AF57" s="120"/>
    </row>
    <row r="59" spans="1:32" ht="21" customHeight="1">
      <c r="A59" s="99" t="s">
        <v>104</v>
      </c>
      <c r="B59" s="99" t="s">
        <v>105</v>
      </c>
      <c r="C59" s="102" t="s">
        <v>58</v>
      </c>
      <c r="D59" s="103"/>
      <c r="E59" s="103"/>
      <c r="F59" s="102" t="s">
        <v>60</v>
      </c>
      <c r="G59" s="103"/>
      <c r="H59" s="103"/>
      <c r="I59" s="102" t="s">
        <v>62</v>
      </c>
      <c r="J59" s="103"/>
      <c r="K59" s="104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</row>
    <row r="60" spans="1:32" ht="12.75" customHeight="1">
      <c r="A60" s="101"/>
      <c r="B60" s="101"/>
      <c r="C60" s="99" t="s">
        <v>107</v>
      </c>
      <c r="D60" s="138" t="s">
        <v>108</v>
      </c>
      <c r="E60" s="138" t="s">
        <v>109</v>
      </c>
      <c r="F60" s="99" t="s">
        <v>107</v>
      </c>
      <c r="G60" s="138" t="s">
        <v>108</v>
      </c>
      <c r="H60" s="138" t="s">
        <v>109</v>
      </c>
      <c r="I60" s="99" t="s">
        <v>107</v>
      </c>
      <c r="J60" s="138" t="s">
        <v>108</v>
      </c>
      <c r="K60" s="138" t="s">
        <v>109</v>
      </c>
    </row>
    <row r="61" spans="1:32" ht="40.5" customHeight="1">
      <c r="A61" s="100"/>
      <c r="B61" s="100"/>
      <c r="C61" s="100"/>
      <c r="D61" s="139"/>
      <c r="E61" s="139"/>
      <c r="F61" s="100"/>
      <c r="G61" s="139"/>
      <c r="H61" s="139"/>
      <c r="I61" s="100"/>
      <c r="J61" s="139"/>
      <c r="K61" s="139"/>
    </row>
    <row r="62" spans="1:32" ht="11.25" customHeight="1">
      <c r="A62" s="108" t="s">
        <v>110</v>
      </c>
      <c r="B62" s="108" t="s">
        <v>111</v>
      </c>
      <c r="C62" s="109">
        <v>3802</v>
      </c>
      <c r="D62" s="111">
        <v>8866.9</v>
      </c>
      <c r="E62" s="111">
        <v>2332.1799999999998</v>
      </c>
      <c r="F62" s="109">
        <v>961</v>
      </c>
      <c r="G62" s="111">
        <v>3310.9</v>
      </c>
      <c r="H62" s="111">
        <v>3445.3</v>
      </c>
      <c r="I62" s="109">
        <v>684</v>
      </c>
      <c r="J62" s="111">
        <v>3020.2</v>
      </c>
      <c r="K62" s="111">
        <v>4415.55</v>
      </c>
    </row>
    <row r="63" spans="1:32" ht="11.25" customHeight="1">
      <c r="A63" s="108" t="s">
        <v>112</v>
      </c>
      <c r="B63" s="108" t="s">
        <v>113</v>
      </c>
      <c r="C63" s="109">
        <v>4130</v>
      </c>
      <c r="D63" s="111">
        <v>9719.2000000000007</v>
      </c>
      <c r="E63" s="111">
        <v>2353.3200000000002</v>
      </c>
      <c r="F63" s="109">
        <v>1550</v>
      </c>
      <c r="G63" s="111">
        <v>5399.5</v>
      </c>
      <c r="H63" s="111">
        <v>3483.54</v>
      </c>
      <c r="I63" s="109">
        <v>1171</v>
      </c>
      <c r="J63" s="111">
        <v>5210</v>
      </c>
      <c r="K63" s="111">
        <v>4449.16</v>
      </c>
    </row>
    <row r="64" spans="1:32" ht="11.25" customHeight="1">
      <c r="A64" s="108" t="s">
        <v>114</v>
      </c>
      <c r="B64" s="108" t="s">
        <v>115</v>
      </c>
      <c r="C64" s="109">
        <v>2200</v>
      </c>
      <c r="D64" s="111">
        <v>5082.3999999999996</v>
      </c>
      <c r="E64" s="111">
        <v>2310.1999999999998</v>
      </c>
      <c r="F64" s="109">
        <v>465</v>
      </c>
      <c r="G64" s="111">
        <v>1611.9</v>
      </c>
      <c r="H64" s="111">
        <v>3466.46</v>
      </c>
      <c r="I64" s="109">
        <v>374</v>
      </c>
      <c r="J64" s="111">
        <v>1656.1</v>
      </c>
      <c r="K64" s="111">
        <v>4428.03</v>
      </c>
    </row>
    <row r="65" spans="1:32" ht="11.25" customHeight="1">
      <c r="A65" s="108" t="s">
        <v>116</v>
      </c>
      <c r="B65" s="108" t="s">
        <v>117</v>
      </c>
      <c r="C65" s="109">
        <v>1348</v>
      </c>
      <c r="D65" s="111">
        <v>3122.1</v>
      </c>
      <c r="E65" s="111">
        <v>2316.08</v>
      </c>
      <c r="F65" s="109">
        <v>249</v>
      </c>
      <c r="G65" s="111">
        <v>867.3</v>
      </c>
      <c r="H65" s="111">
        <v>3483.25</v>
      </c>
      <c r="I65" s="109">
        <v>210</v>
      </c>
      <c r="J65" s="111">
        <v>929.7</v>
      </c>
      <c r="K65" s="111">
        <v>4427</v>
      </c>
    </row>
    <row r="66" spans="1:32" ht="11.25" customHeight="1">
      <c r="A66" s="108" t="s">
        <v>118</v>
      </c>
      <c r="B66" s="108" t="s">
        <v>119</v>
      </c>
      <c r="C66" s="109">
        <v>1925</v>
      </c>
      <c r="D66" s="111">
        <v>4420.8999999999996</v>
      </c>
      <c r="E66" s="111">
        <v>2296.5700000000002</v>
      </c>
      <c r="F66" s="109">
        <v>354</v>
      </c>
      <c r="G66" s="111">
        <v>1221.8</v>
      </c>
      <c r="H66" s="111">
        <v>3451.37</v>
      </c>
      <c r="I66" s="109">
        <v>259</v>
      </c>
      <c r="J66" s="111">
        <v>1129.4000000000001</v>
      </c>
      <c r="K66" s="111">
        <v>4360.78</v>
      </c>
    </row>
    <row r="67" spans="1:32" ht="11.25" customHeight="1">
      <c r="A67" s="108" t="s">
        <v>120</v>
      </c>
      <c r="B67" s="108" t="s">
        <v>121</v>
      </c>
      <c r="C67" s="109">
        <v>12094</v>
      </c>
      <c r="D67" s="111">
        <v>28534.2</v>
      </c>
      <c r="E67" s="111">
        <v>2359.37</v>
      </c>
      <c r="F67" s="109">
        <v>4821</v>
      </c>
      <c r="G67" s="111">
        <v>16774</v>
      </c>
      <c r="H67" s="111">
        <v>3479.37</v>
      </c>
      <c r="I67" s="109">
        <v>3979</v>
      </c>
      <c r="J67" s="111">
        <v>17679.3</v>
      </c>
      <c r="K67" s="111">
        <v>4443.16</v>
      </c>
    </row>
    <row r="68" spans="1:32" ht="11.25" customHeight="1">
      <c r="A68" s="108" t="s">
        <v>122</v>
      </c>
      <c r="B68" s="108" t="s">
        <v>123</v>
      </c>
      <c r="C68" s="109">
        <v>10162</v>
      </c>
      <c r="D68" s="111">
        <v>23960.3</v>
      </c>
      <c r="E68" s="111">
        <v>2357.83</v>
      </c>
      <c r="F68" s="109">
        <v>3500</v>
      </c>
      <c r="G68" s="111">
        <v>12111.8</v>
      </c>
      <c r="H68" s="111">
        <v>3460.49</v>
      </c>
      <c r="I68" s="109">
        <v>2544</v>
      </c>
      <c r="J68" s="111">
        <v>11262.5</v>
      </c>
      <c r="K68" s="111">
        <v>4427.09</v>
      </c>
    </row>
    <row r="69" spans="1:32" ht="11.25" customHeight="1">
      <c r="A69" s="108" t="s">
        <v>124</v>
      </c>
      <c r="B69" s="108" t="s">
        <v>125</v>
      </c>
      <c r="C69" s="109">
        <v>2161</v>
      </c>
      <c r="D69" s="111">
        <v>4933.3</v>
      </c>
      <c r="E69" s="111">
        <v>2282.89</v>
      </c>
      <c r="F69" s="109">
        <v>345</v>
      </c>
      <c r="G69" s="111">
        <v>1195.9000000000001</v>
      </c>
      <c r="H69" s="111">
        <v>3466.51</v>
      </c>
      <c r="I69" s="109">
        <v>245</v>
      </c>
      <c r="J69" s="111">
        <v>1078.4000000000001</v>
      </c>
      <c r="K69" s="111">
        <v>4401.55</v>
      </c>
    </row>
    <row r="70" spans="1:32" ht="11.25" customHeight="1">
      <c r="A70" s="108" t="s">
        <v>126</v>
      </c>
      <c r="B70" s="108" t="s">
        <v>127</v>
      </c>
      <c r="C70" s="109">
        <v>1800</v>
      </c>
      <c r="D70" s="111">
        <v>4136.5</v>
      </c>
      <c r="E70" s="111">
        <v>2298.08</v>
      </c>
      <c r="F70" s="109">
        <v>308</v>
      </c>
      <c r="G70" s="111">
        <v>1067.5999999999999</v>
      </c>
      <c r="H70" s="111">
        <v>3466.23</v>
      </c>
      <c r="I70" s="109">
        <v>216</v>
      </c>
      <c r="J70" s="111">
        <v>945.6</v>
      </c>
      <c r="K70" s="111">
        <v>4377.8900000000003</v>
      </c>
    </row>
    <row r="71" spans="1:32" ht="11.25" customHeight="1">
      <c r="A71" s="108" t="s">
        <v>59</v>
      </c>
      <c r="B71" s="108" t="s">
        <v>128</v>
      </c>
      <c r="C71" s="109">
        <v>1702</v>
      </c>
      <c r="D71" s="111">
        <v>3918.9</v>
      </c>
      <c r="E71" s="111">
        <v>2302.5100000000002</v>
      </c>
      <c r="F71" s="109">
        <v>312</v>
      </c>
      <c r="G71" s="111">
        <v>1082.2</v>
      </c>
      <c r="H71" s="111">
        <v>3468.64</v>
      </c>
      <c r="I71" s="109">
        <v>247</v>
      </c>
      <c r="J71" s="111">
        <v>1083.9000000000001</v>
      </c>
      <c r="K71" s="111">
        <v>4388.1099999999997</v>
      </c>
    </row>
    <row r="72" spans="1:32" ht="11.25" customHeight="1">
      <c r="A72" s="108" t="s">
        <v>61</v>
      </c>
      <c r="B72" s="108" t="s">
        <v>129</v>
      </c>
      <c r="C72" s="109">
        <v>2328</v>
      </c>
      <c r="D72" s="111">
        <v>5406.5</v>
      </c>
      <c r="E72" s="111">
        <v>2322.36</v>
      </c>
      <c r="F72" s="109">
        <v>583</v>
      </c>
      <c r="G72" s="111">
        <v>2034.3</v>
      </c>
      <c r="H72" s="111">
        <v>3489.37</v>
      </c>
      <c r="I72" s="109">
        <v>454</v>
      </c>
      <c r="J72" s="111">
        <v>2004.4</v>
      </c>
      <c r="K72" s="111">
        <v>4415.05</v>
      </c>
    </row>
    <row r="73" spans="1:32" ht="11.25" customHeight="1">
      <c r="A73" s="108" t="s">
        <v>63</v>
      </c>
      <c r="B73" s="108" t="s">
        <v>130</v>
      </c>
      <c r="C73" s="109">
        <v>2103</v>
      </c>
      <c r="D73" s="111">
        <v>4857.1000000000004</v>
      </c>
      <c r="E73" s="111">
        <v>2309.61</v>
      </c>
      <c r="F73" s="109">
        <v>356</v>
      </c>
      <c r="G73" s="111">
        <v>1239.0999999999999</v>
      </c>
      <c r="H73" s="111">
        <v>3480.72</v>
      </c>
      <c r="I73" s="109">
        <v>225</v>
      </c>
      <c r="J73" s="111">
        <v>986.9</v>
      </c>
      <c r="K73" s="111">
        <v>4386.41</v>
      </c>
    </row>
    <row r="74" spans="1:32" ht="11.25" customHeight="1">
      <c r="A74" s="108" t="s">
        <v>65</v>
      </c>
      <c r="B74" s="108" t="s">
        <v>131</v>
      </c>
      <c r="C74" s="109">
        <v>7251</v>
      </c>
      <c r="D74" s="111">
        <v>16802.3</v>
      </c>
      <c r="E74" s="111">
        <v>2317.23</v>
      </c>
      <c r="F74" s="109">
        <v>1660</v>
      </c>
      <c r="G74" s="111">
        <v>5736.2</v>
      </c>
      <c r="H74" s="111">
        <v>3455.51</v>
      </c>
      <c r="I74" s="109">
        <v>1206</v>
      </c>
      <c r="J74" s="111">
        <v>5321.9</v>
      </c>
      <c r="K74" s="111">
        <v>4412.88</v>
      </c>
    </row>
    <row r="75" spans="1:32" ht="11.25" customHeight="1">
      <c r="A75" s="108" t="s">
        <v>67</v>
      </c>
      <c r="B75" s="108" t="s">
        <v>132</v>
      </c>
      <c r="C75" s="109">
        <v>10516</v>
      </c>
      <c r="D75" s="111">
        <v>24735.9</v>
      </c>
      <c r="E75" s="111">
        <v>2352.2199999999998</v>
      </c>
      <c r="F75" s="109">
        <v>3802</v>
      </c>
      <c r="G75" s="111">
        <v>13238.6</v>
      </c>
      <c r="H75" s="111">
        <v>3481.99</v>
      </c>
      <c r="I75" s="109">
        <v>2948</v>
      </c>
      <c r="J75" s="111">
        <v>13108.6</v>
      </c>
      <c r="K75" s="111">
        <v>4446.59</v>
      </c>
    </row>
    <row r="76" spans="1:32" s="119" customFormat="1" ht="11.25" customHeight="1">
      <c r="A76" s="113" t="s">
        <v>133</v>
      </c>
      <c r="B76" s="114"/>
      <c r="C76" s="121">
        <v>63522</v>
      </c>
      <c r="D76" s="122">
        <v>148496.5</v>
      </c>
      <c r="E76" s="122">
        <v>2337.7199999999998</v>
      </c>
      <c r="F76" s="121">
        <v>19266</v>
      </c>
      <c r="G76" s="122">
        <v>66891.100000000006</v>
      </c>
      <c r="H76" s="122">
        <v>3471.97</v>
      </c>
      <c r="I76" s="121">
        <v>14762</v>
      </c>
      <c r="J76" s="122">
        <v>65416.9</v>
      </c>
      <c r="K76" s="122">
        <v>4431.4399999999996</v>
      </c>
      <c r="AF76" s="120"/>
    </row>
    <row r="78" spans="1:32" ht="19.5" customHeight="1">
      <c r="A78" s="99" t="s">
        <v>104</v>
      </c>
      <c r="B78" s="99" t="s">
        <v>105</v>
      </c>
      <c r="C78" s="102" t="s">
        <v>64</v>
      </c>
      <c r="D78" s="103"/>
      <c r="E78" s="103"/>
      <c r="F78" s="102" t="s">
        <v>66</v>
      </c>
      <c r="G78" s="103"/>
      <c r="H78" s="104"/>
      <c r="I78" s="105"/>
      <c r="J78" s="141"/>
      <c r="K78" s="141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</row>
    <row r="79" spans="1:32" ht="12.75" customHeight="1">
      <c r="A79" s="101"/>
      <c r="B79" s="101"/>
      <c r="C79" s="99" t="s">
        <v>107</v>
      </c>
      <c r="D79" s="138" t="s">
        <v>108</v>
      </c>
      <c r="E79" s="138" t="s">
        <v>109</v>
      </c>
      <c r="F79" s="99" t="s">
        <v>107</v>
      </c>
      <c r="G79" s="138" t="s">
        <v>108</v>
      </c>
      <c r="H79" s="138" t="s">
        <v>109</v>
      </c>
    </row>
    <row r="80" spans="1:32" ht="48" customHeight="1">
      <c r="A80" s="100"/>
      <c r="B80" s="100"/>
      <c r="C80" s="100"/>
      <c r="D80" s="139"/>
      <c r="E80" s="139"/>
      <c r="F80" s="100"/>
      <c r="G80" s="139"/>
      <c r="H80" s="139"/>
    </row>
    <row r="81" spans="1:32" ht="11.25" customHeight="1">
      <c r="A81" s="108" t="s">
        <v>110</v>
      </c>
      <c r="B81" s="108" t="s">
        <v>111</v>
      </c>
      <c r="C81" s="109">
        <v>637</v>
      </c>
      <c r="D81" s="111">
        <v>4028.1</v>
      </c>
      <c r="E81" s="111">
        <v>6323.48</v>
      </c>
      <c r="F81" s="109">
        <v>89</v>
      </c>
      <c r="G81" s="111">
        <v>1108.0999999999999</v>
      </c>
      <c r="H81" s="111">
        <v>12450.54</v>
      </c>
    </row>
    <row r="82" spans="1:32" ht="11.25" customHeight="1">
      <c r="A82" s="108" t="s">
        <v>112</v>
      </c>
      <c r="B82" s="108" t="s">
        <v>113</v>
      </c>
      <c r="C82" s="109">
        <v>2223</v>
      </c>
      <c r="D82" s="111">
        <v>15087.5</v>
      </c>
      <c r="E82" s="111">
        <v>6787.02</v>
      </c>
      <c r="F82" s="109">
        <v>443</v>
      </c>
      <c r="G82" s="111">
        <v>5503</v>
      </c>
      <c r="H82" s="111">
        <v>12422.17</v>
      </c>
    </row>
    <row r="83" spans="1:32" ht="11.25" customHeight="1">
      <c r="A83" s="108" t="s">
        <v>114</v>
      </c>
      <c r="B83" s="108" t="s">
        <v>115</v>
      </c>
      <c r="C83" s="109">
        <v>458</v>
      </c>
      <c r="D83" s="111">
        <v>2951.9</v>
      </c>
      <c r="E83" s="111">
        <v>6445.13</v>
      </c>
      <c r="F83" s="109">
        <v>69</v>
      </c>
      <c r="G83" s="111">
        <v>848.7</v>
      </c>
      <c r="H83" s="111">
        <v>12300.48</v>
      </c>
    </row>
    <row r="84" spans="1:32" ht="11.25" customHeight="1">
      <c r="A84" s="108" t="s">
        <v>116</v>
      </c>
      <c r="B84" s="108" t="s">
        <v>117</v>
      </c>
      <c r="C84" s="109">
        <v>167</v>
      </c>
      <c r="D84" s="111">
        <v>1055.0999999999999</v>
      </c>
      <c r="E84" s="111">
        <v>6317.9</v>
      </c>
      <c r="F84" s="109">
        <v>25</v>
      </c>
      <c r="G84" s="111">
        <v>280.10000000000002</v>
      </c>
      <c r="H84" s="111">
        <v>11204.3</v>
      </c>
    </row>
    <row r="85" spans="1:32" ht="11.25" customHeight="1">
      <c r="A85" s="108" t="s">
        <v>118</v>
      </c>
      <c r="B85" s="108" t="s">
        <v>119</v>
      </c>
      <c r="C85" s="109">
        <v>223</v>
      </c>
      <c r="D85" s="111">
        <v>1407.3</v>
      </c>
      <c r="E85" s="111">
        <v>6310.66</v>
      </c>
      <c r="F85" s="109">
        <v>45</v>
      </c>
      <c r="G85" s="111">
        <v>596.29999999999995</v>
      </c>
      <c r="H85" s="111">
        <v>13252.58</v>
      </c>
    </row>
    <row r="86" spans="1:32" ht="11.25" customHeight="1">
      <c r="A86" s="108" t="s">
        <v>120</v>
      </c>
      <c r="B86" s="108" t="s">
        <v>121</v>
      </c>
      <c r="C86" s="109">
        <v>7003</v>
      </c>
      <c r="D86" s="111">
        <v>47396.6</v>
      </c>
      <c r="E86" s="111">
        <v>6768.04</v>
      </c>
      <c r="F86" s="109">
        <v>2115</v>
      </c>
      <c r="G86" s="111">
        <v>30824.7</v>
      </c>
      <c r="H86" s="111">
        <v>14574.32</v>
      </c>
    </row>
    <row r="87" spans="1:32" ht="11.25" customHeight="1">
      <c r="A87" s="108" t="s">
        <v>122</v>
      </c>
      <c r="B87" s="108" t="s">
        <v>123</v>
      </c>
      <c r="C87" s="109">
        <v>3575</v>
      </c>
      <c r="D87" s="111">
        <v>23649.4</v>
      </c>
      <c r="E87" s="111">
        <v>6615.21</v>
      </c>
      <c r="F87" s="109">
        <v>767</v>
      </c>
      <c r="G87" s="111">
        <v>10528.2</v>
      </c>
      <c r="H87" s="111">
        <v>13726.48</v>
      </c>
    </row>
    <row r="88" spans="1:32" ht="11.25" customHeight="1">
      <c r="A88" s="108" t="s">
        <v>124</v>
      </c>
      <c r="B88" s="108" t="s">
        <v>125</v>
      </c>
      <c r="C88" s="109">
        <v>198</v>
      </c>
      <c r="D88" s="111">
        <v>1280.5999999999999</v>
      </c>
      <c r="E88" s="111">
        <v>6467.69</v>
      </c>
      <c r="F88" s="109">
        <v>21</v>
      </c>
      <c r="G88" s="111">
        <v>269.3</v>
      </c>
      <c r="H88" s="111">
        <v>12821.97</v>
      </c>
    </row>
    <row r="89" spans="1:32" ht="11.25" customHeight="1">
      <c r="A89" s="108" t="s">
        <v>126</v>
      </c>
      <c r="B89" s="108" t="s">
        <v>127</v>
      </c>
      <c r="C89" s="109">
        <v>217</v>
      </c>
      <c r="D89" s="111">
        <v>1394</v>
      </c>
      <c r="E89" s="111">
        <v>6423.74</v>
      </c>
      <c r="F89" s="109">
        <v>37</v>
      </c>
      <c r="G89" s="111">
        <v>437</v>
      </c>
      <c r="H89" s="111">
        <v>11811.91</v>
      </c>
    </row>
    <row r="90" spans="1:32" ht="11.25" customHeight="1">
      <c r="A90" s="108" t="s">
        <v>59</v>
      </c>
      <c r="B90" s="108" t="s">
        <v>128</v>
      </c>
      <c r="C90" s="109">
        <v>208</v>
      </c>
      <c r="D90" s="111">
        <v>1311.2</v>
      </c>
      <c r="E90" s="111">
        <v>6303.72</v>
      </c>
      <c r="F90" s="109">
        <v>27</v>
      </c>
      <c r="G90" s="111">
        <v>317.89999999999998</v>
      </c>
      <c r="H90" s="111">
        <v>11775.88</v>
      </c>
    </row>
    <row r="91" spans="1:32" ht="11.25" customHeight="1">
      <c r="A91" s="108" t="s">
        <v>61</v>
      </c>
      <c r="B91" s="108" t="s">
        <v>129</v>
      </c>
      <c r="C91" s="109">
        <v>400</v>
      </c>
      <c r="D91" s="111">
        <v>2490.8000000000002</v>
      </c>
      <c r="E91" s="111">
        <v>6227.06</v>
      </c>
      <c r="F91" s="109">
        <v>52</v>
      </c>
      <c r="G91" s="111">
        <v>651.79999999999995</v>
      </c>
      <c r="H91" s="111">
        <v>12533.47</v>
      </c>
    </row>
    <row r="92" spans="1:32" ht="11.25" customHeight="1">
      <c r="A92" s="108" t="s">
        <v>63</v>
      </c>
      <c r="B92" s="108" t="s">
        <v>130</v>
      </c>
      <c r="C92" s="109">
        <v>164</v>
      </c>
      <c r="D92" s="111">
        <v>1052.3</v>
      </c>
      <c r="E92" s="111">
        <v>6416.33</v>
      </c>
      <c r="F92" s="109">
        <v>27</v>
      </c>
      <c r="G92" s="111">
        <v>303.7</v>
      </c>
      <c r="H92" s="111">
        <v>11249.44</v>
      </c>
    </row>
    <row r="93" spans="1:32" ht="11.25" customHeight="1">
      <c r="A93" s="108" t="s">
        <v>65</v>
      </c>
      <c r="B93" s="108" t="s">
        <v>131</v>
      </c>
      <c r="C93" s="109">
        <v>1215</v>
      </c>
      <c r="D93" s="111">
        <v>7868.7</v>
      </c>
      <c r="E93" s="111">
        <v>6476.26</v>
      </c>
      <c r="F93" s="109">
        <v>260</v>
      </c>
      <c r="G93" s="111">
        <v>3154.5</v>
      </c>
      <c r="H93" s="111">
        <v>12132.51</v>
      </c>
    </row>
    <row r="94" spans="1:32" ht="11.25" customHeight="1">
      <c r="A94" s="108" t="s">
        <v>67</v>
      </c>
      <c r="B94" s="108" t="s">
        <v>132</v>
      </c>
      <c r="C94" s="109">
        <v>4556</v>
      </c>
      <c r="D94" s="111">
        <v>30799.7</v>
      </c>
      <c r="E94" s="111">
        <v>6760.25</v>
      </c>
      <c r="F94" s="109">
        <v>1250</v>
      </c>
      <c r="G94" s="111">
        <v>16510.5</v>
      </c>
      <c r="H94" s="111">
        <v>13208.28</v>
      </c>
    </row>
    <row r="95" spans="1:32" s="119" customFormat="1" ht="11.25" customHeight="1">
      <c r="A95" s="113" t="s">
        <v>133</v>
      </c>
      <c r="B95" s="114"/>
      <c r="C95" s="121">
        <v>21244</v>
      </c>
      <c r="D95" s="122">
        <v>141773</v>
      </c>
      <c r="E95" s="122">
        <v>6673.56</v>
      </c>
      <c r="F95" s="121">
        <v>5227</v>
      </c>
      <c r="G95" s="122">
        <v>71333.8</v>
      </c>
      <c r="H95" s="122">
        <v>13647.17</v>
      </c>
      <c r="J95" s="140"/>
      <c r="K95" s="140"/>
      <c r="AF95" s="120"/>
    </row>
    <row r="96" spans="1:32" ht="11.25" customHeight="1">
      <c r="F96" s="136"/>
    </row>
  </sheetData>
  <mergeCells count="72">
    <mergeCell ref="F79:F80"/>
    <mergeCell ref="G79:G80"/>
    <mergeCell ref="H79:H80"/>
    <mergeCell ref="A95:B95"/>
    <mergeCell ref="J60:J61"/>
    <mergeCell ref="K60:K61"/>
    <mergeCell ref="A76:B76"/>
    <mergeCell ref="A78:A80"/>
    <mergeCell ref="B78:B80"/>
    <mergeCell ref="C78:E78"/>
    <mergeCell ref="F78:H78"/>
    <mergeCell ref="C79:C80"/>
    <mergeCell ref="D79:D80"/>
    <mergeCell ref="E79:E80"/>
    <mergeCell ref="D60:D61"/>
    <mergeCell ref="E60:E61"/>
    <mergeCell ref="F60:F61"/>
    <mergeCell ref="G60:G61"/>
    <mergeCell ref="H60:H61"/>
    <mergeCell ref="I60:I61"/>
    <mergeCell ref="I41:I42"/>
    <mergeCell ref="J41:J42"/>
    <mergeCell ref="K41:K42"/>
    <mergeCell ref="A57:B57"/>
    <mergeCell ref="A59:A61"/>
    <mergeCell ref="B59:B61"/>
    <mergeCell ref="C59:E59"/>
    <mergeCell ref="F59:H59"/>
    <mergeCell ref="I59:K59"/>
    <mergeCell ref="C60:C61"/>
    <mergeCell ref="C41:C42"/>
    <mergeCell ref="D41:D42"/>
    <mergeCell ref="E41:E42"/>
    <mergeCell ref="F41:F42"/>
    <mergeCell ref="G41:G42"/>
    <mergeCell ref="H41:H42"/>
    <mergeCell ref="H22:H23"/>
    <mergeCell ref="I22:I23"/>
    <mergeCell ref="J22:J23"/>
    <mergeCell ref="K22:K23"/>
    <mergeCell ref="A38:B38"/>
    <mergeCell ref="A40:A42"/>
    <mergeCell ref="B40:B42"/>
    <mergeCell ref="C40:E40"/>
    <mergeCell ref="F40:H40"/>
    <mergeCell ref="I40:K40"/>
    <mergeCell ref="A21:A23"/>
    <mergeCell ref="B21:B23"/>
    <mergeCell ref="C21:E21"/>
    <mergeCell ref="F21:H21"/>
    <mergeCell ref="I21:K21"/>
    <mergeCell ref="C22:C23"/>
    <mergeCell ref="D22:D23"/>
    <mergeCell ref="E22:E23"/>
    <mergeCell ref="F22:F23"/>
    <mergeCell ref="G22:G23"/>
    <mergeCell ref="G3:G4"/>
    <mergeCell ref="H3:H4"/>
    <mergeCell ref="I3:I4"/>
    <mergeCell ref="J3:J4"/>
    <mergeCell ref="K3:K4"/>
    <mergeCell ref="A19:B19"/>
    <mergeCell ref="A1:F1"/>
    <mergeCell ref="A2:A4"/>
    <mergeCell ref="B2:B4"/>
    <mergeCell ref="C2:E2"/>
    <mergeCell ref="F2:H2"/>
    <mergeCell ref="I2:K2"/>
    <mergeCell ref="C3:C4"/>
    <mergeCell ref="D3:D4"/>
    <mergeCell ref="E3:E4"/>
    <mergeCell ref="F3:F4"/>
  </mergeCells>
  <pageMargins left="0.75" right="0.75" top="1" bottom="1" header="0.5" footer="0.5"/>
  <pageSetup paperSize="9" orientation="landscape"/>
  <rowBreaks count="5" manualBreakCount="5">
    <brk id="20" max="16383" man="1"/>
    <brk id="39" max="16383" man="1"/>
    <brk id="58" max="16383" man="1"/>
    <brk id="77" max="16383" man="1"/>
    <brk id="9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M58"/>
  <sheetViews>
    <sheetView topLeftCell="A34" zoomScale="175" workbookViewId="0">
      <selection activeCell="C5" sqref="C1:K1048576"/>
    </sheetView>
  </sheetViews>
  <sheetFormatPr defaultColWidth="9.33203125" defaultRowHeight="11.25" customHeight="1"/>
  <cols>
    <col min="1" max="1" width="3.6640625" style="95" customWidth="1"/>
    <col min="2" max="2" width="33" style="95" customWidth="1"/>
    <col min="3" max="3" width="11" style="119" customWidth="1"/>
    <col min="4" max="4" width="14.1640625" style="119" customWidth="1"/>
    <col min="5" max="5" width="10.33203125" style="119" customWidth="1"/>
    <col min="6" max="6" width="11" style="119" customWidth="1"/>
    <col min="7" max="7" width="14.1640625" style="119" customWidth="1"/>
    <col min="8" max="8" width="10.33203125" style="119" customWidth="1"/>
    <col min="9" max="9" width="11" style="119" customWidth="1"/>
    <col min="10" max="10" width="14.1640625" style="120" customWidth="1"/>
    <col min="11" max="11" width="10.33203125" style="130" customWidth="1"/>
    <col min="12" max="12" width="9.1640625" style="118" customWidth="1"/>
    <col min="13" max="13" width="31.33203125" style="124" customWidth="1"/>
    <col min="14" max="16384" width="9.33203125" style="95"/>
  </cols>
  <sheetData>
    <row r="1" spans="1:11" ht="11.25" customHeight="1">
      <c r="A1" s="97" t="s">
        <v>150</v>
      </c>
      <c r="B1" s="97"/>
      <c r="C1" s="97"/>
      <c r="D1" s="97"/>
      <c r="E1" s="97"/>
      <c r="F1" s="97"/>
    </row>
    <row r="2" spans="1:11" ht="23.25" customHeight="1">
      <c r="A2" s="99" t="s">
        <v>104</v>
      </c>
      <c r="B2" s="99" t="s">
        <v>105</v>
      </c>
      <c r="C2" s="102" t="s">
        <v>106</v>
      </c>
      <c r="D2" s="103"/>
      <c r="E2" s="104"/>
      <c r="F2" s="102" t="s">
        <v>135</v>
      </c>
      <c r="G2" s="103"/>
      <c r="H2" s="104"/>
      <c r="I2" s="102" t="s">
        <v>136</v>
      </c>
      <c r="J2" s="103"/>
      <c r="K2" s="104"/>
    </row>
    <row r="3" spans="1:11" ht="28.5" customHeight="1">
      <c r="A3" s="101"/>
      <c r="B3" s="101"/>
      <c r="C3" s="99" t="s">
        <v>107</v>
      </c>
      <c r="D3" s="99" t="s">
        <v>108</v>
      </c>
      <c r="E3" s="99" t="s">
        <v>109</v>
      </c>
      <c r="F3" s="99" t="s">
        <v>107</v>
      </c>
      <c r="G3" s="99" t="s">
        <v>108</v>
      </c>
      <c r="H3" s="99" t="s">
        <v>109</v>
      </c>
      <c r="I3" s="99" t="s">
        <v>107</v>
      </c>
      <c r="J3" s="99" t="s">
        <v>108</v>
      </c>
      <c r="K3" s="99" t="s">
        <v>109</v>
      </c>
    </row>
    <row r="4" spans="1:11" ht="21.75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12.75" customHeight="1">
      <c r="A5" s="108" t="s">
        <v>110</v>
      </c>
      <c r="B5" s="108" t="s">
        <v>111</v>
      </c>
      <c r="C5" s="121">
        <v>7611</v>
      </c>
      <c r="D5" s="111">
        <v>23094.9</v>
      </c>
      <c r="E5" s="125">
        <v>3034.41</v>
      </c>
      <c r="F5" s="121">
        <v>5355</v>
      </c>
      <c r="G5" s="122">
        <v>17196.599999999999</v>
      </c>
      <c r="H5" s="122">
        <v>3211.32</v>
      </c>
      <c r="I5" s="121">
        <v>1724</v>
      </c>
      <c r="J5" s="122">
        <v>4534.1000000000004</v>
      </c>
      <c r="K5" s="122">
        <v>2629.95</v>
      </c>
    </row>
    <row r="6" spans="1:11" ht="12.75" customHeight="1">
      <c r="A6" s="108" t="s">
        <v>112</v>
      </c>
      <c r="B6" s="108" t="s">
        <v>113</v>
      </c>
      <c r="C6" s="121">
        <v>11171</v>
      </c>
      <c r="D6" s="111">
        <v>44073.1</v>
      </c>
      <c r="E6" s="125">
        <v>3945.32</v>
      </c>
      <c r="F6" s="121">
        <v>7942</v>
      </c>
      <c r="G6" s="122">
        <v>33601.300000000003</v>
      </c>
      <c r="H6" s="122">
        <v>4230.84</v>
      </c>
      <c r="I6" s="121">
        <v>2370</v>
      </c>
      <c r="J6" s="122">
        <v>7245</v>
      </c>
      <c r="K6" s="122">
        <v>3056.95</v>
      </c>
    </row>
    <row r="7" spans="1:11" ht="12.75" customHeight="1">
      <c r="A7" s="108" t="s">
        <v>114</v>
      </c>
      <c r="B7" s="108" t="s">
        <v>115</v>
      </c>
      <c r="C7" s="121">
        <v>4321</v>
      </c>
      <c r="D7" s="111">
        <v>13579.7</v>
      </c>
      <c r="E7" s="125">
        <v>3142.73</v>
      </c>
      <c r="F7" s="121">
        <v>2484</v>
      </c>
      <c r="G7" s="122">
        <v>8508.9</v>
      </c>
      <c r="H7" s="122">
        <v>3425.47</v>
      </c>
      <c r="I7" s="121">
        <v>1423</v>
      </c>
      <c r="J7" s="122">
        <v>3961.7</v>
      </c>
      <c r="K7" s="122">
        <v>2784.05</v>
      </c>
    </row>
    <row r="8" spans="1:11" ht="12.75" customHeight="1">
      <c r="A8" s="108" t="s">
        <v>116</v>
      </c>
      <c r="B8" s="108" t="s">
        <v>117</v>
      </c>
      <c r="C8" s="121">
        <v>2496</v>
      </c>
      <c r="D8" s="111">
        <v>7182.9</v>
      </c>
      <c r="E8" s="125">
        <v>2877.76</v>
      </c>
      <c r="F8" s="121">
        <v>1570</v>
      </c>
      <c r="G8" s="122">
        <v>4918</v>
      </c>
      <c r="H8" s="122">
        <v>3132.46</v>
      </c>
      <c r="I8" s="121">
        <v>683</v>
      </c>
      <c r="J8" s="122">
        <v>1753.9</v>
      </c>
      <c r="K8" s="122">
        <v>2567.88</v>
      </c>
    </row>
    <row r="9" spans="1:11" ht="12.75" customHeight="1">
      <c r="A9" s="108" t="s">
        <v>118</v>
      </c>
      <c r="B9" s="108" t="s">
        <v>119</v>
      </c>
      <c r="C9" s="121">
        <v>3498</v>
      </c>
      <c r="D9" s="111">
        <v>10081.700000000001</v>
      </c>
      <c r="E9" s="125">
        <v>2882.14</v>
      </c>
      <c r="F9" s="121">
        <v>1949</v>
      </c>
      <c r="G9" s="122">
        <v>6081.8</v>
      </c>
      <c r="H9" s="122">
        <v>3120.49</v>
      </c>
      <c r="I9" s="121">
        <v>1254</v>
      </c>
      <c r="J9" s="122">
        <v>3254</v>
      </c>
      <c r="K9" s="122">
        <v>2594.87</v>
      </c>
    </row>
    <row r="10" spans="1:11" ht="12.75" customHeight="1">
      <c r="A10" s="108" t="s">
        <v>120</v>
      </c>
      <c r="B10" s="108" t="s">
        <v>121</v>
      </c>
      <c r="C10" s="121">
        <v>35406</v>
      </c>
      <c r="D10" s="111">
        <v>151510.6</v>
      </c>
      <c r="E10" s="125">
        <v>4279.24</v>
      </c>
      <c r="F10" s="121">
        <v>27435</v>
      </c>
      <c r="G10" s="122">
        <v>122950.9</v>
      </c>
      <c r="H10" s="122">
        <v>4481.53</v>
      </c>
      <c r="I10" s="121">
        <v>5579</v>
      </c>
      <c r="J10" s="122">
        <v>17586.8</v>
      </c>
      <c r="K10" s="122">
        <v>3152.32</v>
      </c>
    </row>
    <row r="11" spans="1:11" ht="12.75" customHeight="1">
      <c r="A11" s="108" t="s">
        <v>122</v>
      </c>
      <c r="B11" s="108" t="s">
        <v>123</v>
      </c>
      <c r="C11" s="121">
        <v>25170</v>
      </c>
      <c r="D11" s="111">
        <v>90372</v>
      </c>
      <c r="E11" s="125">
        <v>3590.5</v>
      </c>
      <c r="F11" s="121">
        <v>18709</v>
      </c>
      <c r="G11" s="122">
        <v>70931</v>
      </c>
      <c r="H11" s="122">
        <v>3791.3</v>
      </c>
      <c r="I11" s="121">
        <v>4829</v>
      </c>
      <c r="J11" s="122">
        <v>13839.7</v>
      </c>
      <c r="K11" s="122">
        <v>2865.99</v>
      </c>
    </row>
    <row r="12" spans="1:11" ht="12.75" customHeight="1">
      <c r="A12" s="108" t="s">
        <v>124</v>
      </c>
      <c r="B12" s="108" t="s">
        <v>125</v>
      </c>
      <c r="C12" s="121">
        <v>3641</v>
      </c>
      <c r="D12" s="111">
        <v>10025.9</v>
      </c>
      <c r="E12" s="125">
        <v>2753.6</v>
      </c>
      <c r="F12" s="121">
        <v>2077</v>
      </c>
      <c r="G12" s="122">
        <v>6350.6</v>
      </c>
      <c r="H12" s="122">
        <v>3057.6</v>
      </c>
      <c r="I12" s="121">
        <v>1315</v>
      </c>
      <c r="J12" s="122">
        <v>3077.4</v>
      </c>
      <c r="K12" s="122">
        <v>2340.2399999999998</v>
      </c>
    </row>
    <row r="13" spans="1:11" ht="12.75" customHeight="1">
      <c r="A13" s="108" t="s">
        <v>126</v>
      </c>
      <c r="B13" s="108" t="s">
        <v>127</v>
      </c>
      <c r="C13" s="121">
        <v>3174</v>
      </c>
      <c r="D13" s="111">
        <v>9122</v>
      </c>
      <c r="E13" s="125">
        <v>2874</v>
      </c>
      <c r="F13" s="121">
        <v>1811</v>
      </c>
      <c r="G13" s="122">
        <v>5693.2</v>
      </c>
      <c r="H13" s="122">
        <v>3143.7</v>
      </c>
      <c r="I13" s="121">
        <v>1112</v>
      </c>
      <c r="J13" s="122">
        <v>2828.9</v>
      </c>
      <c r="K13" s="122">
        <v>2543.94</v>
      </c>
    </row>
    <row r="14" spans="1:11" ht="12.75" customHeight="1">
      <c r="A14" s="108" t="s">
        <v>59</v>
      </c>
      <c r="B14" s="108" t="s">
        <v>128</v>
      </c>
      <c r="C14" s="121">
        <v>3095</v>
      </c>
      <c r="D14" s="111">
        <v>8836.7000000000007</v>
      </c>
      <c r="E14" s="125">
        <v>2855.2</v>
      </c>
      <c r="F14" s="121">
        <v>1876</v>
      </c>
      <c r="G14" s="122">
        <v>5829.2</v>
      </c>
      <c r="H14" s="122">
        <v>3107.2</v>
      </c>
      <c r="I14" s="121">
        <v>974</v>
      </c>
      <c r="J14" s="122">
        <v>2466.1999999999998</v>
      </c>
      <c r="K14" s="122">
        <v>2532.02</v>
      </c>
    </row>
    <row r="15" spans="1:11" ht="12.75" customHeight="1">
      <c r="A15" s="108" t="s">
        <v>61</v>
      </c>
      <c r="B15" s="108" t="s">
        <v>129</v>
      </c>
      <c r="C15" s="121">
        <v>4754</v>
      </c>
      <c r="D15" s="111">
        <v>14345.6</v>
      </c>
      <c r="E15" s="125">
        <v>3017.6</v>
      </c>
      <c r="F15" s="121">
        <v>3178</v>
      </c>
      <c r="G15" s="122">
        <v>10136.700000000001</v>
      </c>
      <c r="H15" s="122">
        <v>3189.6</v>
      </c>
      <c r="I15" s="121">
        <v>1111</v>
      </c>
      <c r="J15" s="122">
        <v>3065.4</v>
      </c>
      <c r="K15" s="122">
        <v>2759.1</v>
      </c>
    </row>
    <row r="16" spans="1:11" ht="12.75" customHeight="1">
      <c r="A16" s="108" t="s">
        <v>63</v>
      </c>
      <c r="B16" s="108" t="s">
        <v>130</v>
      </c>
      <c r="C16" s="121">
        <v>3651</v>
      </c>
      <c r="D16" s="111">
        <v>9908.7000000000007</v>
      </c>
      <c r="E16" s="125">
        <v>2714</v>
      </c>
      <c r="F16" s="121">
        <v>2185</v>
      </c>
      <c r="G16" s="122">
        <v>6433.4</v>
      </c>
      <c r="H16" s="122">
        <v>2944.4</v>
      </c>
      <c r="I16" s="121">
        <v>1119</v>
      </c>
      <c r="J16" s="122">
        <v>2719</v>
      </c>
      <c r="K16" s="122">
        <v>2429.84</v>
      </c>
    </row>
    <row r="17" spans="1:11" ht="12.75" customHeight="1">
      <c r="A17" s="108" t="s">
        <v>65</v>
      </c>
      <c r="B17" s="108" t="s">
        <v>131</v>
      </c>
      <c r="C17" s="121">
        <v>14165</v>
      </c>
      <c r="D17" s="111">
        <v>43773</v>
      </c>
      <c r="E17" s="125">
        <v>3090.2</v>
      </c>
      <c r="F17" s="121">
        <v>9501</v>
      </c>
      <c r="G17" s="122">
        <v>31113.4</v>
      </c>
      <c r="H17" s="122">
        <v>3274.8</v>
      </c>
      <c r="I17" s="121">
        <v>3391</v>
      </c>
      <c r="J17" s="122">
        <v>9319.6</v>
      </c>
      <c r="K17" s="122">
        <v>2748.35</v>
      </c>
    </row>
    <row r="18" spans="1:11" ht="12.75" customHeight="1">
      <c r="A18" s="108" t="s">
        <v>67</v>
      </c>
      <c r="B18" s="108" t="s">
        <v>132</v>
      </c>
      <c r="C18" s="121">
        <v>26984</v>
      </c>
      <c r="D18" s="111">
        <v>105876.9</v>
      </c>
      <c r="E18" s="125">
        <v>3923.7</v>
      </c>
      <c r="F18" s="121">
        <v>19156</v>
      </c>
      <c r="G18" s="122">
        <v>81328.3</v>
      </c>
      <c r="H18" s="122">
        <v>4245.6000000000004</v>
      </c>
      <c r="I18" s="121">
        <v>6248</v>
      </c>
      <c r="J18" s="122">
        <v>19148.8</v>
      </c>
      <c r="K18" s="122">
        <v>3064.8</v>
      </c>
    </row>
    <row r="19" spans="1:11" ht="11.25" customHeight="1">
      <c r="A19" s="113" t="s">
        <v>133</v>
      </c>
      <c r="B19" s="114"/>
      <c r="C19" s="121">
        <v>149137</v>
      </c>
      <c r="D19" s="122">
        <v>541783.69999999995</v>
      </c>
      <c r="E19" s="125">
        <v>3632.79</v>
      </c>
      <c r="F19" s="121">
        <v>105228</v>
      </c>
      <c r="G19" s="122">
        <v>411073.3</v>
      </c>
      <c r="H19" s="122">
        <v>3906.5</v>
      </c>
      <c r="I19" s="121">
        <v>33132</v>
      </c>
      <c r="J19" s="122">
        <v>94800.5</v>
      </c>
      <c r="K19" s="122">
        <v>2861.3</v>
      </c>
    </row>
    <row r="20" spans="1:11" ht="11.25" customHeight="1">
      <c r="C20" s="142"/>
      <c r="D20" s="140"/>
      <c r="F20" s="142"/>
      <c r="G20" s="140"/>
      <c r="I20" s="142"/>
      <c r="J20" s="140"/>
    </row>
    <row r="21" spans="1:11" ht="24" customHeight="1">
      <c r="A21" s="99" t="s">
        <v>104</v>
      </c>
      <c r="B21" s="99" t="s">
        <v>105</v>
      </c>
      <c r="C21" s="102" t="s">
        <v>137</v>
      </c>
      <c r="D21" s="103"/>
      <c r="E21" s="104"/>
      <c r="F21" s="102" t="s">
        <v>138</v>
      </c>
      <c r="G21" s="103"/>
      <c r="H21" s="104"/>
      <c r="I21" s="102" t="s">
        <v>139</v>
      </c>
      <c r="J21" s="103"/>
      <c r="K21" s="104"/>
    </row>
    <row r="22" spans="1:11" ht="12.75" customHeight="1">
      <c r="A22" s="101"/>
      <c r="B22" s="101"/>
      <c r="C22" s="99" t="s">
        <v>107</v>
      </c>
      <c r="D22" s="99" t="s">
        <v>108</v>
      </c>
      <c r="E22" s="99" t="s">
        <v>109</v>
      </c>
      <c r="F22" s="99" t="s">
        <v>107</v>
      </c>
      <c r="G22" s="99" t="s">
        <v>108</v>
      </c>
      <c r="H22" s="99" t="s">
        <v>109</v>
      </c>
      <c r="I22" s="99" t="s">
        <v>107</v>
      </c>
      <c r="J22" s="99" t="s">
        <v>108</v>
      </c>
      <c r="K22" s="99" t="s">
        <v>109</v>
      </c>
    </row>
    <row r="23" spans="1:11" ht="43.5" customHeight="1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</row>
    <row r="24" spans="1:11" ht="11.25" customHeight="1">
      <c r="A24" s="108" t="s">
        <v>110</v>
      </c>
      <c r="B24" s="108" t="s">
        <v>111</v>
      </c>
      <c r="C24" s="121">
        <v>231</v>
      </c>
      <c r="D24" s="122">
        <v>550.9</v>
      </c>
      <c r="E24" s="122">
        <v>2384.77</v>
      </c>
      <c r="F24" s="121">
        <v>221</v>
      </c>
      <c r="G24" s="122">
        <v>658.6</v>
      </c>
      <c r="H24" s="122">
        <v>2980.15</v>
      </c>
      <c r="I24" s="121">
        <v>80</v>
      </c>
      <c r="J24" s="122">
        <v>154.69999999999999</v>
      </c>
      <c r="K24" s="122">
        <v>1934</v>
      </c>
    </row>
    <row r="25" spans="1:11" ht="11.25" customHeight="1">
      <c r="A25" s="108" t="s">
        <v>112</v>
      </c>
      <c r="B25" s="108" t="s">
        <v>113</v>
      </c>
      <c r="C25" s="121">
        <v>417</v>
      </c>
      <c r="D25" s="122">
        <v>1062.5999999999999</v>
      </c>
      <c r="E25" s="122">
        <v>2548.2199999999998</v>
      </c>
      <c r="F25" s="121">
        <v>330</v>
      </c>
      <c r="G25" s="122">
        <v>1902.3</v>
      </c>
      <c r="H25" s="122">
        <v>5764.49</v>
      </c>
      <c r="I25" s="121">
        <v>111</v>
      </c>
      <c r="J25" s="122">
        <v>214.6</v>
      </c>
      <c r="K25" s="122">
        <v>1934</v>
      </c>
    </row>
    <row r="26" spans="1:11" ht="11.25" customHeight="1">
      <c r="A26" s="108" t="s">
        <v>114</v>
      </c>
      <c r="B26" s="108" t="s">
        <v>115</v>
      </c>
      <c r="C26" s="121">
        <v>207</v>
      </c>
      <c r="D26" s="122">
        <v>446.2</v>
      </c>
      <c r="E26" s="122">
        <v>2155.71</v>
      </c>
      <c r="F26" s="121">
        <v>150</v>
      </c>
      <c r="G26" s="122">
        <v>520.70000000000005</v>
      </c>
      <c r="H26" s="122">
        <v>3471.67</v>
      </c>
      <c r="I26" s="121">
        <v>56</v>
      </c>
      <c r="J26" s="122">
        <v>108.4</v>
      </c>
      <c r="K26" s="122">
        <v>1934</v>
      </c>
    </row>
    <row r="27" spans="1:11" ht="11.25" customHeight="1">
      <c r="A27" s="108" t="s">
        <v>116</v>
      </c>
      <c r="B27" s="108" t="s">
        <v>117</v>
      </c>
      <c r="C27" s="121">
        <v>162</v>
      </c>
      <c r="D27" s="122">
        <v>317.7</v>
      </c>
      <c r="E27" s="122">
        <v>1961.35</v>
      </c>
      <c r="F27" s="121">
        <v>56</v>
      </c>
      <c r="G27" s="122">
        <v>145</v>
      </c>
      <c r="H27" s="122">
        <v>2589.09</v>
      </c>
      <c r="I27" s="121">
        <v>25</v>
      </c>
      <c r="J27" s="122">
        <v>48.3</v>
      </c>
      <c r="K27" s="122">
        <v>1934</v>
      </c>
    </row>
    <row r="28" spans="1:11" ht="11.25" customHeight="1">
      <c r="A28" s="108" t="s">
        <v>118</v>
      </c>
      <c r="B28" s="108" t="s">
        <v>119</v>
      </c>
      <c r="C28" s="121">
        <v>169</v>
      </c>
      <c r="D28" s="122">
        <v>339.6</v>
      </c>
      <c r="E28" s="122">
        <v>2009.27</v>
      </c>
      <c r="F28" s="121">
        <v>91</v>
      </c>
      <c r="G28" s="122">
        <v>279.3</v>
      </c>
      <c r="H28" s="122">
        <v>3069.38</v>
      </c>
      <c r="I28" s="121">
        <v>34</v>
      </c>
      <c r="J28" s="122">
        <v>65.7</v>
      </c>
      <c r="K28" s="122">
        <v>1934</v>
      </c>
    </row>
    <row r="29" spans="1:11" ht="11.25" customHeight="1">
      <c r="A29" s="108" t="s">
        <v>120</v>
      </c>
      <c r="B29" s="108" t="s">
        <v>121</v>
      </c>
      <c r="C29" s="121">
        <v>1308</v>
      </c>
      <c r="D29" s="122">
        <v>3598.1</v>
      </c>
      <c r="E29" s="122">
        <v>2750.87</v>
      </c>
      <c r="F29" s="121">
        <v>804</v>
      </c>
      <c r="G29" s="122">
        <v>4575.5</v>
      </c>
      <c r="H29" s="122">
        <v>5690.97</v>
      </c>
      <c r="I29" s="121">
        <v>262</v>
      </c>
      <c r="J29" s="122">
        <v>506.7</v>
      </c>
      <c r="K29" s="122">
        <v>1933.69</v>
      </c>
    </row>
    <row r="30" spans="1:11" ht="11.25" customHeight="1">
      <c r="A30" s="108" t="s">
        <v>122</v>
      </c>
      <c r="B30" s="108" t="s">
        <v>123</v>
      </c>
      <c r="C30" s="121">
        <v>847</v>
      </c>
      <c r="D30" s="122">
        <v>2014.3</v>
      </c>
      <c r="E30" s="122">
        <v>2378.2199999999998</v>
      </c>
      <c r="F30" s="121">
        <v>544</v>
      </c>
      <c r="G30" s="122">
        <v>2603.4</v>
      </c>
      <c r="H30" s="122">
        <v>4785.6000000000004</v>
      </c>
      <c r="I30" s="121">
        <v>237</v>
      </c>
      <c r="J30" s="122">
        <v>458.3</v>
      </c>
      <c r="K30" s="122">
        <v>1934</v>
      </c>
    </row>
    <row r="31" spans="1:11" ht="11.25" customHeight="1">
      <c r="A31" s="108" t="s">
        <v>124</v>
      </c>
      <c r="B31" s="108" t="s">
        <v>125</v>
      </c>
      <c r="C31" s="121">
        <v>114</v>
      </c>
      <c r="D31" s="122">
        <v>221.2</v>
      </c>
      <c r="E31" s="122">
        <v>1940.83</v>
      </c>
      <c r="F31" s="121">
        <v>95</v>
      </c>
      <c r="G31" s="122">
        <v>299.3</v>
      </c>
      <c r="H31" s="122">
        <v>3150.7</v>
      </c>
      <c r="I31" s="121">
        <v>40</v>
      </c>
      <c r="J31" s="122">
        <v>77.400000000000006</v>
      </c>
      <c r="K31" s="122">
        <v>1934</v>
      </c>
    </row>
    <row r="32" spans="1:11" ht="11.25" customHeight="1">
      <c r="A32" s="108" t="s">
        <v>126</v>
      </c>
      <c r="B32" s="108" t="s">
        <v>127</v>
      </c>
      <c r="C32" s="121">
        <v>120</v>
      </c>
      <c r="D32" s="122">
        <v>271.7</v>
      </c>
      <c r="E32" s="122">
        <v>2264.4699999999998</v>
      </c>
      <c r="F32" s="121">
        <v>93</v>
      </c>
      <c r="G32" s="122">
        <v>254.7</v>
      </c>
      <c r="H32" s="122">
        <v>2738.29</v>
      </c>
      <c r="I32" s="121">
        <v>38</v>
      </c>
      <c r="J32" s="122">
        <v>73.5</v>
      </c>
      <c r="K32" s="122">
        <v>1934</v>
      </c>
    </row>
    <row r="33" spans="1:13" ht="11.25" customHeight="1">
      <c r="A33" s="108" t="s">
        <v>59</v>
      </c>
      <c r="B33" s="108" t="s">
        <v>128</v>
      </c>
      <c r="C33" s="121">
        <v>146</v>
      </c>
      <c r="D33" s="122">
        <v>278.39999999999998</v>
      </c>
      <c r="E33" s="122">
        <v>1906.48</v>
      </c>
      <c r="F33" s="121">
        <v>68</v>
      </c>
      <c r="G33" s="122">
        <v>203.1</v>
      </c>
      <c r="H33" s="122">
        <v>2986.15</v>
      </c>
      <c r="I33" s="121">
        <v>31</v>
      </c>
      <c r="J33" s="122">
        <v>59.9</v>
      </c>
      <c r="K33" s="122">
        <v>1934</v>
      </c>
    </row>
    <row r="34" spans="1:13" ht="11.25" customHeight="1">
      <c r="A34" s="108" t="s">
        <v>61</v>
      </c>
      <c r="B34" s="108" t="s">
        <v>129</v>
      </c>
      <c r="C34" s="121">
        <v>267</v>
      </c>
      <c r="D34" s="122">
        <v>561.1</v>
      </c>
      <c r="E34" s="122">
        <v>2101.4699999999998</v>
      </c>
      <c r="F34" s="121">
        <v>126</v>
      </c>
      <c r="G34" s="122">
        <v>443.1</v>
      </c>
      <c r="H34" s="122">
        <v>3517.13</v>
      </c>
      <c r="I34" s="121">
        <v>72</v>
      </c>
      <c r="J34" s="122">
        <v>139.19999999999999</v>
      </c>
      <c r="K34" s="122">
        <v>1934</v>
      </c>
    </row>
    <row r="35" spans="1:13" ht="11.25" customHeight="1">
      <c r="A35" s="108" t="s">
        <v>63</v>
      </c>
      <c r="B35" s="108" t="s">
        <v>130</v>
      </c>
      <c r="C35" s="121">
        <v>201</v>
      </c>
      <c r="D35" s="122">
        <v>403.7</v>
      </c>
      <c r="E35" s="122">
        <v>2008.62</v>
      </c>
      <c r="F35" s="121">
        <v>102</v>
      </c>
      <c r="G35" s="122">
        <v>267.5</v>
      </c>
      <c r="H35" s="122">
        <v>2622.29</v>
      </c>
      <c r="I35" s="121">
        <v>44</v>
      </c>
      <c r="J35" s="122">
        <v>85.1</v>
      </c>
      <c r="K35" s="122">
        <v>1934</v>
      </c>
    </row>
    <row r="36" spans="1:13" ht="11.25" customHeight="1">
      <c r="A36" s="108" t="s">
        <v>65</v>
      </c>
      <c r="B36" s="108" t="s">
        <v>131</v>
      </c>
      <c r="C36" s="121">
        <v>563</v>
      </c>
      <c r="D36" s="122">
        <v>1167.5</v>
      </c>
      <c r="E36" s="122">
        <v>2073.44</v>
      </c>
      <c r="F36" s="121">
        <v>599</v>
      </c>
      <c r="G36" s="122">
        <v>1835</v>
      </c>
      <c r="H36" s="122">
        <v>3063.46</v>
      </c>
      <c r="I36" s="121">
        <v>109</v>
      </c>
      <c r="J36" s="122">
        <v>210.8</v>
      </c>
      <c r="K36" s="122">
        <v>1934</v>
      </c>
    </row>
    <row r="37" spans="1:13" ht="11.25" customHeight="1">
      <c r="A37" s="108" t="s">
        <v>67</v>
      </c>
      <c r="B37" s="108" t="s">
        <v>132</v>
      </c>
      <c r="C37" s="121">
        <v>852</v>
      </c>
      <c r="D37" s="122">
        <v>2244.8000000000002</v>
      </c>
      <c r="E37" s="122">
        <v>2634.7</v>
      </c>
      <c r="F37" s="121">
        <v>521</v>
      </c>
      <c r="G37" s="122">
        <v>2282.6</v>
      </c>
      <c r="H37" s="122">
        <v>4381.1000000000004</v>
      </c>
      <c r="I37" s="121">
        <v>203</v>
      </c>
      <c r="J37" s="122">
        <v>392.7</v>
      </c>
      <c r="K37" s="122">
        <v>1934</v>
      </c>
    </row>
    <row r="38" spans="1:13" ht="11.25" customHeight="1">
      <c r="A38" s="113" t="s">
        <v>133</v>
      </c>
      <c r="B38" s="114"/>
      <c r="C38" s="121">
        <v>5604</v>
      </c>
      <c r="D38" s="122">
        <v>13477.8</v>
      </c>
      <c r="E38" s="122">
        <v>2405.0300000000002</v>
      </c>
      <c r="F38" s="121">
        <v>3800</v>
      </c>
      <c r="G38" s="122">
        <v>16270.1</v>
      </c>
      <c r="H38" s="122">
        <v>4281.6000000000004</v>
      </c>
      <c r="I38" s="121">
        <v>1342</v>
      </c>
      <c r="J38" s="122">
        <v>2595.3000000000002</v>
      </c>
      <c r="K38" s="122">
        <v>1933.94</v>
      </c>
    </row>
    <row r="39" spans="1:13" ht="11.25" customHeight="1">
      <c r="C39" s="142"/>
      <c r="D39" s="140"/>
      <c r="F39" s="142"/>
      <c r="G39" s="140"/>
      <c r="I39" s="142"/>
      <c r="J39" s="140"/>
    </row>
    <row r="40" spans="1:13" ht="21" customHeight="1">
      <c r="A40" s="99" t="s">
        <v>104</v>
      </c>
      <c r="B40" s="99" t="s">
        <v>105</v>
      </c>
      <c r="C40" s="102" t="s">
        <v>140</v>
      </c>
      <c r="D40" s="103"/>
      <c r="E40" s="104"/>
      <c r="F40" s="143"/>
      <c r="G40" s="143"/>
      <c r="H40" s="143"/>
      <c r="I40" s="120"/>
      <c r="J40" s="130"/>
      <c r="K40" s="128"/>
      <c r="L40" s="95"/>
      <c r="M40" s="95"/>
    </row>
    <row r="41" spans="1:13" ht="11.25" customHeight="1">
      <c r="A41" s="101"/>
      <c r="B41" s="101"/>
      <c r="C41" s="99" t="s">
        <v>107</v>
      </c>
      <c r="D41" s="99" t="s">
        <v>108</v>
      </c>
      <c r="E41" s="99" t="s">
        <v>109</v>
      </c>
      <c r="I41" s="120"/>
      <c r="J41" s="130"/>
      <c r="K41" s="128"/>
      <c r="L41" s="95"/>
      <c r="M41" s="95"/>
    </row>
    <row r="42" spans="1:13" ht="41.25" customHeight="1">
      <c r="A42" s="100"/>
      <c r="B42" s="100"/>
      <c r="C42" s="100"/>
      <c r="D42" s="100"/>
      <c r="E42" s="100"/>
      <c r="I42" s="120"/>
      <c r="J42" s="130"/>
      <c r="K42" s="128"/>
      <c r="L42" s="124"/>
      <c r="M42" s="95"/>
    </row>
    <row r="43" spans="1:13" ht="11.25" customHeight="1">
      <c r="A43" s="108" t="s">
        <v>110</v>
      </c>
      <c r="B43" s="108" t="s">
        <v>111</v>
      </c>
      <c r="C43" s="121">
        <v>0</v>
      </c>
      <c r="D43" s="122">
        <v>0</v>
      </c>
      <c r="E43" s="122">
        <v>0</v>
      </c>
      <c r="I43" s="120"/>
      <c r="J43" s="130"/>
      <c r="K43" s="128"/>
      <c r="L43" s="124"/>
      <c r="M43" s="118"/>
    </row>
    <row r="44" spans="1:13" ht="11.25" customHeight="1">
      <c r="A44" s="108" t="s">
        <v>112</v>
      </c>
      <c r="B44" s="108" t="s">
        <v>113</v>
      </c>
      <c r="C44" s="121">
        <v>1</v>
      </c>
      <c r="D44" s="122">
        <v>47.3</v>
      </c>
      <c r="E44" s="122">
        <v>47295</v>
      </c>
      <c r="I44" s="120"/>
      <c r="J44" s="130"/>
      <c r="K44" s="128"/>
      <c r="L44" s="124"/>
      <c r="M44" s="118"/>
    </row>
    <row r="45" spans="1:13" ht="11.25" customHeight="1">
      <c r="A45" s="108" t="s">
        <v>114</v>
      </c>
      <c r="B45" s="108" t="s">
        <v>115</v>
      </c>
      <c r="C45" s="121">
        <v>1</v>
      </c>
      <c r="D45" s="122">
        <v>33.9</v>
      </c>
      <c r="E45" s="122">
        <v>33886.44</v>
      </c>
      <c r="I45" s="120"/>
      <c r="J45" s="130"/>
      <c r="K45" s="128"/>
      <c r="L45" s="124"/>
      <c r="M45" s="118"/>
    </row>
    <row r="46" spans="1:13" ht="11.25" customHeight="1">
      <c r="A46" s="108" t="s">
        <v>116</v>
      </c>
      <c r="B46" s="108" t="s">
        <v>117</v>
      </c>
      <c r="C46" s="121">
        <v>0</v>
      </c>
      <c r="D46" s="122">
        <v>0</v>
      </c>
      <c r="E46" s="122">
        <v>0</v>
      </c>
      <c r="I46" s="120"/>
      <c r="J46" s="130"/>
      <c r="K46" s="128"/>
      <c r="L46" s="124"/>
      <c r="M46" s="118"/>
    </row>
    <row r="47" spans="1:13" ht="11.25" customHeight="1">
      <c r="A47" s="108" t="s">
        <v>118</v>
      </c>
      <c r="B47" s="108" t="s">
        <v>119</v>
      </c>
      <c r="C47" s="121">
        <v>1</v>
      </c>
      <c r="D47" s="122">
        <v>61.3</v>
      </c>
      <c r="E47" s="122">
        <v>61294.32</v>
      </c>
      <c r="I47" s="120"/>
      <c r="J47" s="130"/>
      <c r="K47" s="128"/>
      <c r="L47" s="124"/>
      <c r="M47" s="118"/>
    </row>
    <row r="48" spans="1:13" ht="11.25" customHeight="1">
      <c r="A48" s="108" t="s">
        <v>120</v>
      </c>
      <c r="B48" s="108" t="s">
        <v>121</v>
      </c>
      <c r="C48" s="121">
        <v>18</v>
      </c>
      <c r="D48" s="122">
        <v>2292.6999999999998</v>
      </c>
      <c r="E48" s="122">
        <v>127370.23</v>
      </c>
      <c r="I48" s="120"/>
      <c r="J48" s="130"/>
      <c r="K48" s="128"/>
      <c r="L48" s="124"/>
      <c r="M48" s="118"/>
    </row>
    <row r="49" spans="1:13" ht="11.25" customHeight="1">
      <c r="A49" s="108" t="s">
        <v>122</v>
      </c>
      <c r="B49" s="108" t="s">
        <v>123</v>
      </c>
      <c r="C49" s="121">
        <v>4</v>
      </c>
      <c r="D49" s="122">
        <v>525.1</v>
      </c>
      <c r="E49" s="122">
        <v>131270.9</v>
      </c>
      <c r="I49" s="120"/>
      <c r="J49" s="130"/>
      <c r="K49" s="128"/>
      <c r="L49" s="124"/>
      <c r="M49" s="95"/>
    </row>
    <row r="50" spans="1:13" ht="11.25" customHeight="1">
      <c r="A50" s="108" t="s">
        <v>124</v>
      </c>
      <c r="B50" s="108" t="s">
        <v>125</v>
      </c>
      <c r="C50" s="121">
        <v>0</v>
      </c>
      <c r="D50" s="122">
        <v>0</v>
      </c>
      <c r="E50" s="122">
        <v>0</v>
      </c>
      <c r="I50" s="120"/>
      <c r="J50" s="130"/>
      <c r="K50" s="128"/>
      <c r="L50" s="124"/>
      <c r="M50" s="95"/>
    </row>
    <row r="51" spans="1:13" ht="11.25" customHeight="1">
      <c r="A51" s="108" t="s">
        <v>126</v>
      </c>
      <c r="B51" s="108" t="s">
        <v>127</v>
      </c>
      <c r="C51" s="121">
        <v>0</v>
      </c>
      <c r="D51" s="122">
        <v>0</v>
      </c>
      <c r="E51" s="122">
        <v>0</v>
      </c>
      <c r="I51" s="120"/>
      <c r="J51" s="130"/>
      <c r="K51" s="128"/>
      <c r="L51" s="124"/>
      <c r="M51" s="95"/>
    </row>
    <row r="52" spans="1:13" ht="11.25" customHeight="1">
      <c r="A52" s="108" t="s">
        <v>59</v>
      </c>
      <c r="B52" s="108" t="s">
        <v>128</v>
      </c>
      <c r="C52" s="121">
        <v>0</v>
      </c>
      <c r="D52" s="122">
        <v>0</v>
      </c>
      <c r="E52" s="122">
        <v>0</v>
      </c>
      <c r="I52" s="120"/>
      <c r="J52" s="130"/>
      <c r="K52" s="128"/>
      <c r="L52" s="124"/>
      <c r="M52" s="95"/>
    </row>
    <row r="53" spans="1:13" ht="11.25" customHeight="1">
      <c r="A53" s="108" t="s">
        <v>61</v>
      </c>
      <c r="B53" s="108" t="s">
        <v>129</v>
      </c>
      <c r="C53" s="121">
        <v>0</v>
      </c>
      <c r="D53" s="122">
        <v>0</v>
      </c>
      <c r="E53" s="122">
        <v>0</v>
      </c>
      <c r="I53" s="120"/>
      <c r="J53" s="130"/>
      <c r="K53" s="128"/>
      <c r="L53" s="124"/>
      <c r="M53" s="95"/>
    </row>
    <row r="54" spans="1:13" ht="11.25" customHeight="1">
      <c r="A54" s="108" t="s">
        <v>63</v>
      </c>
      <c r="B54" s="108" t="s">
        <v>130</v>
      </c>
      <c r="C54" s="121">
        <v>0</v>
      </c>
      <c r="D54" s="122">
        <v>0</v>
      </c>
      <c r="E54" s="122">
        <v>0</v>
      </c>
      <c r="I54" s="120"/>
      <c r="J54" s="130"/>
      <c r="K54" s="128"/>
      <c r="L54" s="124"/>
      <c r="M54" s="95"/>
    </row>
    <row r="55" spans="1:13" ht="11.25" customHeight="1">
      <c r="A55" s="108" t="s">
        <v>65</v>
      </c>
      <c r="B55" s="108" t="s">
        <v>131</v>
      </c>
      <c r="C55" s="121">
        <v>2</v>
      </c>
      <c r="D55" s="122">
        <v>126.6</v>
      </c>
      <c r="E55" s="122">
        <v>63312.2</v>
      </c>
      <c r="I55" s="120"/>
      <c r="J55" s="130"/>
      <c r="K55" s="128"/>
      <c r="L55" s="124"/>
      <c r="M55" s="95"/>
    </row>
    <row r="56" spans="1:13" ht="11.25" customHeight="1">
      <c r="A56" s="108" t="s">
        <v>67</v>
      </c>
      <c r="B56" s="108" t="s">
        <v>132</v>
      </c>
      <c r="C56" s="121">
        <v>4</v>
      </c>
      <c r="D56" s="122">
        <v>479.8</v>
      </c>
      <c r="E56" s="122">
        <v>119954.6</v>
      </c>
      <c r="I56" s="120"/>
      <c r="J56" s="130"/>
      <c r="K56" s="128"/>
      <c r="L56" s="124"/>
      <c r="M56" s="95"/>
    </row>
    <row r="57" spans="1:13" ht="11.25" customHeight="1">
      <c r="A57" s="113" t="s">
        <v>133</v>
      </c>
      <c r="B57" s="114"/>
      <c r="C57" s="121">
        <v>31</v>
      </c>
      <c r="D57" s="122">
        <v>3566.7</v>
      </c>
      <c r="E57" s="122">
        <v>115053.74</v>
      </c>
    </row>
    <row r="58" spans="1:13" ht="11.25" customHeight="1">
      <c r="C58" s="142"/>
      <c r="D58" s="140"/>
    </row>
  </sheetData>
  <mergeCells count="38">
    <mergeCell ref="E41:E42"/>
    <mergeCell ref="A57:B57"/>
    <mergeCell ref="H22:H23"/>
    <mergeCell ref="I22:I23"/>
    <mergeCell ref="J22:J23"/>
    <mergeCell ref="K22:K23"/>
    <mergeCell ref="A38:B38"/>
    <mergeCell ref="A40:A42"/>
    <mergeCell ref="B40:B42"/>
    <mergeCell ref="C40:E40"/>
    <mergeCell ref="C41:C42"/>
    <mergeCell ref="D41:D42"/>
    <mergeCell ref="A21:A23"/>
    <mergeCell ref="B21:B23"/>
    <mergeCell ref="C21:E21"/>
    <mergeCell ref="F21:H21"/>
    <mergeCell ref="I21:K21"/>
    <mergeCell ref="C22:C23"/>
    <mergeCell ref="D22:D23"/>
    <mergeCell ref="E22:E23"/>
    <mergeCell ref="F22:F23"/>
    <mergeCell ref="G22:G23"/>
    <mergeCell ref="G3:G4"/>
    <mergeCell ref="H3:H4"/>
    <mergeCell ref="I3:I4"/>
    <mergeCell ref="J3:J4"/>
    <mergeCell ref="K3:K4"/>
    <mergeCell ref="A19:B19"/>
    <mergeCell ref="A1:F1"/>
    <mergeCell ref="A2:A4"/>
    <mergeCell ref="B2:B4"/>
    <mergeCell ref="C2:E2"/>
    <mergeCell ref="F2:H2"/>
    <mergeCell ref="I2:K2"/>
    <mergeCell ref="C3:C4"/>
    <mergeCell ref="D3:D4"/>
    <mergeCell ref="E3:E4"/>
    <mergeCell ref="F3:F4"/>
  </mergeCells>
  <pageMargins left="0.75" right="0.75" top="1" bottom="1" header="0.5" footer="0.5"/>
  <pageSetup paperSize="9" orientation="landscape"/>
  <rowBreaks count="3" manualBreakCount="3">
    <brk id="20" max="16383" man="1"/>
    <brk id="39" max="16383" man="1"/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O44"/>
  <sheetViews>
    <sheetView topLeftCell="A10" zoomScale="190" workbookViewId="0">
      <selection activeCell="C44" sqref="C44"/>
    </sheetView>
  </sheetViews>
  <sheetFormatPr defaultColWidth="9.33203125" defaultRowHeight="12.75"/>
  <cols>
    <col min="1" max="1" width="4" style="131" customWidth="1"/>
    <col min="2" max="2" width="33" style="131" customWidth="1"/>
    <col min="3" max="3" width="11" style="133" customWidth="1"/>
    <col min="4" max="4" width="14.1640625" style="133" customWidth="1"/>
    <col min="5" max="5" width="10.33203125" style="133" customWidth="1"/>
    <col min="6" max="6" width="11" style="133" customWidth="1"/>
    <col min="7" max="7" width="14.1640625" style="133" customWidth="1"/>
    <col min="8" max="8" width="10.33203125" style="133" customWidth="1"/>
    <col min="9" max="9" width="11" style="133" customWidth="1"/>
    <col min="10" max="10" width="14.1640625" style="133" customWidth="1"/>
    <col min="11" max="11" width="10.33203125" style="133" customWidth="1"/>
    <col min="12" max="12" width="9.33203125" style="131" hidden="1" customWidth="1"/>
    <col min="13" max="13" width="9.33203125" style="132" hidden="1" customWidth="1"/>
    <col min="14" max="14" width="9.33203125" style="131" hidden="1" customWidth="1"/>
    <col min="15" max="15" width="9.33203125" style="132" hidden="1" customWidth="1"/>
    <col min="16" max="16" width="9.33203125" style="131"/>
    <col min="17" max="17" width="13.1640625" style="131" customWidth="1"/>
    <col min="18" max="16384" width="9.33203125" style="131"/>
  </cols>
  <sheetData>
    <row r="1" spans="1:11">
      <c r="A1" s="97" t="s">
        <v>151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3.25" customHeight="1">
      <c r="A2" s="99" t="s">
        <v>104</v>
      </c>
      <c r="B2" s="99" t="s">
        <v>105</v>
      </c>
      <c r="C2" s="102" t="s">
        <v>106</v>
      </c>
      <c r="D2" s="103"/>
      <c r="E2" s="103"/>
      <c r="F2" s="102" t="s">
        <v>142</v>
      </c>
      <c r="G2" s="103"/>
      <c r="H2" s="104"/>
      <c r="I2" s="102" t="s">
        <v>143</v>
      </c>
      <c r="J2" s="103"/>
      <c r="K2" s="104"/>
    </row>
    <row r="3" spans="1:11" ht="28.5" customHeight="1">
      <c r="A3" s="101"/>
      <c r="B3" s="101"/>
      <c r="C3" s="99" t="s">
        <v>107</v>
      </c>
      <c r="D3" s="99" t="s">
        <v>108</v>
      </c>
      <c r="E3" s="99" t="s">
        <v>109</v>
      </c>
      <c r="F3" s="99" t="s">
        <v>107</v>
      </c>
      <c r="G3" s="99" t="s">
        <v>108</v>
      </c>
      <c r="H3" s="99" t="s">
        <v>109</v>
      </c>
      <c r="I3" s="99" t="s">
        <v>107</v>
      </c>
      <c r="J3" s="99" t="s">
        <v>108</v>
      </c>
      <c r="K3" s="99" t="s">
        <v>109</v>
      </c>
    </row>
    <row r="4" spans="1:11" ht="21.75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>
      <c r="A5" s="108" t="s">
        <v>110</v>
      </c>
      <c r="B5" s="108" t="s">
        <v>111</v>
      </c>
      <c r="C5" s="121">
        <v>7611</v>
      </c>
      <c r="D5" s="111">
        <v>23094.9</v>
      </c>
      <c r="E5" s="125">
        <v>3034.41</v>
      </c>
      <c r="F5" s="121">
        <v>27</v>
      </c>
      <c r="G5" s="134">
        <v>30.5</v>
      </c>
      <c r="H5" s="134">
        <v>1127.33</v>
      </c>
      <c r="I5" s="121">
        <v>1374</v>
      </c>
      <c r="J5" s="134">
        <v>2657.3</v>
      </c>
      <c r="K5" s="134">
        <v>1934</v>
      </c>
    </row>
    <row r="6" spans="1:11">
      <c r="A6" s="108" t="s">
        <v>112</v>
      </c>
      <c r="B6" s="108" t="s">
        <v>113</v>
      </c>
      <c r="C6" s="121">
        <v>11171</v>
      </c>
      <c r="D6" s="111">
        <v>44073.1</v>
      </c>
      <c r="E6" s="125">
        <v>3945.32</v>
      </c>
      <c r="F6" s="121">
        <v>58</v>
      </c>
      <c r="G6" s="134">
        <v>66.5</v>
      </c>
      <c r="H6" s="134">
        <v>1146.31</v>
      </c>
      <c r="I6" s="121">
        <v>1570</v>
      </c>
      <c r="J6" s="134">
        <v>3036.4</v>
      </c>
      <c r="K6" s="134">
        <v>1934</v>
      </c>
    </row>
    <row r="7" spans="1:11">
      <c r="A7" s="108" t="s">
        <v>114</v>
      </c>
      <c r="B7" s="108" t="s">
        <v>115</v>
      </c>
      <c r="C7" s="121">
        <v>4321</v>
      </c>
      <c r="D7" s="111">
        <v>13579.7</v>
      </c>
      <c r="E7" s="125">
        <v>3142.73</v>
      </c>
      <c r="F7" s="121">
        <v>37</v>
      </c>
      <c r="G7" s="134">
        <v>39.6</v>
      </c>
      <c r="H7" s="134">
        <v>1069.47</v>
      </c>
      <c r="I7" s="121">
        <v>700</v>
      </c>
      <c r="J7" s="134">
        <v>1353.8</v>
      </c>
      <c r="K7" s="134">
        <v>1934</v>
      </c>
    </row>
    <row r="8" spans="1:11">
      <c r="A8" s="108" t="s">
        <v>116</v>
      </c>
      <c r="B8" s="108" t="s">
        <v>117</v>
      </c>
      <c r="C8" s="121">
        <v>2496</v>
      </c>
      <c r="D8" s="111">
        <v>7182.9</v>
      </c>
      <c r="E8" s="125">
        <v>2877.76</v>
      </c>
      <c r="F8" s="121">
        <v>44</v>
      </c>
      <c r="G8" s="134">
        <v>52.2</v>
      </c>
      <c r="H8" s="134">
        <v>1186.8599999999999</v>
      </c>
      <c r="I8" s="121">
        <v>443</v>
      </c>
      <c r="J8" s="134">
        <v>856.8</v>
      </c>
      <c r="K8" s="134">
        <v>1934</v>
      </c>
    </row>
    <row r="9" spans="1:11">
      <c r="A9" s="108" t="s">
        <v>118</v>
      </c>
      <c r="B9" s="108" t="s">
        <v>119</v>
      </c>
      <c r="C9" s="121">
        <v>3498</v>
      </c>
      <c r="D9" s="111">
        <v>10081.700000000001</v>
      </c>
      <c r="E9" s="125">
        <v>2882.14</v>
      </c>
      <c r="F9" s="121">
        <v>40</v>
      </c>
      <c r="G9" s="134">
        <v>44.8</v>
      </c>
      <c r="H9" s="134">
        <v>1119.17</v>
      </c>
      <c r="I9" s="121">
        <v>645</v>
      </c>
      <c r="J9" s="134">
        <v>1247.4000000000001</v>
      </c>
      <c r="K9" s="134">
        <v>1934</v>
      </c>
    </row>
    <row r="10" spans="1:11">
      <c r="A10" s="108" t="s">
        <v>120</v>
      </c>
      <c r="B10" s="108" t="s">
        <v>121</v>
      </c>
      <c r="C10" s="121">
        <v>35406</v>
      </c>
      <c r="D10" s="111">
        <v>151510.6</v>
      </c>
      <c r="E10" s="125">
        <v>4279.24</v>
      </c>
      <c r="F10" s="121">
        <v>181</v>
      </c>
      <c r="G10" s="134">
        <v>216.9</v>
      </c>
      <c r="H10" s="134">
        <v>1198.58</v>
      </c>
      <c r="I10" s="121">
        <v>5113</v>
      </c>
      <c r="J10" s="134">
        <v>9888.5</v>
      </c>
      <c r="K10" s="134">
        <v>1934</v>
      </c>
    </row>
    <row r="11" spans="1:11">
      <c r="A11" s="108" t="s">
        <v>122</v>
      </c>
      <c r="B11" s="108" t="s">
        <v>123</v>
      </c>
      <c r="C11" s="121">
        <v>25170</v>
      </c>
      <c r="D11" s="111">
        <v>90372</v>
      </c>
      <c r="E11" s="125">
        <v>3590.5</v>
      </c>
      <c r="F11" s="121">
        <v>112</v>
      </c>
      <c r="G11" s="134">
        <v>135</v>
      </c>
      <c r="H11" s="134">
        <v>1205.7</v>
      </c>
      <c r="I11" s="121">
        <v>4428</v>
      </c>
      <c r="J11" s="134">
        <v>8563.7999999999993</v>
      </c>
      <c r="K11" s="134">
        <v>1934</v>
      </c>
    </row>
    <row r="12" spans="1:11">
      <c r="A12" s="108" t="s">
        <v>124</v>
      </c>
      <c r="B12" s="108" t="s">
        <v>125</v>
      </c>
      <c r="C12" s="121">
        <v>3641</v>
      </c>
      <c r="D12" s="111">
        <v>10025.9</v>
      </c>
      <c r="E12" s="125">
        <v>2753.6</v>
      </c>
      <c r="F12" s="121">
        <v>35</v>
      </c>
      <c r="G12" s="134">
        <v>37.9</v>
      </c>
      <c r="H12" s="134">
        <v>1083.68</v>
      </c>
      <c r="I12" s="121">
        <v>622</v>
      </c>
      <c r="J12" s="134">
        <v>1203</v>
      </c>
      <c r="K12" s="134">
        <v>1934</v>
      </c>
    </row>
    <row r="13" spans="1:11">
      <c r="A13" s="108" t="s">
        <v>126</v>
      </c>
      <c r="B13" s="108" t="s">
        <v>127</v>
      </c>
      <c r="C13" s="121">
        <v>3174</v>
      </c>
      <c r="D13" s="111">
        <v>9122</v>
      </c>
      <c r="E13" s="125">
        <v>2874</v>
      </c>
      <c r="F13" s="121">
        <v>15</v>
      </c>
      <c r="G13" s="134">
        <v>17.2</v>
      </c>
      <c r="H13" s="134">
        <v>1143.48</v>
      </c>
      <c r="I13" s="121">
        <v>569</v>
      </c>
      <c r="J13" s="134">
        <v>1100.4000000000001</v>
      </c>
      <c r="K13" s="134">
        <v>1934</v>
      </c>
    </row>
    <row r="14" spans="1:11">
      <c r="A14" s="108" t="s">
        <v>59</v>
      </c>
      <c r="B14" s="108" t="s">
        <v>128</v>
      </c>
      <c r="C14" s="121">
        <v>3095</v>
      </c>
      <c r="D14" s="111">
        <v>8836.7000000000007</v>
      </c>
      <c r="E14" s="125">
        <v>2855.2</v>
      </c>
      <c r="F14" s="121">
        <v>43</v>
      </c>
      <c r="G14" s="134">
        <v>46.9</v>
      </c>
      <c r="H14" s="134">
        <v>1090.8399999999999</v>
      </c>
      <c r="I14" s="121">
        <v>545</v>
      </c>
      <c r="J14" s="134">
        <v>1054</v>
      </c>
      <c r="K14" s="134">
        <v>1934</v>
      </c>
    </row>
    <row r="15" spans="1:11">
      <c r="A15" s="108" t="s">
        <v>61</v>
      </c>
      <c r="B15" s="108" t="s">
        <v>129</v>
      </c>
      <c r="C15" s="121">
        <v>4754</v>
      </c>
      <c r="D15" s="111">
        <v>14345.6</v>
      </c>
      <c r="E15" s="125">
        <v>3017.6</v>
      </c>
      <c r="F15" s="121">
        <v>67</v>
      </c>
      <c r="G15" s="134">
        <v>74.7</v>
      </c>
      <c r="H15" s="134">
        <v>1115.92</v>
      </c>
      <c r="I15" s="121">
        <v>858</v>
      </c>
      <c r="J15" s="134">
        <v>1659.4</v>
      </c>
      <c r="K15" s="134">
        <v>1934</v>
      </c>
    </row>
    <row r="16" spans="1:11">
      <c r="A16" s="108" t="s">
        <v>63</v>
      </c>
      <c r="B16" s="108" t="s">
        <v>130</v>
      </c>
      <c r="C16" s="121">
        <v>3651</v>
      </c>
      <c r="D16" s="111">
        <v>9908.7000000000007</v>
      </c>
      <c r="E16" s="125">
        <v>2714</v>
      </c>
      <c r="F16" s="121">
        <v>39</v>
      </c>
      <c r="G16" s="134">
        <v>44</v>
      </c>
      <c r="H16" s="134">
        <v>1127.31</v>
      </c>
      <c r="I16" s="121">
        <v>730</v>
      </c>
      <c r="J16" s="134">
        <v>1411.8</v>
      </c>
      <c r="K16" s="134">
        <v>1934</v>
      </c>
    </row>
    <row r="17" spans="1:11">
      <c r="A17" s="108" t="s">
        <v>65</v>
      </c>
      <c r="B17" s="108" t="s">
        <v>131</v>
      </c>
      <c r="C17" s="121">
        <v>14165</v>
      </c>
      <c r="D17" s="111">
        <v>43773</v>
      </c>
      <c r="E17" s="125">
        <v>3090.2</v>
      </c>
      <c r="F17" s="121">
        <v>114</v>
      </c>
      <c r="G17" s="134">
        <v>132.19999999999999</v>
      </c>
      <c r="H17" s="134">
        <v>1159.3900000000001</v>
      </c>
      <c r="I17" s="121">
        <v>2411</v>
      </c>
      <c r="J17" s="134">
        <v>4662.8999999999996</v>
      </c>
      <c r="K17" s="134">
        <v>1934</v>
      </c>
    </row>
    <row r="18" spans="1:11">
      <c r="A18" s="108" t="s">
        <v>67</v>
      </c>
      <c r="B18" s="108" t="s">
        <v>132</v>
      </c>
      <c r="C18" s="121">
        <v>26984</v>
      </c>
      <c r="D18" s="111">
        <v>105876.9</v>
      </c>
      <c r="E18" s="125">
        <v>3923.7</v>
      </c>
      <c r="F18" s="121">
        <v>115</v>
      </c>
      <c r="G18" s="134">
        <v>138.30000000000001</v>
      </c>
      <c r="H18" s="134">
        <v>1202.8</v>
      </c>
      <c r="I18" s="121">
        <v>3727</v>
      </c>
      <c r="J18" s="134">
        <v>7208</v>
      </c>
      <c r="K18" s="134">
        <v>1934</v>
      </c>
    </row>
    <row r="19" spans="1:11">
      <c r="A19" s="113" t="s">
        <v>133</v>
      </c>
      <c r="B19" s="114"/>
      <c r="C19" s="121">
        <v>149137</v>
      </c>
      <c r="D19" s="122">
        <v>541783.69999999995</v>
      </c>
      <c r="E19" s="125">
        <v>3632.79</v>
      </c>
      <c r="F19" s="121">
        <v>927</v>
      </c>
      <c r="G19" s="134">
        <v>1076.7</v>
      </c>
      <c r="H19" s="134">
        <v>1161.46</v>
      </c>
      <c r="I19" s="121">
        <v>23735</v>
      </c>
      <c r="J19" s="134">
        <v>45903.5</v>
      </c>
      <c r="K19" s="134">
        <v>1934</v>
      </c>
    </row>
    <row r="20" spans="1:11">
      <c r="A20" s="95"/>
      <c r="B20" s="95"/>
      <c r="C20" s="142">
        <f>SUM(C5:C18)</f>
        <v>149137</v>
      </c>
      <c r="D20" s="140">
        <f>SUM(D5:D18)</f>
        <v>541783.70000000007</v>
      </c>
      <c r="E20" s="119"/>
      <c r="F20" s="142">
        <f>SUM(F5:F18)</f>
        <v>927</v>
      </c>
      <c r="G20" s="140">
        <f>SUM(G5:G18)</f>
        <v>1076.7</v>
      </c>
      <c r="H20" s="119"/>
      <c r="I20" s="142">
        <f>SUM(I5:I18)</f>
        <v>23735</v>
      </c>
      <c r="J20" s="140">
        <f>SUM(J5:J18)</f>
        <v>45903.500000000007</v>
      </c>
      <c r="K20" s="119"/>
    </row>
    <row r="21" spans="1:11" ht="22.5" customHeight="1">
      <c r="A21" s="99" t="s">
        <v>104</v>
      </c>
      <c r="B21" s="99" t="s">
        <v>105</v>
      </c>
      <c r="C21" s="102" t="s">
        <v>144</v>
      </c>
      <c r="D21" s="103"/>
      <c r="E21" s="104"/>
      <c r="F21" s="102" t="s">
        <v>152</v>
      </c>
      <c r="G21" s="103"/>
      <c r="H21" s="104"/>
      <c r="I21" s="102" t="s">
        <v>88</v>
      </c>
      <c r="J21" s="103"/>
      <c r="K21" s="104"/>
    </row>
    <row r="22" spans="1:11" ht="12.75" customHeight="1">
      <c r="A22" s="101"/>
      <c r="B22" s="101"/>
      <c r="C22" s="99" t="s">
        <v>107</v>
      </c>
      <c r="D22" s="99" t="s">
        <v>108</v>
      </c>
      <c r="E22" s="99" t="s">
        <v>109</v>
      </c>
      <c r="F22" s="99" t="s">
        <v>107</v>
      </c>
      <c r="G22" s="99" t="s">
        <v>108</v>
      </c>
      <c r="H22" s="99" t="s">
        <v>109</v>
      </c>
      <c r="I22" s="99" t="s">
        <v>107</v>
      </c>
      <c r="J22" s="99" t="s">
        <v>108</v>
      </c>
      <c r="K22" s="99" t="s">
        <v>109</v>
      </c>
    </row>
    <row r="23" spans="1:11" ht="39.75" customHeight="1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</row>
    <row r="24" spans="1:11">
      <c r="A24" s="108" t="s">
        <v>110</v>
      </c>
      <c r="B24" s="108" t="s">
        <v>111</v>
      </c>
      <c r="C24" s="121">
        <v>6210</v>
      </c>
      <c r="D24" s="134">
        <v>20407.099999999999</v>
      </c>
      <c r="E24" s="134">
        <v>3286.17</v>
      </c>
      <c r="F24" s="121">
        <v>0</v>
      </c>
      <c r="G24" s="134">
        <v>0</v>
      </c>
      <c r="H24" s="134">
        <v>0</v>
      </c>
      <c r="I24" s="121">
        <v>0</v>
      </c>
      <c r="J24" s="134">
        <v>0</v>
      </c>
      <c r="K24" s="134">
        <v>0</v>
      </c>
    </row>
    <row r="25" spans="1:11">
      <c r="A25" s="108" t="s">
        <v>112</v>
      </c>
      <c r="B25" s="108" t="s">
        <v>113</v>
      </c>
      <c r="C25" s="121">
        <v>9543</v>
      </c>
      <c r="D25" s="134">
        <v>40970.199999999997</v>
      </c>
      <c r="E25" s="134">
        <v>4293.2299999999996</v>
      </c>
      <c r="F25" s="121">
        <v>0</v>
      </c>
      <c r="G25" s="134">
        <v>0</v>
      </c>
      <c r="H25" s="134">
        <v>0</v>
      </c>
      <c r="I25" s="121">
        <v>0</v>
      </c>
      <c r="J25" s="134">
        <v>0</v>
      </c>
      <c r="K25" s="134">
        <v>0</v>
      </c>
    </row>
    <row r="26" spans="1:11">
      <c r="A26" s="108" t="s">
        <v>114</v>
      </c>
      <c r="B26" s="108" t="s">
        <v>115</v>
      </c>
      <c r="C26" s="121">
        <v>3584</v>
      </c>
      <c r="D26" s="134">
        <v>12186.3</v>
      </c>
      <c r="E26" s="134">
        <v>3400.21</v>
      </c>
      <c r="F26" s="121">
        <v>0</v>
      </c>
      <c r="G26" s="134">
        <v>0</v>
      </c>
      <c r="H26" s="134">
        <v>0</v>
      </c>
      <c r="I26" s="121">
        <v>0</v>
      </c>
      <c r="J26" s="134">
        <v>0</v>
      </c>
      <c r="K26" s="134">
        <v>0</v>
      </c>
    </row>
    <row r="27" spans="1:11">
      <c r="A27" s="108" t="s">
        <v>116</v>
      </c>
      <c r="B27" s="108" t="s">
        <v>117</v>
      </c>
      <c r="C27" s="121">
        <v>2009</v>
      </c>
      <c r="D27" s="134">
        <v>6273.9</v>
      </c>
      <c r="E27" s="134">
        <v>3122.9</v>
      </c>
      <c r="F27" s="121">
        <v>0</v>
      </c>
      <c r="G27" s="134">
        <v>0</v>
      </c>
      <c r="H27" s="134">
        <v>0</v>
      </c>
      <c r="I27" s="121">
        <v>0</v>
      </c>
      <c r="J27" s="134">
        <v>0</v>
      </c>
      <c r="K27" s="134">
        <v>0</v>
      </c>
    </row>
    <row r="28" spans="1:11">
      <c r="A28" s="108" t="s">
        <v>118</v>
      </c>
      <c r="B28" s="108" t="s">
        <v>119</v>
      </c>
      <c r="C28" s="121">
        <v>2813</v>
      </c>
      <c r="D28" s="134">
        <v>8789.5</v>
      </c>
      <c r="E28" s="134">
        <v>3124.62</v>
      </c>
      <c r="F28" s="121">
        <v>0</v>
      </c>
      <c r="G28" s="134">
        <v>0</v>
      </c>
      <c r="H28" s="134">
        <v>0</v>
      </c>
      <c r="I28" s="121">
        <v>0</v>
      </c>
      <c r="J28" s="134">
        <v>0</v>
      </c>
      <c r="K28" s="134">
        <v>0</v>
      </c>
    </row>
    <row r="29" spans="1:11">
      <c r="A29" s="108" t="s">
        <v>120</v>
      </c>
      <c r="B29" s="108" t="s">
        <v>121</v>
      </c>
      <c r="C29" s="121">
        <v>30112</v>
      </c>
      <c r="D29" s="134">
        <v>141405.20000000001</v>
      </c>
      <c r="E29" s="134">
        <v>4695.97</v>
      </c>
      <c r="F29" s="121">
        <v>0</v>
      </c>
      <c r="G29" s="134">
        <v>0</v>
      </c>
      <c r="H29" s="134">
        <v>0</v>
      </c>
      <c r="I29" s="121">
        <v>0</v>
      </c>
      <c r="J29" s="134">
        <v>0</v>
      </c>
      <c r="K29" s="134">
        <v>0</v>
      </c>
    </row>
    <row r="30" spans="1:11">
      <c r="A30" s="108" t="s">
        <v>122</v>
      </c>
      <c r="B30" s="108" t="s">
        <v>123</v>
      </c>
      <c r="C30" s="121">
        <v>20630</v>
      </c>
      <c r="D30" s="134">
        <v>81673.2</v>
      </c>
      <c r="E30" s="134">
        <v>3958.96</v>
      </c>
      <c r="F30" s="121">
        <v>0</v>
      </c>
      <c r="G30" s="134">
        <v>0</v>
      </c>
      <c r="H30" s="134">
        <v>0</v>
      </c>
      <c r="I30" s="121">
        <v>0</v>
      </c>
      <c r="J30" s="134">
        <v>0</v>
      </c>
      <c r="K30" s="134">
        <v>0</v>
      </c>
    </row>
    <row r="31" spans="1:11">
      <c r="A31" s="108" t="s">
        <v>124</v>
      </c>
      <c r="B31" s="108" t="s">
        <v>125</v>
      </c>
      <c r="C31" s="121">
        <v>2984</v>
      </c>
      <c r="D31" s="134">
        <v>8785</v>
      </c>
      <c r="E31" s="134">
        <v>2944.05</v>
      </c>
      <c r="F31" s="121">
        <v>0</v>
      </c>
      <c r="G31" s="134">
        <v>0</v>
      </c>
      <c r="H31" s="134">
        <v>0</v>
      </c>
      <c r="I31" s="121">
        <v>0</v>
      </c>
      <c r="J31" s="134">
        <v>0</v>
      </c>
      <c r="K31" s="134">
        <v>0</v>
      </c>
    </row>
    <row r="32" spans="1:11">
      <c r="A32" s="108" t="s">
        <v>126</v>
      </c>
      <c r="B32" s="108" t="s">
        <v>127</v>
      </c>
      <c r="C32" s="121">
        <v>2590</v>
      </c>
      <c r="D32" s="134">
        <v>8004.4</v>
      </c>
      <c r="E32" s="134">
        <v>3090.5</v>
      </c>
      <c r="F32" s="121">
        <v>0</v>
      </c>
      <c r="G32" s="134">
        <v>0</v>
      </c>
      <c r="H32" s="134">
        <v>0</v>
      </c>
      <c r="I32" s="121">
        <v>0</v>
      </c>
      <c r="J32" s="134">
        <v>0</v>
      </c>
      <c r="K32" s="134">
        <v>0</v>
      </c>
    </row>
    <row r="33" spans="1:11">
      <c r="A33" s="108" t="s">
        <v>59</v>
      </c>
      <c r="B33" s="108" t="s">
        <v>128</v>
      </c>
      <c r="C33" s="121">
        <v>2507</v>
      </c>
      <c r="D33" s="134">
        <v>7735.8</v>
      </c>
      <c r="E33" s="134">
        <v>3085.67</v>
      </c>
      <c r="F33" s="121">
        <v>0</v>
      </c>
      <c r="G33" s="134">
        <v>0</v>
      </c>
      <c r="H33" s="134">
        <v>0</v>
      </c>
      <c r="I33" s="121">
        <v>0</v>
      </c>
      <c r="J33" s="134">
        <v>0</v>
      </c>
      <c r="K33" s="134">
        <v>0</v>
      </c>
    </row>
    <row r="34" spans="1:11">
      <c r="A34" s="108" t="s">
        <v>61</v>
      </c>
      <c r="B34" s="108" t="s">
        <v>129</v>
      </c>
      <c r="C34" s="121">
        <v>3829</v>
      </c>
      <c r="D34" s="134">
        <v>12611.4</v>
      </c>
      <c r="E34" s="134">
        <v>3293.65</v>
      </c>
      <c r="F34" s="121">
        <v>0</v>
      </c>
      <c r="G34" s="134">
        <v>0</v>
      </c>
      <c r="H34" s="134">
        <v>0</v>
      </c>
      <c r="I34" s="121">
        <v>0</v>
      </c>
      <c r="J34" s="134">
        <v>0</v>
      </c>
      <c r="K34" s="134">
        <v>0</v>
      </c>
    </row>
    <row r="35" spans="1:11">
      <c r="A35" s="108" t="s">
        <v>63</v>
      </c>
      <c r="B35" s="108" t="s">
        <v>130</v>
      </c>
      <c r="C35" s="121">
        <v>2882</v>
      </c>
      <c r="D35" s="134">
        <v>8452.9</v>
      </c>
      <c r="E35" s="134">
        <v>2933</v>
      </c>
      <c r="F35" s="121">
        <v>0</v>
      </c>
      <c r="G35" s="134">
        <v>0</v>
      </c>
      <c r="H35" s="134">
        <v>0</v>
      </c>
      <c r="I35" s="121">
        <v>0</v>
      </c>
      <c r="J35" s="134">
        <v>0</v>
      </c>
      <c r="K35" s="134">
        <v>0</v>
      </c>
    </row>
    <row r="36" spans="1:11">
      <c r="A36" s="108" t="s">
        <v>65</v>
      </c>
      <c r="B36" s="108" t="s">
        <v>131</v>
      </c>
      <c r="C36" s="121">
        <v>11640</v>
      </c>
      <c r="D36" s="134">
        <v>38977.9</v>
      </c>
      <c r="E36" s="134">
        <v>3348.62</v>
      </c>
      <c r="F36" s="121">
        <v>0</v>
      </c>
      <c r="G36" s="134">
        <v>0</v>
      </c>
      <c r="H36" s="134">
        <v>0</v>
      </c>
      <c r="I36" s="121">
        <v>0</v>
      </c>
      <c r="J36" s="134">
        <v>0</v>
      </c>
      <c r="K36" s="134">
        <v>0</v>
      </c>
    </row>
    <row r="37" spans="1:11">
      <c r="A37" s="108" t="s">
        <v>67</v>
      </c>
      <c r="B37" s="108" t="s">
        <v>132</v>
      </c>
      <c r="C37" s="121">
        <v>23142</v>
      </c>
      <c r="D37" s="134">
        <v>98530.7</v>
      </c>
      <c r="E37" s="134">
        <v>4257.6499999999996</v>
      </c>
      <c r="F37" s="121">
        <v>0</v>
      </c>
      <c r="G37" s="134">
        <v>0</v>
      </c>
      <c r="H37" s="134">
        <v>0</v>
      </c>
      <c r="I37" s="121">
        <v>0</v>
      </c>
      <c r="J37" s="134">
        <v>0</v>
      </c>
      <c r="K37" s="134">
        <v>0</v>
      </c>
    </row>
    <row r="38" spans="1:11">
      <c r="A38" s="113" t="s">
        <v>133</v>
      </c>
      <c r="B38" s="114"/>
      <c r="C38" s="121">
        <v>124476</v>
      </c>
      <c r="D38" s="134">
        <v>494803.5</v>
      </c>
      <c r="E38" s="134">
        <v>3975.12</v>
      </c>
      <c r="F38" s="121">
        <v>0</v>
      </c>
      <c r="G38" s="134">
        <v>0</v>
      </c>
      <c r="H38" s="134">
        <v>0</v>
      </c>
      <c r="I38" s="121">
        <v>0</v>
      </c>
      <c r="J38" s="134">
        <v>0</v>
      </c>
      <c r="K38" s="134">
        <v>0</v>
      </c>
    </row>
    <row r="39" spans="1:11">
      <c r="A39" s="95"/>
      <c r="B39" s="95"/>
      <c r="C39" s="142"/>
      <c r="D39" s="140"/>
      <c r="E39" s="119"/>
      <c r="F39" s="142"/>
      <c r="G39" s="140"/>
      <c r="H39" s="119"/>
      <c r="I39" s="142"/>
      <c r="J39" s="140"/>
      <c r="K39" s="119"/>
    </row>
    <row r="40" spans="1:11">
      <c r="A40" s="95"/>
      <c r="B40" s="95"/>
      <c r="C40" s="119"/>
      <c r="D40" s="119"/>
      <c r="E40" s="119"/>
      <c r="F40" s="119"/>
      <c r="G40" s="119"/>
      <c r="H40" s="119"/>
      <c r="I40" s="119"/>
      <c r="J40" s="119"/>
      <c r="K40" s="119"/>
    </row>
    <row r="41" spans="1:11">
      <c r="A41" s="95"/>
      <c r="B41" s="95"/>
      <c r="C41" s="119"/>
      <c r="D41" s="119"/>
      <c r="E41" s="119"/>
      <c r="F41" s="119"/>
      <c r="G41" s="119"/>
      <c r="H41" s="119"/>
      <c r="I41" s="119"/>
      <c r="J41" s="119"/>
      <c r="K41" s="119"/>
    </row>
    <row r="42" spans="1:11">
      <c r="A42" s="95"/>
      <c r="B42" s="95"/>
      <c r="C42" s="119"/>
      <c r="D42" s="119"/>
      <c r="E42" s="119"/>
      <c r="F42" s="119"/>
      <c r="G42" s="119"/>
      <c r="H42" s="119"/>
      <c r="I42" s="119"/>
      <c r="J42" s="119"/>
      <c r="K42" s="119"/>
    </row>
    <row r="43" spans="1:11">
      <c r="A43" s="95"/>
      <c r="B43" s="95"/>
      <c r="C43" s="119"/>
      <c r="D43" s="119"/>
      <c r="E43" s="119"/>
      <c r="F43" s="119"/>
      <c r="G43" s="119"/>
      <c r="H43" s="119"/>
      <c r="I43" s="119"/>
      <c r="J43" s="119"/>
      <c r="K43" s="119"/>
    </row>
    <row r="44" spans="1:11">
      <c r="A44" s="95"/>
      <c r="B44" s="95"/>
      <c r="C44" s="119"/>
      <c r="D44" s="119"/>
      <c r="E44" s="119"/>
      <c r="F44" s="119"/>
      <c r="G44" s="119"/>
      <c r="H44" s="119"/>
      <c r="I44" s="119"/>
      <c r="J44" s="119"/>
      <c r="K44" s="119"/>
    </row>
  </sheetData>
  <mergeCells count="31">
    <mergeCell ref="H22:H23"/>
    <mergeCell ref="I22:I23"/>
    <mergeCell ref="J22:J23"/>
    <mergeCell ref="K22:K23"/>
    <mergeCell ref="A38:B38"/>
    <mergeCell ref="A21:A23"/>
    <mergeCell ref="B21:B23"/>
    <mergeCell ref="C21:E21"/>
    <mergeCell ref="F21:H21"/>
    <mergeCell ref="I21:K21"/>
    <mergeCell ref="C22:C23"/>
    <mergeCell ref="D22:D23"/>
    <mergeCell ref="E22:E23"/>
    <mergeCell ref="F22:F23"/>
    <mergeCell ref="G22:G23"/>
    <mergeCell ref="G3:G4"/>
    <mergeCell ref="H3:H4"/>
    <mergeCell ref="I3:I4"/>
    <mergeCell ref="J3:J4"/>
    <mergeCell ref="K3:K4"/>
    <mergeCell ref="A19:B19"/>
    <mergeCell ref="A1:K1"/>
    <mergeCell ref="A2:A4"/>
    <mergeCell ref="B2:B4"/>
    <mergeCell ref="C2:E2"/>
    <mergeCell ref="F2:H2"/>
    <mergeCell ref="I2:K2"/>
    <mergeCell ref="C3:C4"/>
    <mergeCell ref="D3:D4"/>
    <mergeCell ref="E3:E4"/>
    <mergeCell ref="F3:F4"/>
  </mergeCells>
  <pageMargins left="0.75" right="0.75" top="1" bottom="1" header="0.5" footer="0.5"/>
  <pageSetup paperSize="9" orientation="landscape"/>
  <rowBreaks count="2" manualBreakCount="2">
    <brk id="20" max="16383" man="1"/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I34"/>
  <sheetViews>
    <sheetView zoomScale="130" workbookViewId="0">
      <selection activeCell="A9" sqref="A9"/>
    </sheetView>
  </sheetViews>
  <sheetFormatPr defaultColWidth="9.33203125" defaultRowHeight="11.25" customHeight="1"/>
  <cols>
    <col min="1" max="1" width="42" style="67" customWidth="1"/>
    <col min="2" max="2" width="6.33203125" style="68" customWidth="1"/>
    <col min="3" max="3" width="10.5" style="69" customWidth="1"/>
    <col min="4" max="4" width="19.1640625" style="70" customWidth="1"/>
    <col min="5" max="5" width="20.83203125" style="70" customWidth="1"/>
    <col min="6" max="7" width="9.33203125" style="66" hidden="1" customWidth="1"/>
    <col min="8" max="9" width="9.33203125" style="71" hidden="1" customWidth="1"/>
    <col min="10" max="16384" width="9.33203125" style="66"/>
  </cols>
  <sheetData>
    <row r="2" spans="1:9" s="72" customFormat="1" ht="67.5" customHeight="1">
      <c r="A2" s="73" t="s">
        <v>33</v>
      </c>
      <c r="B2" s="74" t="s">
        <v>34</v>
      </c>
      <c r="C2" s="75" t="s">
        <v>35</v>
      </c>
      <c r="D2" s="76" t="s">
        <v>36</v>
      </c>
      <c r="E2" s="77" t="s">
        <v>37</v>
      </c>
      <c r="H2" s="78"/>
      <c r="I2" s="78"/>
    </row>
    <row r="3" spans="1:9" s="79" customFormat="1" ht="11.25" customHeight="1">
      <c r="A3" s="80" t="s">
        <v>38</v>
      </c>
      <c r="B3" s="81" t="s">
        <v>39</v>
      </c>
      <c r="C3" s="82">
        <v>1</v>
      </c>
      <c r="D3" s="82">
        <v>2</v>
      </c>
      <c r="E3" s="82">
        <v>3</v>
      </c>
      <c r="H3" s="83"/>
      <c r="I3" s="83"/>
    </row>
    <row r="4" spans="1:9" ht="55.5" customHeight="1">
      <c r="A4" s="84" t="s">
        <v>40</v>
      </c>
      <c r="B4" s="81" t="s">
        <v>41</v>
      </c>
      <c r="C4" s="85">
        <v>530026</v>
      </c>
      <c r="D4" s="86">
        <v>1875164.6</v>
      </c>
      <c r="E4" s="86">
        <v>3537.87</v>
      </c>
      <c r="F4" s="69">
        <f>SUM(C5:C16)</f>
        <v>516254</v>
      </c>
      <c r="G4" s="70">
        <f>SUM(D5:D16)</f>
        <v>1677971.6</v>
      </c>
      <c r="H4" s="87">
        <f>F4-C4</f>
        <v>-13772</v>
      </c>
      <c r="I4" s="88">
        <f>G4-D4</f>
        <v>-197193</v>
      </c>
    </row>
    <row r="5" spans="1:9" ht="12.75" customHeight="1">
      <c r="A5" s="84" t="s">
        <v>42</v>
      </c>
      <c r="B5" s="81" t="s">
        <v>43</v>
      </c>
      <c r="C5" s="85">
        <v>462</v>
      </c>
      <c r="D5" s="86">
        <v>291.7</v>
      </c>
      <c r="E5" s="86">
        <v>631.42999999999995</v>
      </c>
    </row>
    <row r="6" spans="1:9" ht="12.75" customHeight="1">
      <c r="A6" s="84" t="s">
        <v>44</v>
      </c>
      <c r="B6" s="81" t="s">
        <v>45</v>
      </c>
      <c r="C6" s="85">
        <v>965</v>
      </c>
      <c r="D6" s="86">
        <v>931.3</v>
      </c>
      <c r="E6" s="86">
        <v>965.08</v>
      </c>
    </row>
    <row r="7" spans="1:9" ht="12.75" customHeight="1">
      <c r="A7" s="84" t="s">
        <v>46</v>
      </c>
      <c r="B7" s="81" t="s">
        <v>47</v>
      </c>
      <c r="C7" s="85">
        <v>55</v>
      </c>
      <c r="D7" s="86">
        <v>59.7</v>
      </c>
      <c r="E7" s="86">
        <v>1085.4000000000001</v>
      </c>
    </row>
    <row r="8" spans="1:9" ht="12.75" customHeight="1">
      <c r="A8" s="84" t="s">
        <v>48</v>
      </c>
      <c r="B8" s="81" t="s">
        <v>49</v>
      </c>
      <c r="C8" s="85">
        <v>2252</v>
      </c>
      <c r="D8" s="86">
        <v>2614</v>
      </c>
      <c r="E8" s="86">
        <v>1160.76</v>
      </c>
    </row>
    <row r="9" spans="1:9" ht="12.75" customHeight="1">
      <c r="A9" s="84" t="s">
        <v>50</v>
      </c>
      <c r="B9" s="81" t="s">
        <v>51</v>
      </c>
      <c r="C9" s="85">
        <v>118</v>
      </c>
      <c r="D9" s="86">
        <v>147.30000000000001</v>
      </c>
      <c r="E9" s="86">
        <v>1248.3</v>
      </c>
    </row>
    <row r="10" spans="1:9" ht="12.75" customHeight="1">
      <c r="A10" s="84" t="s">
        <v>52</v>
      </c>
      <c r="B10" s="81" t="s">
        <v>53</v>
      </c>
      <c r="C10" s="85">
        <v>105</v>
      </c>
      <c r="D10" s="86">
        <v>141.6</v>
      </c>
      <c r="E10" s="86">
        <v>1348.57</v>
      </c>
    </row>
    <row r="11" spans="1:9" ht="12.75" customHeight="1">
      <c r="A11" s="84" t="s">
        <v>54</v>
      </c>
      <c r="B11" s="81" t="s">
        <v>55</v>
      </c>
      <c r="C11" s="85">
        <v>89</v>
      </c>
      <c r="D11" s="86">
        <v>128.9</v>
      </c>
      <c r="E11" s="86">
        <v>1447.7</v>
      </c>
    </row>
    <row r="12" spans="1:9" ht="12.75" customHeight="1">
      <c r="A12" s="84" t="s">
        <v>56</v>
      </c>
      <c r="B12" s="81" t="s">
        <v>57</v>
      </c>
      <c r="C12" s="85">
        <v>92322</v>
      </c>
      <c r="D12" s="86">
        <v>178976.8</v>
      </c>
      <c r="E12" s="86">
        <v>1938.61</v>
      </c>
    </row>
    <row r="13" spans="1:9" ht="12.75" customHeight="1">
      <c r="A13" s="84" t="s">
        <v>58</v>
      </c>
      <c r="B13" s="81" t="s">
        <v>59</v>
      </c>
      <c r="C13" s="85">
        <v>201981</v>
      </c>
      <c r="D13" s="86">
        <v>497329.9</v>
      </c>
      <c r="E13" s="86">
        <v>2462.2600000000002</v>
      </c>
    </row>
    <row r="14" spans="1:9" ht="12.75" customHeight="1">
      <c r="A14" s="84" t="s">
        <v>60</v>
      </c>
      <c r="B14" s="81" t="s">
        <v>61</v>
      </c>
      <c r="C14" s="85">
        <v>107044</v>
      </c>
      <c r="D14" s="86">
        <v>369219.9</v>
      </c>
      <c r="E14" s="86">
        <v>3449.23</v>
      </c>
    </row>
    <row r="15" spans="1:9" ht="12.75" customHeight="1">
      <c r="A15" s="84" t="s">
        <v>62</v>
      </c>
      <c r="B15" s="81" t="s">
        <v>63</v>
      </c>
      <c r="C15" s="85">
        <v>48531</v>
      </c>
      <c r="D15" s="86">
        <v>214890.2</v>
      </c>
      <c r="E15" s="86">
        <v>4427.8999999999996</v>
      </c>
    </row>
    <row r="16" spans="1:9" ht="12.75" customHeight="1">
      <c r="A16" s="84" t="s">
        <v>64</v>
      </c>
      <c r="B16" s="81" t="s">
        <v>65</v>
      </c>
      <c r="C16" s="85">
        <v>62330</v>
      </c>
      <c r="D16" s="86">
        <v>413240.3</v>
      </c>
      <c r="E16" s="86">
        <v>6629.88</v>
      </c>
    </row>
    <row r="17" spans="1:9" ht="12.75" customHeight="1">
      <c r="A17" s="84" t="s">
        <v>66</v>
      </c>
      <c r="B17" s="81" t="s">
        <v>67</v>
      </c>
      <c r="C17" s="85">
        <v>13772</v>
      </c>
      <c r="D17" s="86">
        <v>197193</v>
      </c>
      <c r="E17" s="86">
        <v>14318.4</v>
      </c>
    </row>
    <row r="18" spans="1:9" ht="45.75" customHeight="1">
      <c r="A18" s="84" t="s">
        <v>68</v>
      </c>
      <c r="B18" s="81" t="s">
        <v>69</v>
      </c>
      <c r="C18" s="85">
        <v>407564</v>
      </c>
      <c r="D18" s="86">
        <v>1491840.1</v>
      </c>
      <c r="E18" s="86">
        <v>3660.38</v>
      </c>
      <c r="F18" s="69">
        <f>SUM(C18:C23)</f>
        <v>530026</v>
      </c>
      <c r="G18" s="70">
        <f>SUM(D18:D23)</f>
        <v>1875164.6</v>
      </c>
      <c r="H18" s="87">
        <f>F18-C4</f>
        <v>0</v>
      </c>
      <c r="I18" s="88">
        <f>G18-D4</f>
        <v>0</v>
      </c>
    </row>
    <row r="19" spans="1:9" ht="14.25" customHeight="1">
      <c r="A19" s="84" t="s">
        <v>70</v>
      </c>
      <c r="B19" s="81" t="s">
        <v>71</v>
      </c>
      <c r="C19" s="85">
        <v>80347</v>
      </c>
      <c r="D19" s="86">
        <v>229687.9</v>
      </c>
      <c r="E19" s="86">
        <v>2858.7</v>
      </c>
    </row>
    <row r="20" spans="1:9" ht="14.25" customHeight="1">
      <c r="A20" s="84" t="s">
        <v>72</v>
      </c>
      <c r="B20" s="81" t="s">
        <v>73</v>
      </c>
      <c r="C20" s="85">
        <v>23792</v>
      </c>
      <c r="D20" s="86">
        <v>67196</v>
      </c>
      <c r="E20" s="86">
        <v>2824.31</v>
      </c>
    </row>
    <row r="21" spans="1:9" ht="14.25" customHeight="1">
      <c r="A21" s="84" t="s">
        <v>74</v>
      </c>
      <c r="B21" s="81" t="s">
        <v>75</v>
      </c>
      <c r="C21" s="85">
        <v>13957</v>
      </c>
      <c r="D21" s="86">
        <v>55522.1</v>
      </c>
      <c r="E21" s="86">
        <v>3978.08</v>
      </c>
    </row>
    <row r="22" spans="1:9" ht="14.25" customHeight="1">
      <c r="A22" s="84" t="s">
        <v>76</v>
      </c>
      <c r="B22" s="81" t="s">
        <v>77</v>
      </c>
      <c r="C22" s="85">
        <v>4150</v>
      </c>
      <c r="D22" s="86">
        <v>8063.5</v>
      </c>
      <c r="E22" s="86">
        <v>1943.02</v>
      </c>
    </row>
    <row r="23" spans="1:9" ht="14.25" customHeight="1">
      <c r="A23" s="84" t="s">
        <v>78</v>
      </c>
      <c r="B23" s="81" t="s">
        <v>79</v>
      </c>
      <c r="C23" s="85">
        <v>216</v>
      </c>
      <c r="D23" s="86">
        <v>22855</v>
      </c>
      <c r="E23" s="86">
        <v>105810.06</v>
      </c>
    </row>
    <row r="24" spans="1:9" ht="42.75" customHeight="1">
      <c r="A24" s="84" t="s">
        <v>80</v>
      </c>
      <c r="B24" s="81" t="s">
        <v>81</v>
      </c>
      <c r="C24" s="85">
        <v>4350</v>
      </c>
      <c r="D24" s="86">
        <v>4836.2</v>
      </c>
      <c r="E24" s="86">
        <v>1111.77</v>
      </c>
      <c r="F24" s="69">
        <f>SUM(C24:C26)</f>
        <v>530026</v>
      </c>
      <c r="G24" s="70">
        <f>SUM(D24:D26)</f>
        <v>1875164.6</v>
      </c>
      <c r="H24" s="87">
        <f>F24-C4</f>
        <v>0</v>
      </c>
      <c r="I24" s="88">
        <f>G24-D4</f>
        <v>0</v>
      </c>
    </row>
    <row r="25" spans="1:9" ht="11.25" customHeight="1">
      <c r="A25" s="84" t="s">
        <v>82</v>
      </c>
      <c r="B25" s="81" t="s">
        <v>83</v>
      </c>
      <c r="C25" s="85">
        <v>76761</v>
      </c>
      <c r="D25" s="86">
        <v>148455.79999999999</v>
      </c>
      <c r="E25" s="86">
        <v>1934</v>
      </c>
    </row>
    <row r="26" spans="1:9" ht="11.25" customHeight="1">
      <c r="A26" s="84" t="s">
        <v>84</v>
      </c>
      <c r="B26" s="81" t="s">
        <v>85</v>
      </c>
      <c r="C26" s="85">
        <v>448915</v>
      </c>
      <c r="D26" s="86">
        <v>1721872.6</v>
      </c>
      <c r="E26" s="86">
        <v>3835.63</v>
      </c>
    </row>
    <row r="27" spans="1:9" ht="22.5" customHeight="1">
      <c r="A27" s="84" t="s">
        <v>86</v>
      </c>
      <c r="B27" s="81" t="s">
        <v>87</v>
      </c>
      <c r="C27" s="85">
        <v>149137</v>
      </c>
      <c r="D27" s="86">
        <v>541783.69999999995</v>
      </c>
      <c r="E27" s="86">
        <v>3632.79</v>
      </c>
    </row>
    <row r="28" spans="1:9" ht="22.5" customHeight="1">
      <c r="A28" s="84" t="s">
        <v>88</v>
      </c>
      <c r="B28" s="81" t="s">
        <v>89</v>
      </c>
      <c r="C28" s="85">
        <v>0</v>
      </c>
      <c r="D28" s="86">
        <v>0</v>
      </c>
      <c r="E28" s="86">
        <v>0</v>
      </c>
      <c r="H28" s="66"/>
      <c r="I28" s="66"/>
    </row>
    <row r="29" spans="1:9" ht="6.75" customHeight="1">
      <c r="A29" s="89"/>
      <c r="B29" s="90"/>
      <c r="C29" s="91"/>
      <c r="D29" s="92"/>
      <c r="E29" s="92"/>
      <c r="H29" s="66"/>
      <c r="I29" s="66"/>
    </row>
    <row r="30" spans="1:9" ht="11.25" customHeight="1">
      <c r="A30" s="93" t="s">
        <v>90</v>
      </c>
      <c r="B30" s="93"/>
      <c r="C30" s="93"/>
      <c r="D30" s="93"/>
      <c r="E30" s="93"/>
    </row>
    <row r="31" spans="1:9" ht="11.25" customHeight="1">
      <c r="A31" s="93"/>
      <c r="B31" s="93"/>
      <c r="C31" s="93"/>
      <c r="D31" s="93"/>
      <c r="E31" s="93"/>
    </row>
    <row r="32" spans="1:9" ht="40.5" customHeight="1">
      <c r="A32" s="94" t="s">
        <v>91</v>
      </c>
      <c r="B32" s="94"/>
      <c r="C32" s="94"/>
      <c r="D32" s="94" t="s">
        <v>92</v>
      </c>
      <c r="E32" s="94"/>
      <c r="F32" s="94"/>
      <c r="G32" s="94"/>
    </row>
    <row r="34" spans="1:3" ht="22.5" customHeight="1">
      <c r="A34" s="94" t="s">
        <v>93</v>
      </c>
      <c r="B34" s="94"/>
      <c r="C34" s="94"/>
    </row>
  </sheetData>
  <mergeCells count="4">
    <mergeCell ref="A30:E31"/>
    <mergeCell ref="A32:C32"/>
    <mergeCell ref="D32:G32"/>
    <mergeCell ref="A34:C34"/>
  </mergeCells>
  <pageMargins left="0.39370078740157483" right="0.39370078740157483" top="0.39370078740157483" bottom="0.39370078740157483" header="0" footer="0.11811023622047245"/>
  <pageSetup paperSize="9" fitToHeight="42" orientation="portrait"/>
  <headerFooter>
    <oddFooter>&amp;R&amp;6&amp;P/&amp;N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2:G13"/>
  <sheetViews>
    <sheetView workbookViewId="0">
      <selection activeCell="G13" sqref="B2:G13"/>
    </sheetView>
  </sheetViews>
  <sheetFormatPr defaultColWidth="9.33203125" defaultRowHeight="12.75"/>
  <sheetData>
    <row r="2" spans="2:7">
      <c r="B2" s="2" t="s">
        <v>94</v>
      </c>
      <c r="G2" s="2" t="s">
        <v>95</v>
      </c>
    </row>
    <row r="3" spans="2:7">
      <c r="B3" s="2" t="s">
        <v>41</v>
      </c>
      <c r="C3" s="85">
        <f>'5pf'!C4</f>
        <v>530026</v>
      </c>
      <c r="D3" s="2" t="s">
        <v>96</v>
      </c>
      <c r="E3" s="2" t="s">
        <v>97</v>
      </c>
      <c r="F3" s="85">
        <f>SUM('5pf'!C5:C17)</f>
        <v>530026</v>
      </c>
      <c r="G3" t="str">
        <f>IF(F3=C3,"+","-")</f>
        <v>+</v>
      </c>
    </row>
    <row r="4" spans="2:7">
      <c r="B4" s="2" t="s">
        <v>41</v>
      </c>
      <c r="C4" s="85">
        <f>'5pf'!C4</f>
        <v>530026</v>
      </c>
      <c r="D4" s="2" t="s">
        <v>96</v>
      </c>
      <c r="E4" s="2" t="s">
        <v>98</v>
      </c>
      <c r="F4" s="85">
        <f>SUM('5pf'!C18:C23)</f>
        <v>530026</v>
      </c>
      <c r="G4" t="str">
        <f>IF(F4=C4,"+","-")</f>
        <v>+</v>
      </c>
    </row>
    <row r="5" spans="2:7">
      <c r="B5" s="2" t="s">
        <v>41</v>
      </c>
      <c r="C5" s="85">
        <f>'5pf'!C4</f>
        <v>530026</v>
      </c>
      <c r="D5" s="2" t="s">
        <v>96</v>
      </c>
      <c r="E5" s="2" t="s">
        <v>99</v>
      </c>
      <c r="F5" s="85">
        <f>SUM('5pf'!C24:C26)</f>
        <v>530026</v>
      </c>
      <c r="G5" t="str">
        <f>IF(F5=C5,"+","-")</f>
        <v>+</v>
      </c>
    </row>
    <row r="6" spans="2:7">
      <c r="B6" s="2" t="s">
        <v>41</v>
      </c>
      <c r="C6" s="85">
        <f>'5pf'!C4</f>
        <v>530026</v>
      </c>
      <c r="D6" s="2" t="s">
        <v>100</v>
      </c>
      <c r="E6" s="2" t="s">
        <v>87</v>
      </c>
      <c r="F6" s="85">
        <f>'5pf'!C27</f>
        <v>149137</v>
      </c>
      <c r="G6" t="str">
        <f>IF(F6&lt;=C6,"+","-")</f>
        <v>+</v>
      </c>
    </row>
    <row r="7" spans="2:7">
      <c r="B7" s="2" t="s">
        <v>89</v>
      </c>
      <c r="C7" s="85">
        <f>'5pf'!C28</f>
        <v>0</v>
      </c>
      <c r="D7" s="2" t="s">
        <v>96</v>
      </c>
      <c r="E7" s="2" t="s">
        <v>101</v>
      </c>
      <c r="F7" s="85">
        <f>'5pf (раб)'!C28</f>
        <v>0</v>
      </c>
      <c r="G7" t="str">
        <f>IF(F7=C7,"+","-")</f>
        <v>+</v>
      </c>
    </row>
    <row r="8" spans="2:7">
      <c r="B8" s="2" t="s">
        <v>102</v>
      </c>
    </row>
    <row r="9" spans="2:7">
      <c r="B9" s="2" t="s">
        <v>41</v>
      </c>
      <c r="C9" s="86">
        <f>'5pf'!D4</f>
        <v>1875164.6</v>
      </c>
      <c r="D9" s="2" t="s">
        <v>96</v>
      </c>
      <c r="E9" s="2" t="s">
        <v>97</v>
      </c>
      <c r="F9" s="86">
        <f>SUM('5pf'!D5:D17)</f>
        <v>1875164.6</v>
      </c>
      <c r="G9" t="str">
        <f>IF(F9=C9,"+","-")</f>
        <v>+</v>
      </c>
    </row>
    <row r="10" spans="2:7">
      <c r="B10" s="2" t="s">
        <v>41</v>
      </c>
      <c r="C10" s="86">
        <f>'5pf'!D4</f>
        <v>1875164.6</v>
      </c>
      <c r="D10" s="2" t="s">
        <v>96</v>
      </c>
      <c r="E10" s="2" t="s">
        <v>98</v>
      </c>
      <c r="F10" s="86">
        <f>SUM('5pf'!D18:D23)</f>
        <v>1875164.6</v>
      </c>
      <c r="G10" t="str">
        <f>IF(F10=C10,"+","-")</f>
        <v>+</v>
      </c>
    </row>
    <row r="11" spans="2:7">
      <c r="B11" s="2" t="s">
        <v>41</v>
      </c>
      <c r="C11" s="86">
        <f>'5pf'!D4</f>
        <v>1875164.6</v>
      </c>
      <c r="D11" s="2" t="s">
        <v>96</v>
      </c>
      <c r="E11" s="2" t="s">
        <v>99</v>
      </c>
      <c r="F11" s="86">
        <f>SUM('5pf'!D24:D26)</f>
        <v>1875164.6</v>
      </c>
      <c r="G11" t="str">
        <f>IF(F11=C11,"+","-")</f>
        <v>+</v>
      </c>
    </row>
    <row r="12" spans="2:7">
      <c r="B12" s="2" t="s">
        <v>41</v>
      </c>
      <c r="C12" s="86">
        <f>'5pf'!D4</f>
        <v>1875164.6</v>
      </c>
      <c r="D12" s="2" t="s">
        <v>100</v>
      </c>
      <c r="E12" s="2" t="s">
        <v>87</v>
      </c>
      <c r="F12" s="86">
        <f>'5pf'!D27</f>
        <v>541783.69999999995</v>
      </c>
      <c r="G12" t="str">
        <f>IF(F12&lt;=C12,"+","-")</f>
        <v>+</v>
      </c>
    </row>
    <row r="13" spans="2:7">
      <c r="B13" s="2" t="s">
        <v>89</v>
      </c>
      <c r="C13" s="86">
        <f>'5pf'!D28</f>
        <v>0</v>
      </c>
      <c r="D13" s="2" t="s">
        <v>96</v>
      </c>
      <c r="E13" s="2" t="s">
        <v>101</v>
      </c>
      <c r="F13" s="86">
        <f>'5pf (раб)'!D28</f>
        <v>0</v>
      </c>
      <c r="G13" t="str">
        <f>IF(F13=C13,"+","-")</f>
        <v>+</v>
      </c>
    </row>
  </sheetData>
  <conditionalFormatting sqref="G3:G13">
    <cfRule type="cellIs" dxfId="3" priority="0" operator="equal">
      <formula>"+"</formula>
    </cfRule>
    <cfRule type="cellIs" dxfId="2" priority="0" operator="equal">
      <formula>"-"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96"/>
  <sheetViews>
    <sheetView topLeftCell="A85" zoomScale="175" workbookViewId="0">
      <selection activeCell="A95" sqref="A95:XFD95"/>
    </sheetView>
  </sheetViews>
  <sheetFormatPr defaultColWidth="9.33203125" defaultRowHeight="11.25" customHeight="1"/>
  <cols>
    <col min="1" max="1" width="4.33203125" style="95" customWidth="1"/>
    <col min="2" max="2" width="33" style="95" customWidth="1"/>
    <col min="3" max="3" width="11" style="95" customWidth="1"/>
    <col min="4" max="4" width="14.1640625" style="95" customWidth="1"/>
    <col min="5" max="5" width="10.33203125" style="95" customWidth="1"/>
    <col min="6" max="6" width="11" style="95" customWidth="1"/>
    <col min="7" max="7" width="14.1640625" style="95" customWidth="1"/>
    <col min="8" max="8" width="10.33203125" style="95" customWidth="1"/>
    <col min="9" max="9" width="11" style="95" customWidth="1"/>
    <col min="10" max="10" width="14.1640625" style="95" customWidth="1"/>
    <col min="11" max="11" width="10.33203125" style="95" customWidth="1"/>
    <col min="12" max="14" width="9.33203125" style="95"/>
    <col min="15" max="15" width="11.6640625" style="95" bestFit="1" customWidth="1"/>
    <col min="16" max="16" width="9.33203125" style="95"/>
    <col min="17" max="17" width="12.6640625" style="95" bestFit="1" customWidth="1"/>
    <col min="18" max="30" width="9.33203125" style="95"/>
    <col min="31" max="31" width="12.1640625" style="95" bestFit="1" customWidth="1"/>
    <col min="32" max="32" width="9.33203125" style="96"/>
    <col min="33" max="16384" width="9.33203125" style="95"/>
  </cols>
  <sheetData>
    <row r="1" spans="1:32" ht="11.25" customHeight="1">
      <c r="A1" s="97" t="s">
        <v>103</v>
      </c>
      <c r="B1" s="97"/>
      <c r="C1" s="97"/>
      <c r="D1" s="97"/>
      <c r="E1" s="97"/>
      <c r="F1" s="97"/>
      <c r="G1" s="98"/>
    </row>
    <row r="2" spans="1:32" ht="18" customHeight="1">
      <c r="A2" s="99" t="s">
        <v>104</v>
      </c>
      <c r="B2" s="99" t="s">
        <v>105</v>
      </c>
      <c r="C2" s="102" t="s">
        <v>106</v>
      </c>
      <c r="D2" s="103"/>
      <c r="E2" s="103"/>
      <c r="F2" s="102" t="s">
        <v>42</v>
      </c>
      <c r="G2" s="103"/>
      <c r="H2" s="103"/>
      <c r="I2" s="102" t="s">
        <v>44</v>
      </c>
      <c r="J2" s="103"/>
      <c r="K2" s="104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6"/>
    </row>
    <row r="3" spans="1:32" ht="28.5" customHeight="1">
      <c r="A3" s="101"/>
      <c r="B3" s="101"/>
      <c r="C3" s="99" t="s">
        <v>107</v>
      </c>
      <c r="D3" s="99" t="s">
        <v>108</v>
      </c>
      <c r="E3" s="99" t="s">
        <v>109</v>
      </c>
      <c r="F3" s="99" t="s">
        <v>107</v>
      </c>
      <c r="G3" s="99" t="s">
        <v>108</v>
      </c>
      <c r="H3" s="99" t="s">
        <v>109</v>
      </c>
      <c r="I3" s="99" t="s">
        <v>107</v>
      </c>
      <c r="J3" s="99" t="s">
        <v>108</v>
      </c>
      <c r="K3" s="99" t="s">
        <v>109</v>
      </c>
      <c r="AF3" s="107"/>
    </row>
    <row r="4" spans="1:32" ht="36.75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AF4" s="107"/>
    </row>
    <row r="5" spans="1:32" ht="11.25" customHeight="1">
      <c r="A5" s="108" t="s">
        <v>110</v>
      </c>
      <c r="B5" s="108" t="s">
        <v>111</v>
      </c>
      <c r="C5" s="109">
        <v>27171</v>
      </c>
      <c r="D5" s="110">
        <v>84450.5</v>
      </c>
      <c r="E5" s="109">
        <v>3108.11</v>
      </c>
      <c r="F5" s="109">
        <v>24</v>
      </c>
      <c r="G5" s="111">
        <v>13.8</v>
      </c>
      <c r="H5" s="109">
        <v>574.16</v>
      </c>
      <c r="I5" s="109">
        <v>60</v>
      </c>
      <c r="J5" s="111">
        <v>58.1</v>
      </c>
      <c r="K5" s="111">
        <v>968.39</v>
      </c>
      <c r="AF5" s="112"/>
    </row>
    <row r="6" spans="1:32" ht="11.25" customHeight="1">
      <c r="A6" s="108" t="s">
        <v>112</v>
      </c>
      <c r="B6" s="108" t="s">
        <v>113</v>
      </c>
      <c r="C6" s="109">
        <v>34178</v>
      </c>
      <c r="D6" s="110">
        <v>135315.4</v>
      </c>
      <c r="E6" s="109">
        <v>3959.14</v>
      </c>
      <c r="F6" s="109">
        <v>16</v>
      </c>
      <c r="G6" s="111">
        <v>10.7</v>
      </c>
      <c r="H6" s="109">
        <v>670.86</v>
      </c>
      <c r="I6" s="109">
        <v>71</v>
      </c>
      <c r="J6" s="111">
        <v>68.7</v>
      </c>
      <c r="K6" s="111">
        <v>967.04</v>
      </c>
      <c r="AF6" s="112"/>
    </row>
    <row r="7" spans="1:32" ht="11.25" customHeight="1">
      <c r="A7" s="108" t="s">
        <v>114</v>
      </c>
      <c r="B7" s="108" t="s">
        <v>115</v>
      </c>
      <c r="C7" s="109">
        <v>19669</v>
      </c>
      <c r="D7" s="110">
        <v>61818.1</v>
      </c>
      <c r="E7" s="109">
        <v>3142.92</v>
      </c>
      <c r="F7" s="109">
        <v>36</v>
      </c>
      <c r="G7" s="111">
        <v>20.9</v>
      </c>
      <c r="H7" s="109">
        <v>581.49</v>
      </c>
      <c r="I7" s="109">
        <v>49</v>
      </c>
      <c r="J7" s="111">
        <v>47.5</v>
      </c>
      <c r="K7" s="111">
        <v>968.46</v>
      </c>
      <c r="AF7" s="112"/>
    </row>
    <row r="8" spans="1:32" ht="11.25" customHeight="1">
      <c r="A8" s="108" t="s">
        <v>116</v>
      </c>
      <c r="B8" s="108" t="s">
        <v>117</v>
      </c>
      <c r="C8" s="109">
        <v>11149</v>
      </c>
      <c r="D8" s="110">
        <v>32735.200000000001</v>
      </c>
      <c r="E8" s="109">
        <v>2936.16</v>
      </c>
      <c r="F8" s="109">
        <v>16</v>
      </c>
      <c r="G8" s="111">
        <v>9</v>
      </c>
      <c r="H8" s="109">
        <v>559.04999999999995</v>
      </c>
      <c r="I8" s="109">
        <v>38</v>
      </c>
      <c r="J8" s="111">
        <v>36.799999999999997</v>
      </c>
      <c r="K8" s="111">
        <v>967</v>
      </c>
      <c r="AF8" s="112"/>
    </row>
    <row r="9" spans="1:32" ht="11.25" customHeight="1">
      <c r="A9" s="108" t="s">
        <v>118</v>
      </c>
      <c r="B9" s="108" t="s">
        <v>119</v>
      </c>
      <c r="C9" s="109">
        <v>17895</v>
      </c>
      <c r="D9" s="110">
        <v>51244.7</v>
      </c>
      <c r="E9" s="109">
        <v>2863.63</v>
      </c>
      <c r="F9" s="109">
        <v>19</v>
      </c>
      <c r="G9" s="111">
        <v>13.8</v>
      </c>
      <c r="H9" s="109">
        <v>725.25</v>
      </c>
      <c r="I9" s="109">
        <v>64</v>
      </c>
      <c r="J9" s="111">
        <v>61.9</v>
      </c>
      <c r="K9" s="111">
        <v>967</v>
      </c>
      <c r="AF9" s="112"/>
    </row>
    <row r="10" spans="1:32" ht="11.25" customHeight="1">
      <c r="A10" s="108" t="s">
        <v>120</v>
      </c>
      <c r="B10" s="108" t="s">
        <v>121</v>
      </c>
      <c r="C10" s="109">
        <v>104034</v>
      </c>
      <c r="D10" s="110">
        <v>438247.1</v>
      </c>
      <c r="E10" s="109">
        <v>4212.54</v>
      </c>
      <c r="F10" s="109">
        <v>28</v>
      </c>
      <c r="G10" s="111">
        <v>18.7</v>
      </c>
      <c r="H10" s="109">
        <v>667.77</v>
      </c>
      <c r="I10" s="109">
        <v>66</v>
      </c>
      <c r="J10" s="111">
        <v>63.9</v>
      </c>
      <c r="K10" s="111">
        <v>968.02</v>
      </c>
      <c r="AF10" s="112"/>
    </row>
    <row r="11" spans="1:32" ht="11.25" customHeight="1">
      <c r="A11" s="108" t="s">
        <v>122</v>
      </c>
      <c r="B11" s="108" t="s">
        <v>123</v>
      </c>
      <c r="C11" s="109">
        <v>74476</v>
      </c>
      <c r="D11" s="110">
        <v>270965.59999999998</v>
      </c>
      <c r="E11" s="109">
        <v>3638.29</v>
      </c>
      <c r="F11" s="109">
        <v>34</v>
      </c>
      <c r="G11" s="111">
        <v>22.5</v>
      </c>
      <c r="H11" s="109">
        <v>660.96</v>
      </c>
      <c r="I11" s="109">
        <v>69</v>
      </c>
      <c r="J11" s="111">
        <v>66.3</v>
      </c>
      <c r="K11" s="111">
        <v>961.03</v>
      </c>
      <c r="AF11" s="112"/>
    </row>
    <row r="12" spans="1:32" ht="11.25" customHeight="1">
      <c r="A12" s="108" t="s">
        <v>124</v>
      </c>
      <c r="B12" s="108" t="s">
        <v>125</v>
      </c>
      <c r="C12" s="109">
        <v>19767</v>
      </c>
      <c r="D12" s="110">
        <v>55129.2</v>
      </c>
      <c r="E12" s="109">
        <v>2788.95</v>
      </c>
      <c r="F12" s="109">
        <v>40</v>
      </c>
      <c r="G12" s="111">
        <v>26</v>
      </c>
      <c r="H12" s="109">
        <v>650.69000000000005</v>
      </c>
      <c r="I12" s="109">
        <v>68</v>
      </c>
      <c r="J12" s="111">
        <v>65.400000000000006</v>
      </c>
      <c r="K12" s="111">
        <v>961.99</v>
      </c>
      <c r="AF12" s="112"/>
    </row>
    <row r="13" spans="1:32" ht="11.25" customHeight="1">
      <c r="A13" s="108" t="s">
        <v>126</v>
      </c>
      <c r="B13" s="108" t="s">
        <v>127</v>
      </c>
      <c r="C13" s="109">
        <v>17068</v>
      </c>
      <c r="D13" s="110">
        <v>50269.8</v>
      </c>
      <c r="E13" s="109">
        <v>2945.27</v>
      </c>
      <c r="F13" s="109">
        <v>42</v>
      </c>
      <c r="G13" s="111">
        <v>24.8</v>
      </c>
      <c r="H13" s="109">
        <v>590.55999999999995</v>
      </c>
      <c r="I13" s="109">
        <v>49</v>
      </c>
      <c r="J13" s="111">
        <v>46.9</v>
      </c>
      <c r="K13" s="111">
        <v>957.94</v>
      </c>
      <c r="AF13" s="112"/>
    </row>
    <row r="14" spans="1:32" ht="11.25" customHeight="1">
      <c r="A14" s="108" t="s">
        <v>59</v>
      </c>
      <c r="B14" s="108" t="s">
        <v>128</v>
      </c>
      <c r="C14" s="109">
        <v>15012</v>
      </c>
      <c r="D14" s="110">
        <v>42419.1</v>
      </c>
      <c r="E14" s="109">
        <v>2825.68</v>
      </c>
      <c r="F14" s="109">
        <v>39</v>
      </c>
      <c r="G14" s="111">
        <v>26.7</v>
      </c>
      <c r="H14" s="109">
        <v>684.34</v>
      </c>
      <c r="I14" s="109">
        <v>82</v>
      </c>
      <c r="J14" s="111">
        <v>79.2</v>
      </c>
      <c r="K14" s="111">
        <v>966.32</v>
      </c>
      <c r="AF14" s="112"/>
    </row>
    <row r="15" spans="1:32" ht="11.25" customHeight="1">
      <c r="A15" s="108" t="s">
        <v>61</v>
      </c>
      <c r="B15" s="108" t="s">
        <v>129</v>
      </c>
      <c r="C15" s="109">
        <v>18355</v>
      </c>
      <c r="D15" s="110">
        <v>56070.9</v>
      </c>
      <c r="E15" s="109">
        <v>3054.8</v>
      </c>
      <c r="F15" s="109">
        <v>23</v>
      </c>
      <c r="G15" s="111">
        <v>16</v>
      </c>
      <c r="H15" s="109">
        <v>693.72</v>
      </c>
      <c r="I15" s="109">
        <v>75</v>
      </c>
      <c r="J15" s="111">
        <v>72.599999999999994</v>
      </c>
      <c r="K15" s="111">
        <v>968.62</v>
      </c>
      <c r="AF15" s="112"/>
    </row>
    <row r="16" spans="1:32" ht="11.25" customHeight="1">
      <c r="A16" s="108" t="s">
        <v>63</v>
      </c>
      <c r="B16" s="108" t="s">
        <v>130</v>
      </c>
      <c r="C16" s="109">
        <v>18970</v>
      </c>
      <c r="D16" s="110">
        <v>53658.1</v>
      </c>
      <c r="E16" s="109">
        <v>2828.57</v>
      </c>
      <c r="F16" s="109">
        <v>48</v>
      </c>
      <c r="G16" s="111">
        <v>30.6</v>
      </c>
      <c r="H16" s="109">
        <v>637.62</v>
      </c>
      <c r="I16" s="109">
        <v>64</v>
      </c>
      <c r="J16" s="111">
        <v>61.4</v>
      </c>
      <c r="K16" s="111">
        <v>958.82</v>
      </c>
      <c r="AF16" s="112"/>
    </row>
    <row r="17" spans="1:32" ht="11.25" customHeight="1">
      <c r="A17" s="108" t="s">
        <v>65</v>
      </c>
      <c r="B17" s="108" t="s">
        <v>131</v>
      </c>
      <c r="C17" s="109">
        <v>69609</v>
      </c>
      <c r="D17" s="110">
        <v>210864.9</v>
      </c>
      <c r="E17" s="109">
        <v>3029.28</v>
      </c>
      <c r="F17" s="109">
        <v>68</v>
      </c>
      <c r="G17" s="111">
        <v>40</v>
      </c>
      <c r="H17" s="109">
        <v>590.35</v>
      </c>
      <c r="I17" s="109">
        <v>142</v>
      </c>
      <c r="J17" s="111">
        <v>137.30000000000001</v>
      </c>
      <c r="K17" s="111">
        <v>967</v>
      </c>
      <c r="AF17" s="112"/>
    </row>
    <row r="18" spans="1:32" ht="11.25" customHeight="1">
      <c r="A18" s="108" t="s">
        <v>67</v>
      </c>
      <c r="B18" s="108" t="s">
        <v>132</v>
      </c>
      <c r="C18" s="109">
        <v>82673</v>
      </c>
      <c r="D18" s="110">
        <v>331976</v>
      </c>
      <c r="E18" s="109">
        <v>4015.53</v>
      </c>
      <c r="F18" s="109">
        <v>29</v>
      </c>
      <c r="G18" s="111">
        <v>18.2</v>
      </c>
      <c r="H18" s="109">
        <v>626.04999999999995</v>
      </c>
      <c r="I18" s="109">
        <v>68</v>
      </c>
      <c r="J18" s="111">
        <v>65.3</v>
      </c>
      <c r="K18" s="111">
        <v>960.72</v>
      </c>
      <c r="AF18" s="112"/>
    </row>
    <row r="19" spans="1:32" ht="11.25" customHeight="1">
      <c r="A19" s="113" t="s">
        <v>133</v>
      </c>
      <c r="B19" s="114"/>
      <c r="C19" s="115">
        <v>530026</v>
      </c>
      <c r="D19" s="116">
        <v>1875164.6</v>
      </c>
      <c r="E19" s="117">
        <v>3537.87</v>
      </c>
      <c r="F19" s="115">
        <v>462</v>
      </c>
      <c r="G19" s="116">
        <v>291.7</v>
      </c>
      <c r="H19" s="116">
        <v>631.4</v>
      </c>
      <c r="I19" s="115">
        <v>965</v>
      </c>
      <c r="J19" s="116">
        <v>931.3</v>
      </c>
      <c r="K19" s="116">
        <v>965.08</v>
      </c>
    </row>
    <row r="20" spans="1:32" ht="11.25" customHeight="1">
      <c r="C20" s="96"/>
      <c r="D20" s="118"/>
      <c r="F20" s="96"/>
      <c r="G20" s="118"/>
      <c r="I20" s="96"/>
      <c r="J20" s="118"/>
    </row>
    <row r="21" spans="1:32" ht="21" customHeight="1">
      <c r="A21" s="99" t="s">
        <v>104</v>
      </c>
      <c r="B21" s="99" t="s">
        <v>105</v>
      </c>
      <c r="C21" s="102" t="s">
        <v>46</v>
      </c>
      <c r="D21" s="103"/>
      <c r="E21" s="103"/>
      <c r="F21" s="102" t="s">
        <v>48</v>
      </c>
      <c r="G21" s="103"/>
      <c r="H21" s="103"/>
      <c r="I21" s="102" t="s">
        <v>50</v>
      </c>
      <c r="J21" s="103"/>
      <c r="K21" s="104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</row>
    <row r="22" spans="1:32" ht="12.75" customHeight="1">
      <c r="A22" s="101"/>
      <c r="B22" s="101"/>
      <c r="C22" s="99" t="s">
        <v>107</v>
      </c>
      <c r="D22" s="99" t="s">
        <v>108</v>
      </c>
      <c r="E22" s="99" t="s">
        <v>109</v>
      </c>
      <c r="F22" s="99" t="s">
        <v>107</v>
      </c>
      <c r="G22" s="99" t="s">
        <v>108</v>
      </c>
      <c r="H22" s="99" t="s">
        <v>109</v>
      </c>
      <c r="I22" s="99" t="s">
        <v>107</v>
      </c>
      <c r="J22" s="99" t="s">
        <v>108</v>
      </c>
      <c r="K22" s="99" t="s">
        <v>109</v>
      </c>
    </row>
    <row r="23" spans="1:32" ht="43.5" customHeight="1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</row>
    <row r="24" spans="1:32" ht="11.25" customHeight="1">
      <c r="A24" s="108" t="s">
        <v>110</v>
      </c>
      <c r="B24" s="108" t="s">
        <v>111</v>
      </c>
      <c r="C24" s="109">
        <v>6</v>
      </c>
      <c r="D24" s="111">
        <v>6.5</v>
      </c>
      <c r="E24" s="111">
        <v>1078.68</v>
      </c>
      <c r="F24" s="109">
        <v>128</v>
      </c>
      <c r="G24" s="111">
        <v>148.6</v>
      </c>
      <c r="H24" s="111">
        <v>1160.8499999999999</v>
      </c>
      <c r="I24" s="109">
        <v>9</v>
      </c>
      <c r="J24" s="111">
        <v>11.1</v>
      </c>
      <c r="K24" s="111">
        <v>1233.02</v>
      </c>
    </row>
    <row r="25" spans="1:32" ht="11.25" customHeight="1">
      <c r="A25" s="108" t="s">
        <v>112</v>
      </c>
      <c r="B25" s="108" t="s">
        <v>113</v>
      </c>
      <c r="C25" s="109">
        <v>0</v>
      </c>
      <c r="D25" s="111">
        <v>0</v>
      </c>
      <c r="E25" s="111">
        <v>0</v>
      </c>
      <c r="F25" s="109">
        <v>116</v>
      </c>
      <c r="G25" s="111">
        <v>134.69999999999999</v>
      </c>
      <c r="H25" s="111">
        <v>1161.5899999999999</v>
      </c>
      <c r="I25" s="109">
        <v>10</v>
      </c>
      <c r="J25" s="111">
        <v>12.5</v>
      </c>
      <c r="K25" s="111">
        <v>1248.58</v>
      </c>
    </row>
    <row r="26" spans="1:32" ht="11.25" customHeight="1">
      <c r="A26" s="108" t="s">
        <v>114</v>
      </c>
      <c r="B26" s="108" t="s">
        <v>115</v>
      </c>
      <c r="C26" s="109">
        <v>4</v>
      </c>
      <c r="D26" s="111">
        <v>4.3</v>
      </c>
      <c r="E26" s="111">
        <v>1078.25</v>
      </c>
      <c r="F26" s="109">
        <v>107</v>
      </c>
      <c r="G26" s="111">
        <v>124.2</v>
      </c>
      <c r="H26" s="111">
        <v>1160.4000000000001</v>
      </c>
      <c r="I26" s="109">
        <v>6</v>
      </c>
      <c r="J26" s="111">
        <v>7.3</v>
      </c>
      <c r="K26" s="111">
        <v>1212.6400000000001</v>
      </c>
    </row>
    <row r="27" spans="1:32" ht="11.25" customHeight="1">
      <c r="A27" s="108" t="s">
        <v>116</v>
      </c>
      <c r="B27" s="108" t="s">
        <v>117</v>
      </c>
      <c r="C27" s="109">
        <v>1</v>
      </c>
      <c r="D27" s="111">
        <v>1.1000000000000001</v>
      </c>
      <c r="E27" s="111">
        <v>1100</v>
      </c>
      <c r="F27" s="109">
        <v>89</v>
      </c>
      <c r="G27" s="111">
        <v>103.3</v>
      </c>
      <c r="H27" s="111">
        <v>1160.4000000000001</v>
      </c>
      <c r="I27" s="109">
        <v>2</v>
      </c>
      <c r="J27" s="111">
        <v>2.5</v>
      </c>
      <c r="K27" s="111">
        <v>1255.27</v>
      </c>
    </row>
    <row r="28" spans="1:32" ht="11.25" customHeight="1">
      <c r="A28" s="108" t="s">
        <v>118</v>
      </c>
      <c r="B28" s="108" t="s">
        <v>119</v>
      </c>
      <c r="C28" s="109">
        <v>9</v>
      </c>
      <c r="D28" s="111">
        <v>9.8000000000000007</v>
      </c>
      <c r="E28" s="111">
        <v>1095.08</v>
      </c>
      <c r="F28" s="109">
        <v>128</v>
      </c>
      <c r="G28" s="111">
        <v>148.5</v>
      </c>
      <c r="H28" s="111">
        <v>1160.3499999999999</v>
      </c>
      <c r="I28" s="109">
        <v>3</v>
      </c>
      <c r="J28" s="111">
        <v>3.8</v>
      </c>
      <c r="K28" s="111">
        <v>1254.9100000000001</v>
      </c>
    </row>
    <row r="29" spans="1:32" ht="11.25" customHeight="1">
      <c r="A29" s="108" t="s">
        <v>120</v>
      </c>
      <c r="B29" s="108" t="s">
        <v>121</v>
      </c>
      <c r="C29" s="109">
        <v>2</v>
      </c>
      <c r="D29" s="111">
        <v>2.2000000000000002</v>
      </c>
      <c r="E29" s="111">
        <v>1100</v>
      </c>
      <c r="F29" s="109">
        <v>210</v>
      </c>
      <c r="G29" s="111">
        <v>243.8</v>
      </c>
      <c r="H29" s="111">
        <v>1160.9000000000001</v>
      </c>
      <c r="I29" s="109">
        <v>18</v>
      </c>
      <c r="J29" s="111">
        <v>22.4</v>
      </c>
      <c r="K29" s="111">
        <v>1245.55</v>
      </c>
    </row>
    <row r="30" spans="1:32" ht="11.25" customHeight="1">
      <c r="A30" s="108" t="s">
        <v>122</v>
      </c>
      <c r="B30" s="108" t="s">
        <v>123</v>
      </c>
      <c r="C30" s="109">
        <v>2</v>
      </c>
      <c r="D30" s="111">
        <v>2.2000000000000002</v>
      </c>
      <c r="E30" s="111">
        <v>1087.78</v>
      </c>
      <c r="F30" s="109">
        <v>247</v>
      </c>
      <c r="G30" s="111">
        <v>286.89999999999998</v>
      </c>
      <c r="H30" s="111">
        <v>1161.3599999999999</v>
      </c>
      <c r="I30" s="109">
        <v>16</v>
      </c>
      <c r="J30" s="111">
        <v>20</v>
      </c>
      <c r="K30" s="111">
        <v>1251.6500000000001</v>
      </c>
    </row>
    <row r="31" spans="1:32" ht="11.25" customHeight="1">
      <c r="A31" s="108" t="s">
        <v>124</v>
      </c>
      <c r="B31" s="108" t="s">
        <v>125</v>
      </c>
      <c r="C31" s="109">
        <v>2</v>
      </c>
      <c r="D31" s="111">
        <v>2.2000000000000002</v>
      </c>
      <c r="E31" s="111">
        <v>1100</v>
      </c>
      <c r="F31" s="109">
        <v>130</v>
      </c>
      <c r="G31" s="111">
        <v>150.9</v>
      </c>
      <c r="H31" s="111">
        <v>1160.95</v>
      </c>
      <c r="I31" s="109">
        <v>5</v>
      </c>
      <c r="J31" s="111">
        <v>6.2</v>
      </c>
      <c r="K31" s="111">
        <v>1241.82</v>
      </c>
    </row>
    <row r="32" spans="1:32" ht="11.25" customHeight="1">
      <c r="A32" s="108" t="s">
        <v>126</v>
      </c>
      <c r="B32" s="108" t="s">
        <v>127</v>
      </c>
      <c r="C32" s="109">
        <v>1</v>
      </c>
      <c r="D32" s="111">
        <v>1.1000000000000001</v>
      </c>
      <c r="E32" s="111">
        <v>1100</v>
      </c>
      <c r="F32" s="109">
        <v>105</v>
      </c>
      <c r="G32" s="111">
        <v>121.9</v>
      </c>
      <c r="H32" s="111">
        <v>1161.1500000000001</v>
      </c>
      <c r="I32" s="109">
        <v>2</v>
      </c>
      <c r="J32" s="111">
        <v>2.5</v>
      </c>
      <c r="K32" s="111">
        <v>1272.95</v>
      </c>
    </row>
    <row r="33" spans="1:28" ht="11.25" customHeight="1">
      <c r="A33" s="108" t="s">
        <v>59</v>
      </c>
      <c r="B33" s="108" t="s">
        <v>128</v>
      </c>
      <c r="C33" s="109">
        <v>3</v>
      </c>
      <c r="D33" s="111">
        <v>3.3</v>
      </c>
      <c r="E33" s="111">
        <v>1087.1300000000001</v>
      </c>
      <c r="F33" s="109">
        <v>114</v>
      </c>
      <c r="G33" s="111">
        <v>132.1</v>
      </c>
      <c r="H33" s="111">
        <v>1159.06</v>
      </c>
      <c r="I33" s="109">
        <v>5</v>
      </c>
      <c r="J33" s="111">
        <v>6.2</v>
      </c>
      <c r="K33" s="111">
        <v>1243.8800000000001</v>
      </c>
    </row>
    <row r="34" spans="1:28" ht="11.25" customHeight="1">
      <c r="A34" s="108" t="s">
        <v>61</v>
      </c>
      <c r="B34" s="108" t="s">
        <v>129</v>
      </c>
      <c r="C34" s="109">
        <v>2</v>
      </c>
      <c r="D34" s="111">
        <v>2.2000000000000002</v>
      </c>
      <c r="E34" s="111">
        <v>1100</v>
      </c>
      <c r="F34" s="109">
        <v>128</v>
      </c>
      <c r="G34" s="111">
        <v>148.6</v>
      </c>
      <c r="H34" s="111">
        <v>1160.96</v>
      </c>
      <c r="I34" s="109">
        <v>2</v>
      </c>
      <c r="J34" s="111">
        <v>2.5</v>
      </c>
      <c r="K34" s="111">
        <v>1237.5999999999999</v>
      </c>
    </row>
    <row r="35" spans="1:28" ht="11.25" customHeight="1">
      <c r="A35" s="108" t="s">
        <v>63</v>
      </c>
      <c r="B35" s="108" t="s">
        <v>130</v>
      </c>
      <c r="C35" s="109">
        <v>6</v>
      </c>
      <c r="D35" s="111">
        <v>6.6</v>
      </c>
      <c r="E35" s="111">
        <v>1100</v>
      </c>
      <c r="F35" s="109">
        <v>171</v>
      </c>
      <c r="G35" s="111">
        <v>198.6</v>
      </c>
      <c r="H35" s="111">
        <v>1161.33</v>
      </c>
      <c r="I35" s="109">
        <v>4</v>
      </c>
      <c r="J35" s="111">
        <v>5.0999999999999996</v>
      </c>
      <c r="K35" s="111">
        <v>1268.3800000000001</v>
      </c>
    </row>
    <row r="36" spans="1:28" ht="11.25" customHeight="1">
      <c r="A36" s="108" t="s">
        <v>65</v>
      </c>
      <c r="B36" s="108" t="s">
        <v>131</v>
      </c>
      <c r="C36" s="109">
        <v>6</v>
      </c>
      <c r="D36" s="111">
        <v>6.5</v>
      </c>
      <c r="E36" s="111">
        <v>1079.3499999999999</v>
      </c>
      <c r="F36" s="109">
        <v>329</v>
      </c>
      <c r="G36" s="111">
        <v>381.8</v>
      </c>
      <c r="H36" s="111">
        <v>1160.43</v>
      </c>
      <c r="I36" s="109">
        <v>18</v>
      </c>
      <c r="J36" s="111">
        <v>22.5</v>
      </c>
      <c r="K36" s="111">
        <v>1251.95</v>
      </c>
    </row>
    <row r="37" spans="1:28" ht="11.25" customHeight="1">
      <c r="A37" s="108" t="s">
        <v>67</v>
      </c>
      <c r="B37" s="108" t="s">
        <v>132</v>
      </c>
      <c r="C37" s="109">
        <v>11</v>
      </c>
      <c r="D37" s="111">
        <v>11.7</v>
      </c>
      <c r="E37" s="111">
        <v>1067.55</v>
      </c>
      <c r="F37" s="109">
        <v>250</v>
      </c>
      <c r="G37" s="111">
        <v>290.10000000000002</v>
      </c>
      <c r="H37" s="111">
        <v>1160.57</v>
      </c>
      <c r="I37" s="109">
        <v>18</v>
      </c>
      <c r="J37" s="111">
        <v>22.7</v>
      </c>
      <c r="K37" s="111">
        <v>1258.95</v>
      </c>
    </row>
    <row r="38" spans="1:28" ht="11.25" customHeight="1">
      <c r="A38" s="113" t="s">
        <v>133</v>
      </c>
      <c r="B38" s="114"/>
      <c r="C38" s="109">
        <v>55</v>
      </c>
      <c r="D38" s="111">
        <v>59.7</v>
      </c>
      <c r="E38" s="111">
        <v>1085.4000000000001</v>
      </c>
      <c r="F38" s="109">
        <v>2252</v>
      </c>
      <c r="G38" s="111">
        <v>2614</v>
      </c>
      <c r="H38" s="111">
        <v>1160.76</v>
      </c>
      <c r="I38" s="109">
        <v>118</v>
      </c>
      <c r="J38" s="111">
        <v>147.30000000000001</v>
      </c>
      <c r="K38" s="111">
        <v>1248.3</v>
      </c>
    </row>
    <row r="39" spans="1:28" ht="11.25" customHeight="1">
      <c r="C39" s="96"/>
      <c r="D39" s="118"/>
      <c r="F39" s="96"/>
      <c r="G39" s="118"/>
      <c r="I39" s="96"/>
      <c r="J39" s="118"/>
    </row>
    <row r="40" spans="1:28" ht="20.25" customHeight="1">
      <c r="A40" s="99" t="s">
        <v>104</v>
      </c>
      <c r="B40" s="99" t="s">
        <v>105</v>
      </c>
      <c r="C40" s="102" t="s">
        <v>52</v>
      </c>
      <c r="D40" s="103"/>
      <c r="E40" s="103"/>
      <c r="F40" s="102" t="s">
        <v>54</v>
      </c>
      <c r="G40" s="103"/>
      <c r="H40" s="103"/>
      <c r="I40" s="102" t="s">
        <v>56</v>
      </c>
      <c r="J40" s="103"/>
      <c r="K40" s="104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</row>
    <row r="41" spans="1:28" ht="12.75" customHeight="1">
      <c r="A41" s="101"/>
      <c r="B41" s="101"/>
      <c r="C41" s="99" t="s">
        <v>107</v>
      </c>
      <c r="D41" s="99" t="s">
        <v>108</v>
      </c>
      <c r="E41" s="99" t="s">
        <v>109</v>
      </c>
      <c r="F41" s="99" t="s">
        <v>107</v>
      </c>
      <c r="G41" s="99" t="s">
        <v>108</v>
      </c>
      <c r="H41" s="99" t="s">
        <v>109</v>
      </c>
      <c r="I41" s="99" t="s">
        <v>107</v>
      </c>
      <c r="J41" s="99" t="s">
        <v>108</v>
      </c>
      <c r="K41" s="99" t="s">
        <v>109</v>
      </c>
    </row>
    <row r="42" spans="1:28" ht="43.5" customHeight="1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</row>
    <row r="43" spans="1:28" ht="11.25" customHeight="1">
      <c r="A43" s="108" t="s">
        <v>110</v>
      </c>
      <c r="B43" s="108" t="s">
        <v>111</v>
      </c>
      <c r="C43" s="109">
        <v>3</v>
      </c>
      <c r="D43" s="111">
        <v>4.0999999999999996</v>
      </c>
      <c r="E43" s="111">
        <v>1367.34</v>
      </c>
      <c r="F43" s="109">
        <v>7</v>
      </c>
      <c r="G43" s="111">
        <v>10.1</v>
      </c>
      <c r="H43" s="111">
        <v>1446.4</v>
      </c>
      <c r="I43" s="109">
        <v>4947</v>
      </c>
      <c r="J43" s="111">
        <v>9591.2999999999993</v>
      </c>
      <c r="K43" s="111">
        <v>1938.81</v>
      </c>
    </row>
    <row r="44" spans="1:28" ht="11.25" customHeight="1">
      <c r="A44" s="108" t="s">
        <v>112</v>
      </c>
      <c r="B44" s="108" t="s">
        <v>113</v>
      </c>
      <c r="C44" s="109">
        <v>9</v>
      </c>
      <c r="D44" s="111">
        <v>12.2</v>
      </c>
      <c r="E44" s="111">
        <v>1357.35</v>
      </c>
      <c r="F44" s="109">
        <v>8</v>
      </c>
      <c r="G44" s="111">
        <v>11.5</v>
      </c>
      <c r="H44" s="111">
        <v>1437.59</v>
      </c>
      <c r="I44" s="109">
        <v>5189</v>
      </c>
      <c r="J44" s="111">
        <v>10059.200000000001</v>
      </c>
      <c r="K44" s="111">
        <v>1938.56</v>
      </c>
    </row>
    <row r="45" spans="1:28" ht="11.25" customHeight="1">
      <c r="A45" s="108" t="s">
        <v>114</v>
      </c>
      <c r="B45" s="108" t="s">
        <v>115</v>
      </c>
      <c r="C45" s="109">
        <v>4</v>
      </c>
      <c r="D45" s="111">
        <v>5.4</v>
      </c>
      <c r="E45" s="111">
        <v>1342.04</v>
      </c>
      <c r="F45" s="109">
        <v>1</v>
      </c>
      <c r="G45" s="111">
        <v>1.4</v>
      </c>
      <c r="H45" s="111">
        <v>1427.2</v>
      </c>
      <c r="I45" s="109">
        <v>3556</v>
      </c>
      <c r="J45" s="111">
        <v>6894.6</v>
      </c>
      <c r="K45" s="111">
        <v>1938.87</v>
      </c>
    </row>
    <row r="46" spans="1:28" ht="11.25" customHeight="1">
      <c r="A46" s="108" t="s">
        <v>116</v>
      </c>
      <c r="B46" s="108" t="s">
        <v>117</v>
      </c>
      <c r="C46" s="109">
        <v>2</v>
      </c>
      <c r="D46" s="111">
        <v>2.7</v>
      </c>
      <c r="E46" s="111">
        <v>1365.2</v>
      </c>
      <c r="F46" s="109">
        <v>3</v>
      </c>
      <c r="G46" s="111">
        <v>4.2</v>
      </c>
      <c r="H46" s="111">
        <v>1409.85</v>
      </c>
      <c r="I46" s="109">
        <v>2416</v>
      </c>
      <c r="J46" s="111">
        <v>4681.3999999999996</v>
      </c>
      <c r="K46" s="111">
        <v>1937.67</v>
      </c>
    </row>
    <row r="47" spans="1:28" ht="11.25" customHeight="1">
      <c r="A47" s="108" t="s">
        <v>118</v>
      </c>
      <c r="B47" s="108" t="s">
        <v>119</v>
      </c>
      <c r="C47" s="109">
        <v>5</v>
      </c>
      <c r="D47" s="111">
        <v>6.7</v>
      </c>
      <c r="E47" s="111">
        <v>1340.54</v>
      </c>
      <c r="F47" s="109">
        <v>0</v>
      </c>
      <c r="G47" s="111">
        <v>0</v>
      </c>
      <c r="H47" s="111">
        <v>0</v>
      </c>
      <c r="I47" s="109">
        <v>3917</v>
      </c>
      <c r="J47" s="111">
        <v>7597.3</v>
      </c>
      <c r="K47" s="111">
        <v>1939.57</v>
      </c>
    </row>
    <row r="48" spans="1:28" ht="11.25" customHeight="1">
      <c r="A48" s="108" t="s">
        <v>120</v>
      </c>
      <c r="B48" s="108" t="s">
        <v>121</v>
      </c>
      <c r="C48" s="109">
        <v>18</v>
      </c>
      <c r="D48" s="111">
        <v>24.5</v>
      </c>
      <c r="E48" s="111">
        <v>1358.68</v>
      </c>
      <c r="F48" s="109">
        <v>20</v>
      </c>
      <c r="G48" s="111">
        <v>29.1</v>
      </c>
      <c r="H48" s="111">
        <v>1455.98</v>
      </c>
      <c r="I48" s="109">
        <v>16190</v>
      </c>
      <c r="J48" s="111">
        <v>31383.5</v>
      </c>
      <c r="K48" s="111">
        <v>1938.45</v>
      </c>
    </row>
    <row r="49" spans="1:32" ht="11.25" customHeight="1">
      <c r="A49" s="108" t="s">
        <v>122</v>
      </c>
      <c r="B49" s="108" t="s">
        <v>123</v>
      </c>
      <c r="C49" s="109">
        <v>14</v>
      </c>
      <c r="D49" s="111">
        <v>19</v>
      </c>
      <c r="E49" s="111">
        <v>1360.43</v>
      </c>
      <c r="F49" s="109">
        <v>13</v>
      </c>
      <c r="G49" s="111">
        <v>18.8</v>
      </c>
      <c r="H49" s="111">
        <v>1440.33</v>
      </c>
      <c r="I49" s="109">
        <v>13624</v>
      </c>
      <c r="J49" s="111">
        <v>26408</v>
      </c>
      <c r="K49" s="111">
        <v>1938.35</v>
      </c>
    </row>
    <row r="50" spans="1:32" ht="11.25" customHeight="1">
      <c r="A50" s="108" t="s">
        <v>124</v>
      </c>
      <c r="B50" s="108" t="s">
        <v>125</v>
      </c>
      <c r="C50" s="109">
        <v>3</v>
      </c>
      <c r="D50" s="111">
        <v>4</v>
      </c>
      <c r="E50" s="111">
        <v>1342.06</v>
      </c>
      <c r="F50" s="109">
        <v>6</v>
      </c>
      <c r="G50" s="111">
        <v>8.9</v>
      </c>
      <c r="H50" s="111">
        <v>1476.61</v>
      </c>
      <c r="I50" s="109">
        <v>3595</v>
      </c>
      <c r="J50" s="111">
        <v>6971.1</v>
      </c>
      <c r="K50" s="111">
        <v>1939.11</v>
      </c>
    </row>
    <row r="51" spans="1:32" ht="11.25" customHeight="1">
      <c r="A51" s="108" t="s">
        <v>126</v>
      </c>
      <c r="B51" s="108" t="s">
        <v>127</v>
      </c>
      <c r="C51" s="109">
        <v>7</v>
      </c>
      <c r="D51" s="111">
        <v>9.3000000000000007</v>
      </c>
      <c r="E51" s="111">
        <v>1325.23</v>
      </c>
      <c r="F51" s="109">
        <v>1</v>
      </c>
      <c r="G51" s="111">
        <v>1.4</v>
      </c>
      <c r="H51" s="111">
        <v>1414.53</v>
      </c>
      <c r="I51" s="109">
        <v>3416</v>
      </c>
      <c r="J51" s="111">
        <v>6622.2</v>
      </c>
      <c r="K51" s="111">
        <v>1938.58</v>
      </c>
    </row>
    <row r="52" spans="1:32" ht="11.25" customHeight="1">
      <c r="A52" s="108" t="s">
        <v>59</v>
      </c>
      <c r="B52" s="108" t="s">
        <v>128</v>
      </c>
      <c r="C52" s="109">
        <v>8</v>
      </c>
      <c r="D52" s="111">
        <v>10.8</v>
      </c>
      <c r="E52" s="111">
        <v>1346.63</v>
      </c>
      <c r="F52" s="109">
        <v>2</v>
      </c>
      <c r="G52" s="111">
        <v>2.9</v>
      </c>
      <c r="H52" s="111">
        <v>1469.66</v>
      </c>
      <c r="I52" s="109">
        <v>3374</v>
      </c>
      <c r="J52" s="111">
        <v>6539.4</v>
      </c>
      <c r="K52" s="111">
        <v>1938.18</v>
      </c>
    </row>
    <row r="53" spans="1:32" ht="11.25" customHeight="1">
      <c r="A53" s="108" t="s">
        <v>61</v>
      </c>
      <c r="B53" s="108" t="s">
        <v>129</v>
      </c>
      <c r="C53" s="109">
        <v>8</v>
      </c>
      <c r="D53" s="111">
        <v>10.5</v>
      </c>
      <c r="E53" s="111">
        <v>1318.35</v>
      </c>
      <c r="F53" s="109">
        <v>6</v>
      </c>
      <c r="G53" s="111">
        <v>8.8000000000000007</v>
      </c>
      <c r="H53" s="111">
        <v>1473.71</v>
      </c>
      <c r="I53" s="109">
        <v>3700</v>
      </c>
      <c r="J53" s="111">
        <v>7170.7</v>
      </c>
      <c r="K53" s="111">
        <v>1938.03</v>
      </c>
    </row>
    <row r="54" spans="1:32" ht="11.25" customHeight="1">
      <c r="A54" s="108" t="s">
        <v>63</v>
      </c>
      <c r="B54" s="108" t="s">
        <v>130</v>
      </c>
      <c r="C54" s="109">
        <v>3</v>
      </c>
      <c r="D54" s="111">
        <v>4.0999999999999996</v>
      </c>
      <c r="E54" s="111">
        <v>1385.78</v>
      </c>
      <c r="F54" s="109">
        <v>4</v>
      </c>
      <c r="G54" s="111">
        <v>5.9</v>
      </c>
      <c r="H54" s="111">
        <v>1462.44</v>
      </c>
      <c r="I54" s="109">
        <v>3587</v>
      </c>
      <c r="J54" s="111">
        <v>6950.7</v>
      </c>
      <c r="K54" s="111">
        <v>1937.74</v>
      </c>
    </row>
    <row r="55" spans="1:32" ht="11.25" customHeight="1">
      <c r="A55" s="108" t="s">
        <v>65</v>
      </c>
      <c r="B55" s="108" t="s">
        <v>131</v>
      </c>
      <c r="C55" s="109">
        <v>8</v>
      </c>
      <c r="D55" s="111">
        <v>10.8</v>
      </c>
      <c r="E55" s="111">
        <v>1343.31</v>
      </c>
      <c r="F55" s="109">
        <v>5</v>
      </c>
      <c r="G55" s="111">
        <v>7.3</v>
      </c>
      <c r="H55" s="111">
        <v>1454.72</v>
      </c>
      <c r="I55" s="109">
        <v>13066</v>
      </c>
      <c r="J55" s="111">
        <v>25343</v>
      </c>
      <c r="K55" s="111">
        <v>1939.61</v>
      </c>
    </row>
    <row r="56" spans="1:32" ht="11.25" customHeight="1">
      <c r="A56" s="108" t="s">
        <v>67</v>
      </c>
      <c r="B56" s="108" t="s">
        <v>132</v>
      </c>
      <c r="C56" s="109">
        <v>13</v>
      </c>
      <c r="D56" s="111">
        <v>17.5</v>
      </c>
      <c r="E56" s="111">
        <v>1342.44</v>
      </c>
      <c r="F56" s="109">
        <v>13</v>
      </c>
      <c r="G56" s="111">
        <v>18.600000000000001</v>
      </c>
      <c r="H56" s="111">
        <v>1426.14</v>
      </c>
      <c r="I56" s="109">
        <v>11745</v>
      </c>
      <c r="J56" s="111">
        <v>22764.400000000001</v>
      </c>
      <c r="K56" s="111">
        <v>1938.23</v>
      </c>
    </row>
    <row r="57" spans="1:32" s="119" customFormat="1" ht="11.25" customHeight="1">
      <c r="A57" s="113" t="s">
        <v>133</v>
      </c>
      <c r="B57" s="114"/>
      <c r="C57" s="121">
        <v>105</v>
      </c>
      <c r="D57" s="122">
        <v>141.6</v>
      </c>
      <c r="E57" s="122">
        <v>1348.57</v>
      </c>
      <c r="F57" s="121">
        <v>89</v>
      </c>
      <c r="G57" s="122">
        <v>128.9</v>
      </c>
      <c r="H57" s="122">
        <v>1447.7</v>
      </c>
      <c r="I57" s="121">
        <v>92322</v>
      </c>
      <c r="J57" s="122">
        <v>178976.8</v>
      </c>
      <c r="K57" s="122">
        <v>1938.61</v>
      </c>
      <c r="AF57" s="120"/>
    </row>
    <row r="58" spans="1:32" ht="11.25" customHeight="1">
      <c r="C58" s="96"/>
      <c r="D58" s="118"/>
      <c r="F58" s="96"/>
      <c r="G58" s="118"/>
      <c r="I58" s="96"/>
      <c r="J58" s="118"/>
    </row>
    <row r="59" spans="1:32" ht="21" customHeight="1">
      <c r="A59" s="99" t="s">
        <v>104</v>
      </c>
      <c r="B59" s="99" t="s">
        <v>105</v>
      </c>
      <c r="C59" s="102" t="s">
        <v>58</v>
      </c>
      <c r="D59" s="103"/>
      <c r="E59" s="103"/>
      <c r="F59" s="102" t="s">
        <v>60</v>
      </c>
      <c r="G59" s="103"/>
      <c r="H59" s="103"/>
      <c r="I59" s="102" t="s">
        <v>62</v>
      </c>
      <c r="J59" s="103"/>
      <c r="K59" s="104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</row>
    <row r="60" spans="1:32" ht="12.75" customHeight="1">
      <c r="A60" s="101"/>
      <c r="B60" s="101"/>
      <c r="C60" s="99" t="s">
        <v>107</v>
      </c>
      <c r="D60" s="99" t="s">
        <v>108</v>
      </c>
      <c r="E60" s="99" t="s">
        <v>109</v>
      </c>
      <c r="F60" s="99" t="s">
        <v>107</v>
      </c>
      <c r="G60" s="99" t="s">
        <v>108</v>
      </c>
      <c r="H60" s="99" t="s">
        <v>109</v>
      </c>
      <c r="I60" s="99" t="s">
        <v>107</v>
      </c>
      <c r="J60" s="99" t="s">
        <v>108</v>
      </c>
      <c r="K60" s="99" t="s">
        <v>109</v>
      </c>
    </row>
    <row r="61" spans="1:32" ht="40.5" customHeight="1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</row>
    <row r="62" spans="1:32" ht="11.25" customHeight="1">
      <c r="A62" s="108" t="s">
        <v>110</v>
      </c>
      <c r="B62" s="108" t="s">
        <v>111</v>
      </c>
      <c r="C62" s="109">
        <v>11804</v>
      </c>
      <c r="D62" s="111">
        <v>29087.9</v>
      </c>
      <c r="E62" s="111">
        <v>2464.2399999999998</v>
      </c>
      <c r="F62" s="109">
        <v>5782</v>
      </c>
      <c r="G62" s="111">
        <v>19793.099999999999</v>
      </c>
      <c r="H62" s="111">
        <v>3423.22</v>
      </c>
      <c r="I62" s="109">
        <v>2106</v>
      </c>
      <c r="J62" s="111">
        <v>9305.2999999999993</v>
      </c>
      <c r="K62" s="111">
        <v>4418.4799999999996</v>
      </c>
    </row>
    <row r="63" spans="1:32" ht="11.25" customHeight="1">
      <c r="A63" s="108" t="s">
        <v>112</v>
      </c>
      <c r="B63" s="108" t="s">
        <v>113</v>
      </c>
      <c r="C63" s="109">
        <v>10866</v>
      </c>
      <c r="D63" s="111">
        <v>26747.200000000001</v>
      </c>
      <c r="E63" s="111">
        <v>2461.5500000000002</v>
      </c>
      <c r="F63" s="109">
        <v>6698</v>
      </c>
      <c r="G63" s="111">
        <v>23184.9</v>
      </c>
      <c r="H63" s="111">
        <v>3461.47</v>
      </c>
      <c r="I63" s="109">
        <v>3576</v>
      </c>
      <c r="J63" s="111">
        <v>15895.9</v>
      </c>
      <c r="K63" s="111">
        <v>4445.18</v>
      </c>
    </row>
    <row r="64" spans="1:32" ht="11.25" customHeight="1">
      <c r="A64" s="108" t="s">
        <v>114</v>
      </c>
      <c r="B64" s="108" t="s">
        <v>115</v>
      </c>
      <c r="C64" s="109">
        <v>8499</v>
      </c>
      <c r="D64" s="111">
        <v>20944.599999999999</v>
      </c>
      <c r="E64" s="111">
        <v>2464.37</v>
      </c>
      <c r="F64" s="109">
        <v>4198</v>
      </c>
      <c r="G64" s="111">
        <v>14434.4</v>
      </c>
      <c r="H64" s="111">
        <v>3438.39</v>
      </c>
      <c r="I64" s="109">
        <v>1450</v>
      </c>
      <c r="J64" s="111">
        <v>6406.3</v>
      </c>
      <c r="K64" s="111">
        <v>4418.1400000000003</v>
      </c>
    </row>
    <row r="65" spans="1:32" ht="11.25" customHeight="1">
      <c r="A65" s="108" t="s">
        <v>116</v>
      </c>
      <c r="B65" s="108" t="s">
        <v>117</v>
      </c>
      <c r="C65" s="109">
        <v>4944</v>
      </c>
      <c r="D65" s="111">
        <v>12126.1</v>
      </c>
      <c r="E65" s="111">
        <v>2452.6999999999998</v>
      </c>
      <c r="F65" s="109">
        <v>2257</v>
      </c>
      <c r="G65" s="111">
        <v>7778.4</v>
      </c>
      <c r="H65" s="111">
        <v>3446.35</v>
      </c>
      <c r="I65" s="109">
        <v>758</v>
      </c>
      <c r="J65" s="111">
        <v>3343.3</v>
      </c>
      <c r="K65" s="111">
        <v>4410.6499999999996</v>
      </c>
    </row>
    <row r="66" spans="1:32" ht="11.25" customHeight="1">
      <c r="A66" s="108" t="s">
        <v>118</v>
      </c>
      <c r="B66" s="108" t="s">
        <v>119</v>
      </c>
      <c r="C66" s="109">
        <v>8052</v>
      </c>
      <c r="D66" s="111">
        <v>19757.2</v>
      </c>
      <c r="E66" s="111">
        <v>2453.6999999999998</v>
      </c>
      <c r="F66" s="109">
        <v>3884</v>
      </c>
      <c r="G66" s="111">
        <v>13252.9</v>
      </c>
      <c r="H66" s="111">
        <v>3412.18</v>
      </c>
      <c r="I66" s="109">
        <v>973</v>
      </c>
      <c r="J66" s="111">
        <v>4248.8999999999996</v>
      </c>
      <c r="K66" s="111">
        <v>4366.78</v>
      </c>
    </row>
    <row r="67" spans="1:32" ht="11.25" customHeight="1">
      <c r="A67" s="108" t="s">
        <v>120</v>
      </c>
      <c r="B67" s="108" t="s">
        <v>121</v>
      </c>
      <c r="C67" s="109">
        <v>30859</v>
      </c>
      <c r="D67" s="111">
        <v>75861.2</v>
      </c>
      <c r="E67" s="111">
        <v>2458.3200000000002</v>
      </c>
      <c r="F67" s="109">
        <v>20344</v>
      </c>
      <c r="G67" s="111">
        <v>70618.5</v>
      </c>
      <c r="H67" s="111">
        <v>3471.22</v>
      </c>
      <c r="I67" s="109">
        <v>12497</v>
      </c>
      <c r="J67" s="111">
        <v>55428.1</v>
      </c>
      <c r="K67" s="111">
        <v>4435.3100000000004</v>
      </c>
    </row>
    <row r="68" spans="1:32" ht="11.25" customHeight="1">
      <c r="A68" s="108" t="s">
        <v>122</v>
      </c>
      <c r="B68" s="108" t="s">
        <v>123</v>
      </c>
      <c r="C68" s="109">
        <v>25583</v>
      </c>
      <c r="D68" s="111">
        <v>62787.9</v>
      </c>
      <c r="E68" s="111">
        <v>2454.2800000000002</v>
      </c>
      <c r="F68" s="109">
        <v>15064</v>
      </c>
      <c r="G68" s="111">
        <v>52139.199999999997</v>
      </c>
      <c r="H68" s="111">
        <v>3461.18</v>
      </c>
      <c r="I68" s="109">
        <v>7765</v>
      </c>
      <c r="J68" s="111">
        <v>34422.699999999997</v>
      </c>
      <c r="K68" s="111">
        <v>4433.0600000000004</v>
      </c>
    </row>
    <row r="69" spans="1:32" ht="11.25" customHeight="1">
      <c r="A69" s="108" t="s">
        <v>124</v>
      </c>
      <c r="B69" s="108" t="s">
        <v>125</v>
      </c>
      <c r="C69" s="109">
        <v>10525</v>
      </c>
      <c r="D69" s="111">
        <v>26065</v>
      </c>
      <c r="E69" s="111">
        <v>2476.48</v>
      </c>
      <c r="F69" s="109">
        <v>3808</v>
      </c>
      <c r="G69" s="111">
        <v>12997.4</v>
      </c>
      <c r="H69" s="111">
        <v>3413.19</v>
      </c>
      <c r="I69" s="109">
        <v>916</v>
      </c>
      <c r="J69" s="111">
        <v>4022.8</v>
      </c>
      <c r="K69" s="111">
        <v>4391.7</v>
      </c>
    </row>
    <row r="70" spans="1:32" ht="11.25" customHeight="1">
      <c r="A70" s="108" t="s">
        <v>126</v>
      </c>
      <c r="B70" s="108" t="s">
        <v>127</v>
      </c>
      <c r="C70" s="109">
        <v>7630</v>
      </c>
      <c r="D70" s="111">
        <v>18739.3</v>
      </c>
      <c r="E70" s="111">
        <v>2456</v>
      </c>
      <c r="F70" s="109">
        <v>3913</v>
      </c>
      <c r="G70" s="111">
        <v>13445.8</v>
      </c>
      <c r="H70" s="111">
        <v>3436.18</v>
      </c>
      <c r="I70" s="109">
        <v>985</v>
      </c>
      <c r="J70" s="111">
        <v>4331.6000000000004</v>
      </c>
      <c r="K70" s="111">
        <v>4397.5200000000004</v>
      </c>
    </row>
    <row r="71" spans="1:32" ht="11.25" customHeight="1">
      <c r="A71" s="108" t="s">
        <v>59</v>
      </c>
      <c r="B71" s="108" t="s">
        <v>128</v>
      </c>
      <c r="C71" s="109">
        <v>6895</v>
      </c>
      <c r="D71" s="111">
        <v>16896.099999999999</v>
      </c>
      <c r="E71" s="111">
        <v>2450.48</v>
      </c>
      <c r="F71" s="109">
        <v>2984</v>
      </c>
      <c r="G71" s="111">
        <v>10220.299999999999</v>
      </c>
      <c r="H71" s="111">
        <v>3425.03</v>
      </c>
      <c r="I71" s="109">
        <v>864</v>
      </c>
      <c r="J71" s="111">
        <v>3798.9</v>
      </c>
      <c r="K71" s="111">
        <v>4396.84</v>
      </c>
    </row>
    <row r="72" spans="1:32" ht="11.25" customHeight="1">
      <c r="A72" s="108" t="s">
        <v>61</v>
      </c>
      <c r="B72" s="108" t="s">
        <v>129</v>
      </c>
      <c r="C72" s="109">
        <v>7632</v>
      </c>
      <c r="D72" s="111">
        <v>18765.3</v>
      </c>
      <c r="E72" s="111">
        <v>2458.77</v>
      </c>
      <c r="F72" s="109">
        <v>3885</v>
      </c>
      <c r="G72" s="111">
        <v>13390</v>
      </c>
      <c r="H72" s="111">
        <v>3446.59</v>
      </c>
      <c r="I72" s="109">
        <v>1516</v>
      </c>
      <c r="J72" s="111">
        <v>6698.8</v>
      </c>
      <c r="K72" s="111">
        <v>4418.74</v>
      </c>
    </row>
    <row r="73" spans="1:32" ht="11.25" customHeight="1">
      <c r="A73" s="108" t="s">
        <v>63</v>
      </c>
      <c r="B73" s="108" t="s">
        <v>130</v>
      </c>
      <c r="C73" s="109">
        <v>9525</v>
      </c>
      <c r="D73" s="111">
        <v>23584.400000000001</v>
      </c>
      <c r="E73" s="111">
        <v>2476.06</v>
      </c>
      <c r="F73" s="109">
        <v>3780</v>
      </c>
      <c r="G73" s="111">
        <v>12947.6</v>
      </c>
      <c r="H73" s="111">
        <v>3425.28</v>
      </c>
      <c r="I73" s="109">
        <v>1075</v>
      </c>
      <c r="J73" s="111">
        <v>4704.8999999999996</v>
      </c>
      <c r="K73" s="111">
        <v>4376.63</v>
      </c>
    </row>
    <row r="74" spans="1:32" ht="11.25" customHeight="1">
      <c r="A74" s="108" t="s">
        <v>65</v>
      </c>
      <c r="B74" s="108" t="s">
        <v>131</v>
      </c>
      <c r="C74" s="109">
        <v>32378</v>
      </c>
      <c r="D74" s="111">
        <v>80252.600000000006</v>
      </c>
      <c r="E74" s="111">
        <v>2478.62</v>
      </c>
      <c r="F74" s="109">
        <v>13977</v>
      </c>
      <c r="G74" s="111">
        <v>47887.7</v>
      </c>
      <c r="H74" s="111">
        <v>3426.18</v>
      </c>
      <c r="I74" s="109">
        <v>4774</v>
      </c>
      <c r="J74" s="111">
        <v>21087.5</v>
      </c>
      <c r="K74" s="111">
        <v>4417.1499999999996</v>
      </c>
    </row>
    <row r="75" spans="1:32" ht="11.25" customHeight="1">
      <c r="A75" s="108" t="s">
        <v>67</v>
      </c>
      <c r="B75" s="108" t="s">
        <v>132</v>
      </c>
      <c r="C75" s="109">
        <v>26789</v>
      </c>
      <c r="D75" s="111">
        <v>65715</v>
      </c>
      <c r="E75" s="111">
        <v>2453.06</v>
      </c>
      <c r="F75" s="109">
        <v>16470</v>
      </c>
      <c r="G75" s="111">
        <v>57128.9</v>
      </c>
      <c r="H75" s="111">
        <v>3468.72</v>
      </c>
      <c r="I75" s="109">
        <v>9276</v>
      </c>
      <c r="J75" s="111">
        <v>41195.4</v>
      </c>
      <c r="K75" s="111">
        <v>4441.07</v>
      </c>
    </row>
    <row r="76" spans="1:32" s="119" customFormat="1" ht="11.25" customHeight="1">
      <c r="A76" s="113" t="s">
        <v>133</v>
      </c>
      <c r="B76" s="114"/>
      <c r="C76" s="121">
        <v>201981</v>
      </c>
      <c r="D76" s="122">
        <v>497329.9</v>
      </c>
      <c r="E76" s="122">
        <v>2462.2600000000002</v>
      </c>
      <c r="F76" s="121">
        <v>107044</v>
      </c>
      <c r="G76" s="122">
        <v>369219.9</v>
      </c>
      <c r="H76" s="122">
        <v>3449.23</v>
      </c>
      <c r="I76" s="121">
        <v>48531</v>
      </c>
      <c r="J76" s="122">
        <v>214890.2</v>
      </c>
      <c r="K76" s="122">
        <v>4427.8999999999996</v>
      </c>
      <c r="AF76" s="120"/>
    </row>
    <row r="77" spans="1:32" ht="11.25" customHeight="1">
      <c r="C77" s="96"/>
      <c r="D77" s="118"/>
      <c r="F77" s="96"/>
      <c r="G77" s="118"/>
      <c r="I77" s="96"/>
      <c r="J77" s="118"/>
    </row>
    <row r="78" spans="1:32" ht="19.5" customHeight="1">
      <c r="A78" s="99" t="s">
        <v>104</v>
      </c>
      <c r="B78" s="99" t="s">
        <v>105</v>
      </c>
      <c r="C78" s="102" t="s">
        <v>64</v>
      </c>
      <c r="D78" s="103"/>
      <c r="E78" s="103"/>
      <c r="F78" s="102" t="s">
        <v>66</v>
      </c>
      <c r="G78" s="103"/>
      <c r="H78" s="104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</row>
    <row r="79" spans="1:32" ht="12.75" customHeight="1">
      <c r="A79" s="101"/>
      <c r="B79" s="101"/>
      <c r="C79" s="99" t="s">
        <v>107</v>
      </c>
      <c r="D79" s="99" t="s">
        <v>108</v>
      </c>
      <c r="E79" s="99" t="s">
        <v>109</v>
      </c>
      <c r="F79" s="99" t="s">
        <v>107</v>
      </c>
      <c r="G79" s="99" t="s">
        <v>108</v>
      </c>
      <c r="H79" s="99" t="s">
        <v>109</v>
      </c>
    </row>
    <row r="80" spans="1:32" ht="48" customHeight="1">
      <c r="A80" s="100"/>
      <c r="B80" s="100"/>
      <c r="C80" s="100"/>
      <c r="D80" s="100"/>
      <c r="E80" s="100"/>
      <c r="F80" s="100"/>
      <c r="G80" s="100"/>
      <c r="H80" s="100"/>
    </row>
    <row r="81" spans="1:32" ht="11.25" customHeight="1">
      <c r="A81" s="108" t="s">
        <v>110</v>
      </c>
      <c r="B81" s="108" t="s">
        <v>111</v>
      </c>
      <c r="C81" s="109">
        <v>2031</v>
      </c>
      <c r="D81" s="111">
        <v>12914.5</v>
      </c>
      <c r="E81" s="111">
        <v>6358.71</v>
      </c>
      <c r="F81" s="109">
        <v>264</v>
      </c>
      <c r="G81" s="111">
        <v>3506.1</v>
      </c>
      <c r="H81" s="111">
        <v>13280.75</v>
      </c>
    </row>
    <row r="82" spans="1:32" ht="11.25" customHeight="1">
      <c r="A82" s="108" t="s">
        <v>112</v>
      </c>
      <c r="B82" s="108" t="s">
        <v>113</v>
      </c>
      <c r="C82" s="109">
        <v>6345</v>
      </c>
      <c r="D82" s="111">
        <v>42967.8</v>
      </c>
      <c r="E82" s="111">
        <v>6771.91</v>
      </c>
      <c r="F82" s="109">
        <v>1274</v>
      </c>
      <c r="G82" s="111">
        <v>16210.1</v>
      </c>
      <c r="H82" s="111">
        <v>12723.75</v>
      </c>
    </row>
    <row r="83" spans="1:32" ht="11.25" customHeight="1">
      <c r="A83" s="108" t="s">
        <v>114</v>
      </c>
      <c r="B83" s="108" t="s">
        <v>115</v>
      </c>
      <c r="C83" s="109">
        <v>1528</v>
      </c>
      <c r="D83" s="111">
        <v>9832.6</v>
      </c>
      <c r="E83" s="111">
        <v>6434.98</v>
      </c>
      <c r="F83" s="109">
        <v>231</v>
      </c>
      <c r="G83" s="111">
        <v>3094.6</v>
      </c>
      <c r="H83" s="111">
        <v>13396.37</v>
      </c>
    </row>
    <row r="84" spans="1:32" ht="11.25" customHeight="1">
      <c r="A84" s="108" t="s">
        <v>116</v>
      </c>
      <c r="B84" s="108" t="s">
        <v>117</v>
      </c>
      <c r="C84" s="109">
        <v>523</v>
      </c>
      <c r="D84" s="111">
        <v>3257.8</v>
      </c>
      <c r="E84" s="111">
        <v>6229.1</v>
      </c>
      <c r="F84" s="109">
        <v>100</v>
      </c>
      <c r="G84" s="111">
        <v>1388.6</v>
      </c>
      <c r="H84" s="111">
        <v>13886.06</v>
      </c>
    </row>
    <row r="85" spans="1:32" ht="11.25" customHeight="1">
      <c r="A85" s="108" t="s">
        <v>118</v>
      </c>
      <c r="B85" s="108" t="s">
        <v>119</v>
      </c>
      <c r="C85" s="109">
        <v>714</v>
      </c>
      <c r="D85" s="111">
        <v>4492.8</v>
      </c>
      <c r="E85" s="111">
        <v>6292.48</v>
      </c>
      <c r="F85" s="109">
        <v>127</v>
      </c>
      <c r="G85" s="111">
        <v>1651.1</v>
      </c>
      <c r="H85" s="111">
        <v>13000.56</v>
      </c>
    </row>
    <row r="86" spans="1:32" ht="11.25" customHeight="1">
      <c r="A86" s="108" t="s">
        <v>120</v>
      </c>
      <c r="B86" s="108" t="s">
        <v>121</v>
      </c>
      <c r="C86" s="109">
        <v>18813</v>
      </c>
      <c r="D86" s="111">
        <v>126166.9</v>
      </c>
      <c r="E86" s="111">
        <v>6706.37</v>
      </c>
      <c r="F86" s="109">
        <v>4969</v>
      </c>
      <c r="G86" s="111">
        <v>78384.3</v>
      </c>
      <c r="H86" s="111">
        <v>15774.67</v>
      </c>
    </row>
    <row r="87" spans="1:32" ht="11.25" customHeight="1">
      <c r="A87" s="108" t="s">
        <v>122</v>
      </c>
      <c r="B87" s="108" t="s">
        <v>123</v>
      </c>
      <c r="C87" s="109">
        <v>10103</v>
      </c>
      <c r="D87" s="111">
        <v>66430.3</v>
      </c>
      <c r="E87" s="111">
        <v>6575.31</v>
      </c>
      <c r="F87" s="109">
        <v>1942</v>
      </c>
      <c r="G87" s="111">
        <v>28341.9</v>
      </c>
      <c r="H87" s="111">
        <v>14594.15</v>
      </c>
    </row>
    <row r="88" spans="1:32" ht="11.25" customHeight="1">
      <c r="A88" s="108" t="s">
        <v>124</v>
      </c>
      <c r="B88" s="108" t="s">
        <v>125</v>
      </c>
      <c r="C88" s="109">
        <v>595</v>
      </c>
      <c r="D88" s="111">
        <v>3745.7</v>
      </c>
      <c r="E88" s="111">
        <v>6295.3</v>
      </c>
      <c r="F88" s="109">
        <v>74</v>
      </c>
      <c r="G88" s="111">
        <v>1063.5999999999999</v>
      </c>
      <c r="H88" s="111">
        <v>14372.96</v>
      </c>
    </row>
    <row r="89" spans="1:32" ht="11.25" customHeight="1">
      <c r="A89" s="108" t="s">
        <v>126</v>
      </c>
      <c r="B89" s="108" t="s">
        <v>127</v>
      </c>
      <c r="C89" s="109">
        <v>761</v>
      </c>
      <c r="D89" s="111">
        <v>4818.5</v>
      </c>
      <c r="E89" s="111">
        <v>6331.82</v>
      </c>
      <c r="F89" s="109">
        <v>156</v>
      </c>
      <c r="G89" s="111">
        <v>2104.5</v>
      </c>
      <c r="H89" s="111">
        <v>13490.5</v>
      </c>
    </row>
    <row r="90" spans="1:32" ht="11.25" customHeight="1">
      <c r="A90" s="108" t="s">
        <v>59</v>
      </c>
      <c r="B90" s="108" t="s">
        <v>128</v>
      </c>
      <c r="C90" s="109">
        <v>535</v>
      </c>
      <c r="D90" s="111">
        <v>3346.2</v>
      </c>
      <c r="E90" s="111">
        <v>6254.54</v>
      </c>
      <c r="F90" s="109">
        <v>107</v>
      </c>
      <c r="G90" s="111">
        <v>1357</v>
      </c>
      <c r="H90" s="111">
        <v>12682.43</v>
      </c>
    </row>
    <row r="91" spans="1:32" ht="11.25" customHeight="1">
      <c r="A91" s="108" t="s">
        <v>61</v>
      </c>
      <c r="B91" s="108" t="s">
        <v>129</v>
      </c>
      <c r="C91" s="109">
        <v>1193</v>
      </c>
      <c r="D91" s="111">
        <v>7487.5</v>
      </c>
      <c r="E91" s="111">
        <v>6276.16</v>
      </c>
      <c r="F91" s="109">
        <v>185</v>
      </c>
      <c r="G91" s="111">
        <v>2297.4</v>
      </c>
      <c r="H91" s="111">
        <v>12418.1</v>
      </c>
    </row>
    <row r="92" spans="1:32" ht="11.25" customHeight="1">
      <c r="A92" s="108" t="s">
        <v>63</v>
      </c>
      <c r="B92" s="108" t="s">
        <v>130</v>
      </c>
      <c r="C92" s="109">
        <v>612</v>
      </c>
      <c r="D92" s="111">
        <v>3795.9</v>
      </c>
      <c r="E92" s="111">
        <v>6202.42</v>
      </c>
      <c r="F92" s="109">
        <v>91</v>
      </c>
      <c r="G92" s="111">
        <v>1362.4</v>
      </c>
      <c r="H92" s="111">
        <v>14971.28</v>
      </c>
    </row>
    <row r="93" spans="1:32" ht="11.25" customHeight="1">
      <c r="A93" s="108" t="s">
        <v>65</v>
      </c>
      <c r="B93" s="108" t="s">
        <v>131</v>
      </c>
      <c r="C93" s="109">
        <v>4086</v>
      </c>
      <c r="D93" s="111">
        <v>26186.5</v>
      </c>
      <c r="E93" s="111">
        <v>6408.83</v>
      </c>
      <c r="F93" s="109">
        <v>752</v>
      </c>
      <c r="G93" s="111">
        <v>9501.4</v>
      </c>
      <c r="H93" s="111">
        <v>12634.91</v>
      </c>
    </row>
    <row r="94" spans="1:32" ht="11.25" customHeight="1">
      <c r="A94" s="108" t="s">
        <v>67</v>
      </c>
      <c r="B94" s="108" t="s">
        <v>132</v>
      </c>
      <c r="C94" s="109">
        <v>14491</v>
      </c>
      <c r="D94" s="111">
        <v>97797.3</v>
      </c>
      <c r="E94" s="111">
        <v>6748.83</v>
      </c>
      <c r="F94" s="109">
        <v>3500</v>
      </c>
      <c r="G94" s="111">
        <v>46930</v>
      </c>
      <c r="H94" s="111">
        <v>13408.58</v>
      </c>
    </row>
    <row r="95" spans="1:32" s="119" customFormat="1" ht="11.25" customHeight="1">
      <c r="A95" s="113" t="s">
        <v>133</v>
      </c>
      <c r="B95" s="114"/>
      <c r="C95" s="121">
        <v>62330</v>
      </c>
      <c r="D95" s="122">
        <v>413240.3</v>
      </c>
      <c r="E95" s="122">
        <v>6629.88</v>
      </c>
      <c r="F95" s="121">
        <v>13772</v>
      </c>
      <c r="G95" s="122">
        <v>197193</v>
      </c>
      <c r="H95" s="122">
        <v>14318.4</v>
      </c>
      <c r="AF95" s="120"/>
    </row>
    <row r="96" spans="1:32" ht="11.25" customHeight="1">
      <c r="C96" s="96"/>
      <c r="D96" s="118"/>
      <c r="F96" s="96"/>
      <c r="G96" s="118"/>
    </row>
  </sheetData>
  <mergeCells count="72">
    <mergeCell ref="F79:F80"/>
    <mergeCell ref="G79:G80"/>
    <mergeCell ref="H79:H80"/>
    <mergeCell ref="A95:B95"/>
    <mergeCell ref="J60:J61"/>
    <mergeCell ref="K60:K61"/>
    <mergeCell ref="A76:B76"/>
    <mergeCell ref="A78:A80"/>
    <mergeCell ref="B78:B80"/>
    <mergeCell ref="C78:E78"/>
    <mergeCell ref="F78:H78"/>
    <mergeCell ref="C79:C80"/>
    <mergeCell ref="D79:D80"/>
    <mergeCell ref="E79:E80"/>
    <mergeCell ref="D60:D61"/>
    <mergeCell ref="E60:E61"/>
    <mergeCell ref="F60:F61"/>
    <mergeCell ref="G60:G61"/>
    <mergeCell ref="H60:H61"/>
    <mergeCell ref="I60:I61"/>
    <mergeCell ref="I41:I42"/>
    <mergeCell ref="J41:J42"/>
    <mergeCell ref="K41:K42"/>
    <mergeCell ref="A57:B57"/>
    <mergeCell ref="A59:A61"/>
    <mergeCell ref="B59:B61"/>
    <mergeCell ref="C59:E59"/>
    <mergeCell ref="F59:H59"/>
    <mergeCell ref="I59:K59"/>
    <mergeCell ref="C60:C61"/>
    <mergeCell ref="C41:C42"/>
    <mergeCell ref="D41:D42"/>
    <mergeCell ref="E41:E42"/>
    <mergeCell ref="F41:F42"/>
    <mergeCell ref="G41:G42"/>
    <mergeCell ref="H41:H42"/>
    <mergeCell ref="H22:H23"/>
    <mergeCell ref="I22:I23"/>
    <mergeCell ref="J22:J23"/>
    <mergeCell ref="K22:K23"/>
    <mergeCell ref="A38:B38"/>
    <mergeCell ref="A40:A42"/>
    <mergeCell ref="B40:B42"/>
    <mergeCell ref="C40:E40"/>
    <mergeCell ref="F40:H40"/>
    <mergeCell ref="I40:K40"/>
    <mergeCell ref="A21:A23"/>
    <mergeCell ref="B21:B23"/>
    <mergeCell ref="C21:E21"/>
    <mergeCell ref="F21:H21"/>
    <mergeCell ref="I21:K21"/>
    <mergeCell ref="C22:C23"/>
    <mergeCell ref="D22:D23"/>
    <mergeCell ref="E22:E23"/>
    <mergeCell ref="F22:F23"/>
    <mergeCell ref="G22:G23"/>
    <mergeCell ref="G3:G4"/>
    <mergeCell ref="H3:H4"/>
    <mergeCell ref="I3:I4"/>
    <mergeCell ref="J3:J4"/>
    <mergeCell ref="K3:K4"/>
    <mergeCell ref="A19:B19"/>
    <mergeCell ref="A1:F1"/>
    <mergeCell ref="A2:A4"/>
    <mergeCell ref="B2:B4"/>
    <mergeCell ref="C2:E2"/>
    <mergeCell ref="F2:H2"/>
    <mergeCell ref="I2:K2"/>
    <mergeCell ref="C3:C4"/>
    <mergeCell ref="D3:D4"/>
    <mergeCell ref="E3:E4"/>
    <mergeCell ref="F3:F4"/>
  </mergeCells>
  <pageMargins left="0.75" right="0.75" top="1" bottom="1" header="0.5" footer="0.5"/>
  <pageSetup paperSize="9" orientation="landscape"/>
  <rowBreaks count="5" manualBreakCount="5">
    <brk id="20" max="16383" man="1"/>
    <brk id="39" max="16383" man="1"/>
    <brk id="58" max="16383" man="1"/>
    <brk id="77" max="16383" man="1"/>
    <brk id="9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M58"/>
  <sheetViews>
    <sheetView topLeftCell="A37" zoomScale="175" workbookViewId="0">
      <selection activeCell="A57" sqref="A57:XFD57"/>
    </sheetView>
  </sheetViews>
  <sheetFormatPr defaultColWidth="9.33203125" defaultRowHeight="11.25" customHeight="1"/>
  <cols>
    <col min="1" max="1" width="3.6640625" style="95" customWidth="1"/>
    <col min="2" max="2" width="33" style="95" customWidth="1"/>
    <col min="3" max="3" width="11" style="95" customWidth="1"/>
    <col min="4" max="4" width="14.1640625" style="95" customWidth="1"/>
    <col min="5" max="5" width="10.33203125" style="95" customWidth="1"/>
    <col min="6" max="6" width="11" style="95" customWidth="1"/>
    <col min="7" max="7" width="14.1640625" style="95" customWidth="1"/>
    <col min="8" max="8" width="10.33203125" style="95" customWidth="1"/>
    <col min="9" max="9" width="11" style="95" customWidth="1"/>
    <col min="10" max="10" width="14.1640625" style="96" customWidth="1"/>
    <col min="11" max="11" width="10.33203125" style="123" customWidth="1"/>
    <col min="12" max="12" width="9.1640625" style="118" customWidth="1"/>
    <col min="13" max="13" width="31.33203125" style="124" customWidth="1"/>
    <col min="14" max="16384" width="9.33203125" style="95"/>
  </cols>
  <sheetData>
    <row r="1" spans="1:11" ht="11.25" customHeight="1">
      <c r="A1" s="97" t="s">
        <v>134</v>
      </c>
      <c r="B1" s="97"/>
      <c r="C1" s="97"/>
      <c r="D1" s="97"/>
      <c r="E1" s="97"/>
      <c r="F1" s="97"/>
      <c r="G1" s="98"/>
    </row>
    <row r="2" spans="1:11" ht="23.25" customHeight="1">
      <c r="A2" s="99" t="s">
        <v>104</v>
      </c>
      <c r="B2" s="99" t="s">
        <v>105</v>
      </c>
      <c r="C2" s="102" t="s">
        <v>106</v>
      </c>
      <c r="D2" s="103"/>
      <c r="E2" s="104"/>
      <c r="F2" s="102" t="s">
        <v>135</v>
      </c>
      <c r="G2" s="103"/>
      <c r="H2" s="104"/>
      <c r="I2" s="102" t="s">
        <v>136</v>
      </c>
      <c r="J2" s="103"/>
      <c r="K2" s="104"/>
    </row>
    <row r="3" spans="1:11" ht="28.5" customHeight="1">
      <c r="A3" s="101"/>
      <c r="B3" s="101"/>
      <c r="C3" s="99" t="s">
        <v>107</v>
      </c>
      <c r="D3" s="99" t="s">
        <v>108</v>
      </c>
      <c r="E3" s="99" t="s">
        <v>109</v>
      </c>
      <c r="F3" s="99" t="s">
        <v>107</v>
      </c>
      <c r="G3" s="99" t="s">
        <v>108</v>
      </c>
      <c r="H3" s="99" t="s">
        <v>109</v>
      </c>
      <c r="I3" s="99" t="s">
        <v>107</v>
      </c>
      <c r="J3" s="99" t="s">
        <v>108</v>
      </c>
      <c r="K3" s="99" t="s">
        <v>109</v>
      </c>
    </row>
    <row r="4" spans="1:11" ht="21.75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12.75" customHeight="1">
      <c r="A5" s="108" t="s">
        <v>110</v>
      </c>
      <c r="B5" s="108" t="s">
        <v>111</v>
      </c>
      <c r="C5" s="109">
        <v>27171</v>
      </c>
      <c r="D5" s="110">
        <v>84450.5</v>
      </c>
      <c r="E5" s="109">
        <v>3108.11</v>
      </c>
      <c r="F5" s="109">
        <v>21072</v>
      </c>
      <c r="G5" s="109">
        <v>68077.8</v>
      </c>
      <c r="H5" s="109">
        <v>3230.72</v>
      </c>
      <c r="I5" s="109">
        <v>3973</v>
      </c>
      <c r="J5" s="109">
        <v>10691.6</v>
      </c>
      <c r="K5" s="109">
        <v>2691.06</v>
      </c>
    </row>
    <row r="6" spans="1:11" ht="12.75" customHeight="1">
      <c r="A6" s="108" t="s">
        <v>112</v>
      </c>
      <c r="B6" s="108" t="s">
        <v>113</v>
      </c>
      <c r="C6" s="109">
        <v>34178</v>
      </c>
      <c r="D6" s="110">
        <v>135315.4</v>
      </c>
      <c r="E6" s="109">
        <v>3959.14</v>
      </c>
      <c r="F6" s="109">
        <v>26172</v>
      </c>
      <c r="G6" s="109">
        <v>108037.9</v>
      </c>
      <c r="H6" s="109">
        <v>4128</v>
      </c>
      <c r="I6" s="109">
        <v>4867</v>
      </c>
      <c r="J6" s="109">
        <v>14792.8</v>
      </c>
      <c r="K6" s="109">
        <v>3039.4</v>
      </c>
    </row>
    <row r="7" spans="1:11" ht="12.75" customHeight="1">
      <c r="A7" s="108" t="s">
        <v>114</v>
      </c>
      <c r="B7" s="108" t="s">
        <v>115</v>
      </c>
      <c r="C7" s="109">
        <v>19669</v>
      </c>
      <c r="D7" s="110">
        <v>61818.1</v>
      </c>
      <c r="E7" s="109">
        <v>3142.92</v>
      </c>
      <c r="F7" s="109">
        <v>14385</v>
      </c>
      <c r="G7" s="109">
        <v>46739.5</v>
      </c>
      <c r="H7" s="109">
        <v>3249.18</v>
      </c>
      <c r="I7" s="109">
        <v>3520</v>
      </c>
      <c r="J7" s="109">
        <v>9843.5</v>
      </c>
      <c r="K7" s="109">
        <v>2796.45</v>
      </c>
    </row>
    <row r="8" spans="1:11" ht="12.75" customHeight="1">
      <c r="A8" s="108" t="s">
        <v>116</v>
      </c>
      <c r="B8" s="108" t="s">
        <v>117</v>
      </c>
      <c r="C8" s="109">
        <v>11149</v>
      </c>
      <c r="D8" s="110">
        <v>32735.200000000001</v>
      </c>
      <c r="E8" s="109">
        <v>2936.16</v>
      </c>
      <c r="F8" s="109">
        <v>8218</v>
      </c>
      <c r="G8" s="109">
        <v>25141.7</v>
      </c>
      <c r="H8" s="109">
        <v>3059.34</v>
      </c>
      <c r="I8" s="109">
        <v>2004</v>
      </c>
      <c r="J8" s="109">
        <v>5230.1000000000004</v>
      </c>
      <c r="K8" s="109">
        <v>2609.8200000000002</v>
      </c>
    </row>
    <row r="9" spans="1:11" ht="12.75" customHeight="1">
      <c r="A9" s="108" t="s">
        <v>118</v>
      </c>
      <c r="B9" s="108" t="s">
        <v>119</v>
      </c>
      <c r="C9" s="109">
        <v>17895</v>
      </c>
      <c r="D9" s="110">
        <v>51244.7</v>
      </c>
      <c r="E9" s="109">
        <v>2863.63</v>
      </c>
      <c r="F9" s="109">
        <v>13073</v>
      </c>
      <c r="G9" s="109">
        <v>39065.4</v>
      </c>
      <c r="H9" s="109">
        <v>2988.25</v>
      </c>
      <c r="I9" s="109">
        <v>3408</v>
      </c>
      <c r="J9" s="109">
        <v>8756.2000000000007</v>
      </c>
      <c r="K9" s="109">
        <v>2569.29</v>
      </c>
    </row>
    <row r="10" spans="1:11" ht="12.75" customHeight="1">
      <c r="A10" s="108" t="s">
        <v>120</v>
      </c>
      <c r="B10" s="108" t="s">
        <v>121</v>
      </c>
      <c r="C10" s="109">
        <v>104034</v>
      </c>
      <c r="D10" s="110">
        <v>438247.1</v>
      </c>
      <c r="E10" s="109">
        <v>4212.54</v>
      </c>
      <c r="F10" s="109">
        <v>84593</v>
      </c>
      <c r="G10" s="109">
        <v>356274.9</v>
      </c>
      <c r="H10" s="109">
        <v>4211.6400000000003</v>
      </c>
      <c r="I10" s="109">
        <v>11629</v>
      </c>
      <c r="J10" s="109">
        <v>36791.300000000003</v>
      </c>
      <c r="K10" s="109">
        <v>3163.75</v>
      </c>
    </row>
    <row r="11" spans="1:11" ht="12.75" customHeight="1">
      <c r="A11" s="108" t="s">
        <v>122</v>
      </c>
      <c r="B11" s="108" t="s">
        <v>123</v>
      </c>
      <c r="C11" s="109">
        <v>74476</v>
      </c>
      <c r="D11" s="110">
        <v>270965.59999999998</v>
      </c>
      <c r="E11" s="109">
        <v>3638.29</v>
      </c>
      <c r="F11" s="109">
        <v>59039</v>
      </c>
      <c r="G11" s="109">
        <v>220095.9</v>
      </c>
      <c r="H11" s="109">
        <v>3727.98</v>
      </c>
      <c r="I11" s="109">
        <v>10357</v>
      </c>
      <c r="J11" s="109">
        <v>30188.1</v>
      </c>
      <c r="K11" s="109">
        <v>2914.75</v>
      </c>
    </row>
    <row r="12" spans="1:11" ht="12.75" customHeight="1">
      <c r="A12" s="108" t="s">
        <v>124</v>
      </c>
      <c r="B12" s="108" t="s">
        <v>125</v>
      </c>
      <c r="C12" s="109">
        <v>19767</v>
      </c>
      <c r="D12" s="110">
        <v>55129.2</v>
      </c>
      <c r="E12" s="109">
        <v>2788.95</v>
      </c>
      <c r="F12" s="109">
        <v>14396</v>
      </c>
      <c r="G12" s="109">
        <v>42428.5</v>
      </c>
      <c r="H12" s="109">
        <v>2947.24</v>
      </c>
      <c r="I12" s="109">
        <v>3861</v>
      </c>
      <c r="J12" s="109">
        <v>9259.7999999999993</v>
      </c>
      <c r="K12" s="109">
        <v>2398.29</v>
      </c>
    </row>
    <row r="13" spans="1:11" ht="12.75" customHeight="1">
      <c r="A13" s="108" t="s">
        <v>126</v>
      </c>
      <c r="B13" s="108" t="s">
        <v>127</v>
      </c>
      <c r="C13" s="109">
        <v>17068</v>
      </c>
      <c r="D13" s="110">
        <v>50269.8</v>
      </c>
      <c r="E13" s="109">
        <v>2945.27</v>
      </c>
      <c r="F13" s="109">
        <v>12269</v>
      </c>
      <c r="G13" s="109">
        <v>37774.6</v>
      </c>
      <c r="H13" s="109">
        <v>3078.86</v>
      </c>
      <c r="I13" s="109">
        <v>3266</v>
      </c>
      <c r="J13" s="109">
        <v>8674.1</v>
      </c>
      <c r="K13" s="109">
        <v>2655.86</v>
      </c>
    </row>
    <row r="14" spans="1:11" ht="12.75" customHeight="1">
      <c r="A14" s="108" t="s">
        <v>59</v>
      </c>
      <c r="B14" s="108" t="s">
        <v>128</v>
      </c>
      <c r="C14" s="109">
        <v>15012</v>
      </c>
      <c r="D14" s="110">
        <v>42419.1</v>
      </c>
      <c r="E14" s="109">
        <v>2825.68</v>
      </c>
      <c r="F14" s="109">
        <v>11009</v>
      </c>
      <c r="G14" s="109">
        <v>32557.1</v>
      </c>
      <c r="H14" s="109">
        <v>2957.32</v>
      </c>
      <c r="I14" s="109">
        <v>2722</v>
      </c>
      <c r="J14" s="109">
        <v>6988.5</v>
      </c>
      <c r="K14" s="109">
        <v>2567.4</v>
      </c>
    </row>
    <row r="15" spans="1:11" ht="12.75" customHeight="1">
      <c r="A15" s="108" t="s">
        <v>61</v>
      </c>
      <c r="B15" s="108" t="s">
        <v>129</v>
      </c>
      <c r="C15" s="109">
        <v>18355</v>
      </c>
      <c r="D15" s="110">
        <v>56070.9</v>
      </c>
      <c r="E15" s="109">
        <v>3054.8</v>
      </c>
      <c r="F15" s="109">
        <v>13987</v>
      </c>
      <c r="G15" s="109">
        <v>44045.2</v>
      </c>
      <c r="H15" s="109">
        <v>3149.01</v>
      </c>
      <c r="I15" s="109">
        <v>2880</v>
      </c>
      <c r="J15" s="109">
        <v>8140.8</v>
      </c>
      <c r="K15" s="109">
        <v>2826.69</v>
      </c>
    </row>
    <row r="16" spans="1:11" ht="12.75" customHeight="1">
      <c r="A16" s="108" t="s">
        <v>63</v>
      </c>
      <c r="B16" s="108" t="s">
        <v>130</v>
      </c>
      <c r="C16" s="109">
        <v>18970</v>
      </c>
      <c r="D16" s="110">
        <v>53658.1</v>
      </c>
      <c r="E16" s="109">
        <v>2828.57</v>
      </c>
      <c r="F16" s="109">
        <v>13587</v>
      </c>
      <c r="G16" s="109">
        <v>40600.300000000003</v>
      </c>
      <c r="H16" s="109">
        <v>2988.17</v>
      </c>
      <c r="I16" s="109">
        <v>3577</v>
      </c>
      <c r="J16" s="109">
        <v>8973.2000000000007</v>
      </c>
      <c r="K16" s="109">
        <v>2508.58</v>
      </c>
    </row>
    <row r="17" spans="1:11" ht="12.75" customHeight="1">
      <c r="A17" s="108" t="s">
        <v>65</v>
      </c>
      <c r="B17" s="108" t="s">
        <v>131</v>
      </c>
      <c r="C17" s="109">
        <v>69609</v>
      </c>
      <c r="D17" s="110">
        <v>210864.9</v>
      </c>
      <c r="E17" s="109">
        <v>3029.28</v>
      </c>
      <c r="F17" s="109">
        <v>52141</v>
      </c>
      <c r="G17" s="109">
        <v>163832.9</v>
      </c>
      <c r="H17" s="109">
        <v>3142.11</v>
      </c>
      <c r="I17" s="109">
        <v>11231</v>
      </c>
      <c r="J17" s="109">
        <v>30176.1</v>
      </c>
      <c r="K17" s="109">
        <v>2686.86</v>
      </c>
    </row>
    <row r="18" spans="1:11" ht="12.75" customHeight="1">
      <c r="A18" s="108" t="s">
        <v>67</v>
      </c>
      <c r="B18" s="108" t="s">
        <v>132</v>
      </c>
      <c r="C18" s="109">
        <v>82673</v>
      </c>
      <c r="D18" s="110">
        <v>331976</v>
      </c>
      <c r="E18" s="109">
        <v>4015.53</v>
      </c>
      <c r="F18" s="109">
        <v>63623</v>
      </c>
      <c r="G18" s="109">
        <v>267168.40000000002</v>
      </c>
      <c r="H18" s="109">
        <v>4199.24</v>
      </c>
      <c r="I18" s="109">
        <v>13052</v>
      </c>
      <c r="J18" s="109">
        <v>41181.800000000003</v>
      </c>
      <c r="K18" s="109">
        <v>3155.22</v>
      </c>
    </row>
    <row r="19" spans="1:11" ht="11.25" customHeight="1">
      <c r="A19" s="113" t="s">
        <v>133</v>
      </c>
      <c r="B19" s="114"/>
      <c r="C19" s="121">
        <v>530026</v>
      </c>
      <c r="D19" s="122">
        <v>1875164.6</v>
      </c>
      <c r="E19" s="125">
        <v>3537.87</v>
      </c>
      <c r="F19" s="126">
        <v>407564</v>
      </c>
      <c r="G19" s="127">
        <v>1491840.1</v>
      </c>
      <c r="H19" s="127">
        <v>3660.38</v>
      </c>
      <c r="I19" s="126">
        <v>80347</v>
      </c>
      <c r="J19" s="127">
        <v>229687.9</v>
      </c>
      <c r="K19" s="127">
        <v>2858.7</v>
      </c>
    </row>
    <row r="20" spans="1:11" ht="11.25" customHeight="1">
      <c r="D20" s="118"/>
      <c r="G20" s="118"/>
      <c r="J20" s="118"/>
    </row>
    <row r="21" spans="1:11" ht="24" customHeight="1">
      <c r="A21" s="99" t="s">
        <v>104</v>
      </c>
      <c r="B21" s="99" t="s">
        <v>105</v>
      </c>
      <c r="C21" s="102" t="s">
        <v>137</v>
      </c>
      <c r="D21" s="103"/>
      <c r="E21" s="104"/>
      <c r="F21" s="102" t="s">
        <v>138</v>
      </c>
      <c r="G21" s="103"/>
      <c r="H21" s="104"/>
      <c r="I21" s="102" t="s">
        <v>139</v>
      </c>
      <c r="J21" s="103"/>
      <c r="K21" s="104"/>
    </row>
    <row r="22" spans="1:11" ht="12.75" customHeight="1">
      <c r="A22" s="101"/>
      <c r="B22" s="101"/>
      <c r="C22" s="99" t="s">
        <v>107</v>
      </c>
      <c r="D22" s="99" t="s">
        <v>108</v>
      </c>
      <c r="E22" s="99" t="s">
        <v>109</v>
      </c>
      <c r="F22" s="99" t="s">
        <v>107</v>
      </c>
      <c r="G22" s="99" t="s">
        <v>108</v>
      </c>
      <c r="H22" s="99" t="s">
        <v>109</v>
      </c>
      <c r="I22" s="99" t="s">
        <v>107</v>
      </c>
      <c r="J22" s="99" t="s">
        <v>108</v>
      </c>
      <c r="K22" s="99" t="s">
        <v>109</v>
      </c>
    </row>
    <row r="23" spans="1:11" ht="43.5" customHeight="1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</row>
    <row r="24" spans="1:11" ht="11.25" customHeight="1">
      <c r="A24" s="108" t="s">
        <v>110</v>
      </c>
      <c r="B24" s="108" t="s">
        <v>111</v>
      </c>
      <c r="C24" s="109">
        <v>1209</v>
      </c>
      <c r="D24" s="111">
        <v>2984.5</v>
      </c>
      <c r="E24" s="111">
        <v>2468.61</v>
      </c>
      <c r="F24" s="109">
        <v>671</v>
      </c>
      <c r="G24" s="111">
        <v>1992.1</v>
      </c>
      <c r="H24" s="111">
        <v>2968.85</v>
      </c>
      <c r="I24" s="109">
        <v>243</v>
      </c>
      <c r="J24" s="111">
        <v>471.3</v>
      </c>
      <c r="K24" s="111">
        <v>1939.35</v>
      </c>
    </row>
    <row r="25" spans="1:11" ht="11.25" customHeight="1">
      <c r="A25" s="108" t="s">
        <v>112</v>
      </c>
      <c r="B25" s="108" t="s">
        <v>113</v>
      </c>
      <c r="C25" s="109">
        <v>1794</v>
      </c>
      <c r="D25" s="111">
        <v>5940.6</v>
      </c>
      <c r="E25" s="111">
        <v>3311.37</v>
      </c>
      <c r="F25" s="109">
        <v>1026</v>
      </c>
      <c r="G25" s="111">
        <v>5074.8999999999996</v>
      </c>
      <c r="H25" s="111">
        <v>4946.26</v>
      </c>
      <c r="I25" s="109">
        <v>310</v>
      </c>
      <c r="J25" s="111">
        <v>601.9</v>
      </c>
      <c r="K25" s="111">
        <v>1941.74</v>
      </c>
    </row>
    <row r="26" spans="1:11" ht="11.25" customHeight="1">
      <c r="A26" s="108" t="s">
        <v>114</v>
      </c>
      <c r="B26" s="108" t="s">
        <v>115</v>
      </c>
      <c r="C26" s="109">
        <v>1026</v>
      </c>
      <c r="D26" s="111">
        <v>2446.4</v>
      </c>
      <c r="E26" s="111">
        <v>2384.37</v>
      </c>
      <c r="F26" s="109">
        <v>564</v>
      </c>
      <c r="G26" s="111">
        <v>2088.9</v>
      </c>
      <c r="H26" s="111">
        <v>3703.74</v>
      </c>
      <c r="I26" s="109">
        <v>167</v>
      </c>
      <c r="J26" s="111">
        <v>324</v>
      </c>
      <c r="K26" s="111">
        <v>1939.99</v>
      </c>
    </row>
    <row r="27" spans="1:11" ht="11.25" customHeight="1">
      <c r="A27" s="108" t="s">
        <v>116</v>
      </c>
      <c r="B27" s="108" t="s">
        <v>117</v>
      </c>
      <c r="C27" s="109">
        <v>615</v>
      </c>
      <c r="D27" s="111">
        <v>1329.3</v>
      </c>
      <c r="E27" s="111">
        <v>2161.5</v>
      </c>
      <c r="F27" s="109">
        <v>216</v>
      </c>
      <c r="G27" s="111">
        <v>609.1</v>
      </c>
      <c r="H27" s="111">
        <v>2819.67</v>
      </c>
      <c r="I27" s="109">
        <v>92</v>
      </c>
      <c r="J27" s="111">
        <v>178.3</v>
      </c>
      <c r="K27" s="111">
        <v>1938.35</v>
      </c>
    </row>
    <row r="28" spans="1:11" ht="11.25" customHeight="1">
      <c r="A28" s="108" t="s">
        <v>118</v>
      </c>
      <c r="B28" s="108" t="s">
        <v>119</v>
      </c>
      <c r="C28" s="109">
        <v>921</v>
      </c>
      <c r="D28" s="111">
        <v>2065.1999999999998</v>
      </c>
      <c r="E28" s="111">
        <v>2242.38</v>
      </c>
      <c r="F28" s="109">
        <v>349</v>
      </c>
      <c r="G28" s="111">
        <v>914.9</v>
      </c>
      <c r="H28" s="111">
        <v>2621.62</v>
      </c>
      <c r="I28" s="109">
        <v>141</v>
      </c>
      <c r="J28" s="111">
        <v>273.5</v>
      </c>
      <c r="K28" s="111">
        <v>1939.67</v>
      </c>
    </row>
    <row r="29" spans="1:11" ht="11.25" customHeight="1">
      <c r="A29" s="108" t="s">
        <v>120</v>
      </c>
      <c r="B29" s="108" t="s">
        <v>121</v>
      </c>
      <c r="C29" s="109">
        <v>4335</v>
      </c>
      <c r="D29" s="111">
        <v>15861.9</v>
      </c>
      <c r="E29" s="111">
        <v>3659.02</v>
      </c>
      <c r="F29" s="109">
        <v>2819</v>
      </c>
      <c r="G29" s="111">
        <v>15016.6</v>
      </c>
      <c r="H29" s="111">
        <v>5326.92</v>
      </c>
      <c r="I29" s="109">
        <v>545</v>
      </c>
      <c r="J29" s="111">
        <v>1060.7</v>
      </c>
      <c r="K29" s="111">
        <v>1946.33</v>
      </c>
    </row>
    <row r="30" spans="1:11" ht="11.25" customHeight="1">
      <c r="A30" s="108" t="s">
        <v>122</v>
      </c>
      <c r="B30" s="108" t="s">
        <v>123</v>
      </c>
      <c r="C30" s="109">
        <v>2988</v>
      </c>
      <c r="D30" s="111">
        <v>9004.2999999999993</v>
      </c>
      <c r="E30" s="111">
        <v>3013.49</v>
      </c>
      <c r="F30" s="109">
        <v>1586</v>
      </c>
      <c r="G30" s="111">
        <v>7223.6</v>
      </c>
      <c r="H30" s="111">
        <v>4554.63</v>
      </c>
      <c r="I30" s="109">
        <v>478</v>
      </c>
      <c r="J30" s="111">
        <v>925.5</v>
      </c>
      <c r="K30" s="111">
        <v>1936.09</v>
      </c>
    </row>
    <row r="31" spans="1:11" ht="11.25" customHeight="1">
      <c r="A31" s="108" t="s">
        <v>124</v>
      </c>
      <c r="B31" s="108" t="s">
        <v>125</v>
      </c>
      <c r="C31" s="109">
        <v>834</v>
      </c>
      <c r="D31" s="111">
        <v>1630</v>
      </c>
      <c r="E31" s="111">
        <v>1954.41</v>
      </c>
      <c r="F31" s="109">
        <v>486</v>
      </c>
      <c r="G31" s="111">
        <v>1262.8</v>
      </c>
      <c r="H31" s="111">
        <v>2598.4899999999998</v>
      </c>
      <c r="I31" s="109">
        <v>187</v>
      </c>
      <c r="J31" s="111">
        <v>368.1</v>
      </c>
      <c r="K31" s="111">
        <v>1968.38</v>
      </c>
    </row>
    <row r="32" spans="1:11" ht="11.25" customHeight="1">
      <c r="A32" s="108" t="s">
        <v>126</v>
      </c>
      <c r="B32" s="108" t="s">
        <v>127</v>
      </c>
      <c r="C32" s="109">
        <v>895</v>
      </c>
      <c r="D32" s="111">
        <v>2052.9</v>
      </c>
      <c r="E32" s="111">
        <v>2293.8000000000002</v>
      </c>
      <c r="F32" s="109">
        <v>366</v>
      </c>
      <c r="G32" s="111">
        <v>926.2</v>
      </c>
      <c r="H32" s="111">
        <v>2530.69</v>
      </c>
      <c r="I32" s="109">
        <v>267</v>
      </c>
      <c r="J32" s="111">
        <v>517.6</v>
      </c>
      <c r="K32" s="111">
        <v>1938.49</v>
      </c>
    </row>
    <row r="33" spans="1:13" ht="11.25" customHeight="1">
      <c r="A33" s="108" t="s">
        <v>59</v>
      </c>
      <c r="B33" s="108" t="s">
        <v>128</v>
      </c>
      <c r="C33" s="109">
        <v>757</v>
      </c>
      <c r="D33" s="111">
        <v>1508.5</v>
      </c>
      <c r="E33" s="111">
        <v>1992.79</v>
      </c>
      <c r="F33" s="109">
        <v>285</v>
      </c>
      <c r="G33" s="111">
        <v>778.6</v>
      </c>
      <c r="H33" s="111">
        <v>2731.86</v>
      </c>
      <c r="I33" s="109">
        <v>237</v>
      </c>
      <c r="J33" s="111">
        <v>460.3</v>
      </c>
      <c r="K33" s="111">
        <v>1942.02</v>
      </c>
    </row>
    <row r="34" spans="1:13" ht="11.25" customHeight="1">
      <c r="A34" s="108" t="s">
        <v>61</v>
      </c>
      <c r="B34" s="108" t="s">
        <v>129</v>
      </c>
      <c r="C34" s="109">
        <v>893</v>
      </c>
      <c r="D34" s="111">
        <v>2073.6999999999998</v>
      </c>
      <c r="E34" s="111">
        <v>2322.15</v>
      </c>
      <c r="F34" s="109">
        <v>398</v>
      </c>
      <c r="G34" s="111">
        <v>1389.5</v>
      </c>
      <c r="H34" s="111">
        <v>3491.32</v>
      </c>
      <c r="I34" s="109">
        <v>196</v>
      </c>
      <c r="J34" s="111">
        <v>380.6</v>
      </c>
      <c r="K34" s="111">
        <v>1941.65</v>
      </c>
    </row>
    <row r="35" spans="1:13" ht="11.25" customHeight="1">
      <c r="A35" s="108" t="s">
        <v>63</v>
      </c>
      <c r="B35" s="108" t="s">
        <v>130</v>
      </c>
      <c r="C35" s="109">
        <v>1021</v>
      </c>
      <c r="D35" s="111">
        <v>2001.7</v>
      </c>
      <c r="E35" s="111">
        <v>1960.53</v>
      </c>
      <c r="F35" s="109">
        <v>442</v>
      </c>
      <c r="G35" s="111">
        <v>1033.5</v>
      </c>
      <c r="H35" s="111">
        <v>2338.08</v>
      </c>
      <c r="I35" s="109">
        <v>337</v>
      </c>
      <c r="J35" s="111">
        <v>656.8</v>
      </c>
      <c r="K35" s="111">
        <v>1949.13</v>
      </c>
    </row>
    <row r="36" spans="1:13" ht="11.25" customHeight="1">
      <c r="A36" s="108" t="s">
        <v>65</v>
      </c>
      <c r="B36" s="108" t="s">
        <v>131</v>
      </c>
      <c r="C36" s="109">
        <v>2870</v>
      </c>
      <c r="D36" s="111">
        <v>6635.5</v>
      </c>
      <c r="E36" s="111">
        <v>2312.02</v>
      </c>
      <c r="F36" s="109">
        <v>2901</v>
      </c>
      <c r="G36" s="111">
        <v>8553</v>
      </c>
      <c r="H36" s="111">
        <v>2948.29</v>
      </c>
      <c r="I36" s="109">
        <v>455</v>
      </c>
      <c r="J36" s="111">
        <v>884.5</v>
      </c>
      <c r="K36" s="111">
        <v>1944.11</v>
      </c>
    </row>
    <row r="37" spans="1:13" ht="11.25" customHeight="1">
      <c r="A37" s="108" t="s">
        <v>67</v>
      </c>
      <c r="B37" s="108" t="s">
        <v>132</v>
      </c>
      <c r="C37" s="109">
        <v>3634</v>
      </c>
      <c r="D37" s="111">
        <v>11661.5</v>
      </c>
      <c r="E37" s="111">
        <v>3208.98</v>
      </c>
      <c r="F37" s="109">
        <v>1848</v>
      </c>
      <c r="G37" s="111">
        <v>8658.4</v>
      </c>
      <c r="H37" s="111">
        <v>4685.25</v>
      </c>
      <c r="I37" s="109">
        <v>495</v>
      </c>
      <c r="J37" s="111">
        <v>960.4</v>
      </c>
      <c r="K37" s="111">
        <v>1940.26</v>
      </c>
    </row>
    <row r="38" spans="1:13" s="119" customFormat="1" ht="11.25" customHeight="1">
      <c r="A38" s="113" t="s">
        <v>133</v>
      </c>
      <c r="B38" s="114"/>
      <c r="C38" s="121">
        <v>23792</v>
      </c>
      <c r="D38" s="122">
        <v>67196</v>
      </c>
      <c r="E38" s="122">
        <v>2824.31</v>
      </c>
      <c r="F38" s="121">
        <v>13957</v>
      </c>
      <c r="G38" s="122">
        <v>55522.1</v>
      </c>
      <c r="H38" s="122">
        <v>3978.08</v>
      </c>
      <c r="I38" s="121">
        <v>4150</v>
      </c>
      <c r="J38" s="122">
        <v>8063.5</v>
      </c>
      <c r="K38" s="122">
        <v>1943.02</v>
      </c>
      <c r="L38" s="128"/>
      <c r="M38" s="129"/>
    </row>
    <row r="39" spans="1:13" ht="11.25" customHeight="1">
      <c r="D39" s="118"/>
      <c r="G39" s="118"/>
      <c r="J39" s="118"/>
    </row>
    <row r="40" spans="1:13" ht="21" customHeight="1">
      <c r="A40" s="99" t="s">
        <v>104</v>
      </c>
      <c r="B40" s="99" t="s">
        <v>105</v>
      </c>
      <c r="C40" s="102" t="s">
        <v>140</v>
      </c>
      <c r="D40" s="103"/>
      <c r="E40" s="104"/>
      <c r="F40" s="105"/>
      <c r="G40" s="105"/>
      <c r="H40" s="105"/>
      <c r="I40" s="96"/>
      <c r="J40" s="123"/>
      <c r="K40" s="118"/>
      <c r="L40" s="95"/>
      <c r="M40" s="95"/>
    </row>
    <row r="41" spans="1:13" ht="11.25" customHeight="1">
      <c r="A41" s="101"/>
      <c r="B41" s="101"/>
      <c r="C41" s="99" t="s">
        <v>107</v>
      </c>
      <c r="D41" s="99" t="s">
        <v>108</v>
      </c>
      <c r="E41" s="99" t="s">
        <v>109</v>
      </c>
      <c r="I41" s="96"/>
      <c r="J41" s="123"/>
      <c r="K41" s="118"/>
      <c r="L41" s="95"/>
      <c r="M41" s="95"/>
    </row>
    <row r="42" spans="1:13" ht="41.25" customHeight="1">
      <c r="A42" s="100"/>
      <c r="B42" s="100"/>
      <c r="C42" s="100"/>
      <c r="D42" s="100"/>
      <c r="E42" s="100"/>
      <c r="I42" s="96"/>
      <c r="J42" s="123"/>
      <c r="K42" s="118"/>
      <c r="L42" s="124"/>
      <c r="M42" s="95"/>
    </row>
    <row r="43" spans="1:13" ht="11.25" customHeight="1">
      <c r="A43" s="108" t="s">
        <v>110</v>
      </c>
      <c r="B43" s="108" t="s">
        <v>111</v>
      </c>
      <c r="C43" s="109">
        <v>3</v>
      </c>
      <c r="D43" s="111">
        <v>233.2</v>
      </c>
      <c r="E43" s="111">
        <v>77731.960000000006</v>
      </c>
      <c r="I43" s="96"/>
      <c r="J43" s="123"/>
      <c r="K43" s="118"/>
      <c r="L43" s="124"/>
      <c r="M43" s="118"/>
    </row>
    <row r="44" spans="1:13" ht="11.25" customHeight="1">
      <c r="A44" s="108" t="s">
        <v>112</v>
      </c>
      <c r="B44" s="108" t="s">
        <v>113</v>
      </c>
      <c r="C44" s="109">
        <v>9</v>
      </c>
      <c r="D44" s="111">
        <v>867.3</v>
      </c>
      <c r="E44" s="111">
        <v>96365.04</v>
      </c>
      <c r="I44" s="96"/>
      <c r="J44" s="123"/>
      <c r="K44" s="118"/>
      <c r="L44" s="124"/>
      <c r="M44" s="118"/>
    </row>
    <row r="45" spans="1:13" ht="11.25" customHeight="1">
      <c r="A45" s="108" t="s">
        <v>114</v>
      </c>
      <c r="B45" s="108" t="s">
        <v>115</v>
      </c>
      <c r="C45" s="109">
        <v>7</v>
      </c>
      <c r="D45" s="111">
        <v>375.8</v>
      </c>
      <c r="E45" s="111">
        <v>53688.78</v>
      </c>
      <c r="I45" s="96"/>
      <c r="J45" s="123"/>
      <c r="K45" s="118"/>
      <c r="L45" s="124"/>
      <c r="M45" s="118"/>
    </row>
    <row r="46" spans="1:13" ht="11.25" customHeight="1">
      <c r="A46" s="108" t="s">
        <v>116</v>
      </c>
      <c r="B46" s="108" t="s">
        <v>117</v>
      </c>
      <c r="C46" s="109">
        <v>4</v>
      </c>
      <c r="D46" s="111">
        <v>246.7</v>
      </c>
      <c r="E46" s="111">
        <v>61686.879999999997</v>
      </c>
      <c r="I46" s="96"/>
      <c r="J46" s="123"/>
      <c r="K46" s="118"/>
      <c r="L46" s="124"/>
      <c r="M46" s="118"/>
    </row>
    <row r="47" spans="1:13" ht="11.25" customHeight="1">
      <c r="A47" s="108" t="s">
        <v>118</v>
      </c>
      <c r="B47" s="108" t="s">
        <v>119</v>
      </c>
      <c r="C47" s="109">
        <v>3</v>
      </c>
      <c r="D47" s="111">
        <v>169.5</v>
      </c>
      <c r="E47" s="111">
        <v>56501.760000000002</v>
      </c>
      <c r="I47" s="96"/>
      <c r="J47" s="123"/>
      <c r="K47" s="118"/>
      <c r="L47" s="124"/>
      <c r="M47" s="118"/>
    </row>
    <row r="48" spans="1:13" ht="11.25" customHeight="1">
      <c r="A48" s="108" t="s">
        <v>120</v>
      </c>
      <c r="B48" s="108" t="s">
        <v>121</v>
      </c>
      <c r="C48" s="109">
        <v>113</v>
      </c>
      <c r="D48" s="111">
        <v>13241.7</v>
      </c>
      <c r="E48" s="111">
        <v>117183.61</v>
      </c>
      <c r="I48" s="96"/>
      <c r="J48" s="123"/>
      <c r="K48" s="118"/>
      <c r="L48" s="124"/>
      <c r="M48" s="118"/>
    </row>
    <row r="49" spans="1:13" ht="11.25" customHeight="1">
      <c r="A49" s="108" t="s">
        <v>122</v>
      </c>
      <c r="B49" s="108" t="s">
        <v>123</v>
      </c>
      <c r="C49" s="109">
        <v>28</v>
      </c>
      <c r="D49" s="111">
        <v>3528.2</v>
      </c>
      <c r="E49" s="111">
        <v>126007.87</v>
      </c>
      <c r="I49" s="96"/>
      <c r="J49" s="123"/>
      <c r="K49" s="118"/>
      <c r="L49" s="124"/>
      <c r="M49" s="95"/>
    </row>
    <row r="50" spans="1:13" ht="11.25" customHeight="1">
      <c r="A50" s="108" t="s">
        <v>124</v>
      </c>
      <c r="B50" s="108" t="s">
        <v>125</v>
      </c>
      <c r="C50" s="109">
        <v>3</v>
      </c>
      <c r="D50" s="111">
        <v>180</v>
      </c>
      <c r="E50" s="111">
        <v>60005.11</v>
      </c>
      <c r="I50" s="96"/>
      <c r="J50" s="123"/>
      <c r="K50" s="118"/>
      <c r="L50" s="124"/>
      <c r="M50" s="95"/>
    </row>
    <row r="51" spans="1:13" ht="11.25" customHeight="1">
      <c r="A51" s="108" t="s">
        <v>126</v>
      </c>
      <c r="B51" s="108" t="s">
        <v>127</v>
      </c>
      <c r="C51" s="109">
        <v>5</v>
      </c>
      <c r="D51" s="111">
        <v>324.39999999999998</v>
      </c>
      <c r="E51" s="111">
        <v>64876.13</v>
      </c>
      <c r="I51" s="96"/>
      <c r="J51" s="123"/>
      <c r="K51" s="118"/>
      <c r="L51" s="124"/>
      <c r="M51" s="95"/>
    </row>
    <row r="52" spans="1:13" ht="11.25" customHeight="1">
      <c r="A52" s="108" t="s">
        <v>59</v>
      </c>
      <c r="B52" s="108" t="s">
        <v>128</v>
      </c>
      <c r="C52" s="109">
        <v>2</v>
      </c>
      <c r="D52" s="111">
        <v>126.1</v>
      </c>
      <c r="E52" s="111">
        <v>63060</v>
      </c>
      <c r="I52" s="96"/>
      <c r="J52" s="123"/>
      <c r="K52" s="118"/>
      <c r="L52" s="124"/>
      <c r="M52" s="95"/>
    </row>
    <row r="53" spans="1:13" ht="11.25" customHeight="1">
      <c r="A53" s="108" t="s">
        <v>61</v>
      </c>
      <c r="B53" s="108" t="s">
        <v>129</v>
      </c>
      <c r="C53" s="109">
        <v>1</v>
      </c>
      <c r="D53" s="111">
        <v>41</v>
      </c>
      <c r="E53" s="111">
        <v>40989</v>
      </c>
      <c r="I53" s="96"/>
      <c r="J53" s="123"/>
      <c r="K53" s="118"/>
      <c r="L53" s="124"/>
      <c r="M53" s="95"/>
    </row>
    <row r="54" spans="1:13" ht="11.25" customHeight="1">
      <c r="A54" s="108" t="s">
        <v>63</v>
      </c>
      <c r="B54" s="108" t="s">
        <v>130</v>
      </c>
      <c r="C54" s="109">
        <v>6</v>
      </c>
      <c r="D54" s="111">
        <v>392.6</v>
      </c>
      <c r="E54" s="111">
        <v>65431.76</v>
      </c>
      <c r="I54" s="96"/>
      <c r="J54" s="123"/>
      <c r="K54" s="118"/>
      <c r="L54" s="124"/>
      <c r="M54" s="95"/>
    </row>
    <row r="55" spans="1:13" ht="11.25" customHeight="1">
      <c r="A55" s="108" t="s">
        <v>65</v>
      </c>
      <c r="B55" s="108" t="s">
        <v>131</v>
      </c>
      <c r="C55" s="109">
        <v>11</v>
      </c>
      <c r="D55" s="111">
        <v>782.9</v>
      </c>
      <c r="E55" s="111">
        <v>71172.12</v>
      </c>
      <c r="I55" s="96"/>
      <c r="J55" s="123"/>
      <c r="K55" s="118"/>
      <c r="L55" s="124"/>
      <c r="M55" s="95"/>
    </row>
    <row r="56" spans="1:13" ht="11.25" customHeight="1">
      <c r="A56" s="108" t="s">
        <v>67</v>
      </c>
      <c r="B56" s="108" t="s">
        <v>132</v>
      </c>
      <c r="C56" s="109">
        <v>21</v>
      </c>
      <c r="D56" s="111">
        <v>2345.6</v>
      </c>
      <c r="E56" s="111">
        <v>111688.6</v>
      </c>
      <c r="I56" s="96"/>
      <c r="J56" s="123"/>
      <c r="K56" s="118"/>
      <c r="L56" s="124"/>
      <c r="M56" s="95"/>
    </row>
    <row r="57" spans="1:13" s="119" customFormat="1" ht="11.25" customHeight="1">
      <c r="A57" s="113" t="s">
        <v>133</v>
      </c>
      <c r="B57" s="114"/>
      <c r="C57" s="121">
        <v>216</v>
      </c>
      <c r="D57" s="122">
        <v>22855</v>
      </c>
      <c r="E57" s="122">
        <v>105810.06</v>
      </c>
      <c r="J57" s="120"/>
      <c r="K57" s="130"/>
      <c r="L57" s="128"/>
      <c r="M57" s="129"/>
    </row>
    <row r="58" spans="1:13" ht="11.25" customHeight="1">
      <c r="D58" s="118"/>
    </row>
  </sheetData>
  <mergeCells count="38">
    <mergeCell ref="E41:E42"/>
    <mergeCell ref="A57:B57"/>
    <mergeCell ref="H22:H23"/>
    <mergeCell ref="I22:I23"/>
    <mergeCell ref="J22:J23"/>
    <mergeCell ref="K22:K23"/>
    <mergeCell ref="A38:B38"/>
    <mergeCell ref="A40:A42"/>
    <mergeCell ref="B40:B42"/>
    <mergeCell ref="C40:E40"/>
    <mergeCell ref="C41:C42"/>
    <mergeCell ref="D41:D42"/>
    <mergeCell ref="A21:A23"/>
    <mergeCell ref="B21:B23"/>
    <mergeCell ref="C21:E21"/>
    <mergeCell ref="F21:H21"/>
    <mergeCell ref="I21:K21"/>
    <mergeCell ref="C22:C23"/>
    <mergeCell ref="D22:D23"/>
    <mergeCell ref="E22:E23"/>
    <mergeCell ref="F22:F23"/>
    <mergeCell ref="G22:G23"/>
    <mergeCell ref="G3:G4"/>
    <mergeCell ref="H3:H4"/>
    <mergeCell ref="I3:I4"/>
    <mergeCell ref="J3:J4"/>
    <mergeCell ref="K3:K4"/>
    <mergeCell ref="A19:B19"/>
    <mergeCell ref="A1:F1"/>
    <mergeCell ref="A2:A4"/>
    <mergeCell ref="B2:B4"/>
    <mergeCell ref="C2:E2"/>
    <mergeCell ref="F2:H2"/>
    <mergeCell ref="I2:K2"/>
    <mergeCell ref="C3:C4"/>
    <mergeCell ref="D3:D4"/>
    <mergeCell ref="E3:E4"/>
    <mergeCell ref="F3:F4"/>
  </mergeCells>
  <pageMargins left="0.75" right="0.75" top="1" bottom="1" header="0.5" footer="0.5"/>
  <pageSetup paperSize="9" orientation="landscape"/>
  <rowBreaks count="3" manualBreakCount="3">
    <brk id="20" max="16383" man="1"/>
    <brk id="39" max="16383" man="1"/>
    <brk id="5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O44"/>
  <sheetViews>
    <sheetView topLeftCell="A31" zoomScale="190" workbookViewId="0">
      <selection activeCell="A19" sqref="A19:XFD19"/>
    </sheetView>
  </sheetViews>
  <sheetFormatPr defaultColWidth="9.33203125" defaultRowHeight="12.75"/>
  <cols>
    <col min="1" max="1" width="4" style="131" customWidth="1"/>
    <col min="2" max="2" width="33" style="131" customWidth="1"/>
    <col min="3" max="3" width="11" style="131" customWidth="1"/>
    <col min="4" max="4" width="14.1640625" style="131" customWidth="1"/>
    <col min="5" max="5" width="10.33203125" style="131" customWidth="1"/>
    <col min="6" max="6" width="11" style="131" customWidth="1"/>
    <col min="7" max="7" width="14.1640625" style="131" customWidth="1"/>
    <col min="8" max="8" width="10.33203125" style="131" customWidth="1"/>
    <col min="9" max="9" width="11" style="131" customWidth="1"/>
    <col min="10" max="10" width="14.1640625" style="131" customWidth="1"/>
    <col min="11" max="11" width="10.33203125" style="131" customWidth="1"/>
    <col min="12" max="12" width="9.33203125" style="131" hidden="1" customWidth="1"/>
    <col min="13" max="13" width="9.33203125" style="132" hidden="1" customWidth="1"/>
    <col min="14" max="14" width="9.33203125" style="131" hidden="1" customWidth="1"/>
    <col min="15" max="15" width="9.33203125" style="132" hidden="1" customWidth="1"/>
    <col min="16" max="16" width="9.33203125" style="131"/>
    <col min="17" max="17" width="13.1640625" style="131" customWidth="1"/>
    <col min="18" max="16384" width="9.33203125" style="131"/>
  </cols>
  <sheetData>
    <row r="1" spans="1:11">
      <c r="A1" s="97" t="s">
        <v>141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ht="23.25" customHeight="1">
      <c r="A2" s="99" t="s">
        <v>104</v>
      </c>
      <c r="B2" s="99" t="s">
        <v>105</v>
      </c>
      <c r="C2" s="102" t="s">
        <v>106</v>
      </c>
      <c r="D2" s="103"/>
      <c r="E2" s="103"/>
      <c r="F2" s="102" t="s">
        <v>142</v>
      </c>
      <c r="G2" s="103"/>
      <c r="H2" s="104"/>
      <c r="I2" s="102" t="s">
        <v>143</v>
      </c>
      <c r="J2" s="103"/>
      <c r="K2" s="104"/>
    </row>
    <row r="3" spans="1:11" ht="28.5" customHeight="1">
      <c r="A3" s="101"/>
      <c r="B3" s="101"/>
      <c r="C3" s="99" t="s">
        <v>107</v>
      </c>
      <c r="D3" s="99" t="s">
        <v>108</v>
      </c>
      <c r="E3" s="99" t="s">
        <v>109</v>
      </c>
      <c r="F3" s="99" t="s">
        <v>107</v>
      </c>
      <c r="G3" s="99" t="s">
        <v>108</v>
      </c>
      <c r="H3" s="99" t="s">
        <v>109</v>
      </c>
      <c r="I3" s="99" t="s">
        <v>107</v>
      </c>
      <c r="J3" s="99" t="s">
        <v>108</v>
      </c>
      <c r="K3" s="99" t="s">
        <v>109</v>
      </c>
    </row>
    <row r="4" spans="1:11" ht="21.75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>
      <c r="A5" s="108" t="s">
        <v>110</v>
      </c>
      <c r="B5" s="108" t="s">
        <v>111</v>
      </c>
      <c r="C5" s="109">
        <v>27171</v>
      </c>
      <c r="D5" s="110">
        <v>84450.5</v>
      </c>
      <c r="E5" s="109">
        <v>3108.11</v>
      </c>
      <c r="F5" s="109">
        <v>251</v>
      </c>
      <c r="G5" s="111">
        <v>275.39999999999998</v>
      </c>
      <c r="H5" s="111">
        <v>1097.27</v>
      </c>
      <c r="I5" s="109">
        <v>4110</v>
      </c>
      <c r="J5" s="111">
        <v>7948.7</v>
      </c>
      <c r="K5" s="111">
        <v>1934</v>
      </c>
    </row>
    <row r="6" spans="1:11">
      <c r="A6" s="108" t="s">
        <v>112</v>
      </c>
      <c r="B6" s="108" t="s">
        <v>113</v>
      </c>
      <c r="C6" s="109">
        <v>34178</v>
      </c>
      <c r="D6" s="110">
        <v>135315.4</v>
      </c>
      <c r="E6" s="109">
        <v>3959.14</v>
      </c>
      <c r="F6" s="109">
        <v>250</v>
      </c>
      <c r="G6" s="111">
        <v>285.8</v>
      </c>
      <c r="H6" s="111">
        <v>1143.06</v>
      </c>
      <c r="I6" s="109">
        <v>4318</v>
      </c>
      <c r="J6" s="111">
        <v>8351</v>
      </c>
      <c r="K6" s="111">
        <v>1934</v>
      </c>
    </row>
    <row r="7" spans="1:11">
      <c r="A7" s="108" t="s">
        <v>114</v>
      </c>
      <c r="B7" s="108" t="s">
        <v>115</v>
      </c>
      <c r="C7" s="109">
        <v>19669</v>
      </c>
      <c r="D7" s="110">
        <v>61818.1</v>
      </c>
      <c r="E7" s="109">
        <v>3142.92</v>
      </c>
      <c r="F7" s="109">
        <v>223</v>
      </c>
      <c r="G7" s="111">
        <v>237.8</v>
      </c>
      <c r="H7" s="111">
        <v>1066.45</v>
      </c>
      <c r="I7" s="109">
        <v>2913</v>
      </c>
      <c r="J7" s="111">
        <v>5633.8</v>
      </c>
      <c r="K7" s="111">
        <v>1934</v>
      </c>
    </row>
    <row r="8" spans="1:11">
      <c r="A8" s="108" t="s">
        <v>116</v>
      </c>
      <c r="B8" s="108" t="s">
        <v>117</v>
      </c>
      <c r="C8" s="109">
        <v>11149</v>
      </c>
      <c r="D8" s="110">
        <v>32735.200000000001</v>
      </c>
      <c r="E8" s="109">
        <v>2936.16</v>
      </c>
      <c r="F8" s="109">
        <v>164</v>
      </c>
      <c r="G8" s="111">
        <v>181.7</v>
      </c>
      <c r="H8" s="111">
        <v>1107.96</v>
      </c>
      <c r="I8" s="109">
        <v>2044</v>
      </c>
      <c r="J8" s="111">
        <v>3953.1</v>
      </c>
      <c r="K8" s="111">
        <v>1934</v>
      </c>
    </row>
    <row r="9" spans="1:11">
      <c r="A9" s="108" t="s">
        <v>118</v>
      </c>
      <c r="B9" s="108" t="s">
        <v>119</v>
      </c>
      <c r="C9" s="109">
        <v>17895</v>
      </c>
      <c r="D9" s="110">
        <v>51244.7</v>
      </c>
      <c r="E9" s="109">
        <v>2863.63</v>
      </c>
      <c r="F9" s="109">
        <v>234</v>
      </c>
      <c r="G9" s="111">
        <v>254.6</v>
      </c>
      <c r="H9" s="111">
        <v>1088.24</v>
      </c>
      <c r="I9" s="109">
        <v>3214</v>
      </c>
      <c r="J9" s="111">
        <v>6215.9</v>
      </c>
      <c r="K9" s="111">
        <v>1934</v>
      </c>
    </row>
    <row r="10" spans="1:11">
      <c r="A10" s="108" t="s">
        <v>120</v>
      </c>
      <c r="B10" s="108" t="s">
        <v>121</v>
      </c>
      <c r="C10" s="109">
        <v>104034</v>
      </c>
      <c r="D10" s="110">
        <v>438247.1</v>
      </c>
      <c r="E10" s="109">
        <v>4212.54</v>
      </c>
      <c r="F10" s="109">
        <v>413</v>
      </c>
      <c r="G10" s="111">
        <v>492.1</v>
      </c>
      <c r="H10" s="111">
        <v>1191.57</v>
      </c>
      <c r="I10" s="109">
        <v>13401</v>
      </c>
      <c r="J10" s="111">
        <v>25917.599999999999</v>
      </c>
      <c r="K10" s="111">
        <v>1934</v>
      </c>
    </row>
    <row r="11" spans="1:11">
      <c r="A11" s="108" t="s">
        <v>122</v>
      </c>
      <c r="B11" s="108" t="s">
        <v>123</v>
      </c>
      <c r="C11" s="109">
        <v>74476</v>
      </c>
      <c r="D11" s="110">
        <v>270965.59999999998</v>
      </c>
      <c r="E11" s="109">
        <v>3638.29</v>
      </c>
      <c r="F11" s="109">
        <v>432</v>
      </c>
      <c r="G11" s="111">
        <v>498.8</v>
      </c>
      <c r="H11" s="111">
        <v>1154.5999999999999</v>
      </c>
      <c r="I11" s="109">
        <v>11404</v>
      </c>
      <c r="J11" s="111">
        <v>22055.3</v>
      </c>
      <c r="K11" s="111">
        <v>1934</v>
      </c>
    </row>
    <row r="12" spans="1:11">
      <c r="A12" s="108" t="s">
        <v>124</v>
      </c>
      <c r="B12" s="108" t="s">
        <v>125</v>
      </c>
      <c r="C12" s="109">
        <v>19767</v>
      </c>
      <c r="D12" s="110">
        <v>55129.2</v>
      </c>
      <c r="E12" s="109">
        <v>2788.95</v>
      </c>
      <c r="F12" s="109">
        <v>263</v>
      </c>
      <c r="G12" s="111">
        <v>277.8</v>
      </c>
      <c r="H12" s="111">
        <v>1056.27</v>
      </c>
      <c r="I12" s="109">
        <v>2968</v>
      </c>
      <c r="J12" s="111">
        <v>5740.1</v>
      </c>
      <c r="K12" s="111">
        <v>1934</v>
      </c>
    </row>
    <row r="13" spans="1:11">
      <c r="A13" s="108" t="s">
        <v>126</v>
      </c>
      <c r="B13" s="108" t="s">
        <v>127</v>
      </c>
      <c r="C13" s="109">
        <v>17068</v>
      </c>
      <c r="D13" s="110">
        <v>50269.8</v>
      </c>
      <c r="E13" s="109">
        <v>2945.27</v>
      </c>
      <c r="F13" s="109">
        <v>214</v>
      </c>
      <c r="G13" s="111">
        <v>219.7</v>
      </c>
      <c r="H13" s="111">
        <v>1026.7</v>
      </c>
      <c r="I13" s="109">
        <v>2881</v>
      </c>
      <c r="J13" s="111">
        <v>5571.9</v>
      </c>
      <c r="K13" s="111">
        <v>1934</v>
      </c>
    </row>
    <row r="14" spans="1:11">
      <c r="A14" s="108" t="s">
        <v>59</v>
      </c>
      <c r="B14" s="108" t="s">
        <v>128</v>
      </c>
      <c r="C14" s="109">
        <v>15012</v>
      </c>
      <c r="D14" s="110">
        <v>42419.1</v>
      </c>
      <c r="E14" s="109">
        <v>2825.68</v>
      </c>
      <c r="F14" s="109">
        <v>265</v>
      </c>
      <c r="G14" s="111">
        <v>282.2</v>
      </c>
      <c r="H14" s="111">
        <v>1064.83</v>
      </c>
      <c r="I14" s="109">
        <v>2852</v>
      </c>
      <c r="J14" s="111">
        <v>5515.8</v>
      </c>
      <c r="K14" s="111">
        <v>1934</v>
      </c>
    </row>
    <row r="15" spans="1:11">
      <c r="A15" s="108" t="s">
        <v>61</v>
      </c>
      <c r="B15" s="108" t="s">
        <v>129</v>
      </c>
      <c r="C15" s="109">
        <v>18355</v>
      </c>
      <c r="D15" s="110">
        <v>56070.9</v>
      </c>
      <c r="E15" s="109">
        <v>3054.8</v>
      </c>
      <c r="F15" s="109">
        <v>265</v>
      </c>
      <c r="G15" s="111">
        <v>297.2</v>
      </c>
      <c r="H15" s="111">
        <v>1121.6199999999999</v>
      </c>
      <c r="I15" s="109">
        <v>3075</v>
      </c>
      <c r="J15" s="111">
        <v>5947.1</v>
      </c>
      <c r="K15" s="111">
        <v>1934</v>
      </c>
    </row>
    <row r="16" spans="1:11">
      <c r="A16" s="108" t="s">
        <v>63</v>
      </c>
      <c r="B16" s="108" t="s">
        <v>130</v>
      </c>
      <c r="C16" s="109">
        <v>18970</v>
      </c>
      <c r="D16" s="110">
        <v>53658.1</v>
      </c>
      <c r="E16" s="109">
        <v>2828.57</v>
      </c>
      <c r="F16" s="109">
        <v>321</v>
      </c>
      <c r="G16" s="111">
        <v>347.5</v>
      </c>
      <c r="H16" s="111">
        <v>1082.27</v>
      </c>
      <c r="I16" s="109">
        <v>3042</v>
      </c>
      <c r="J16" s="111">
        <v>5883.2</v>
      </c>
      <c r="K16" s="111">
        <v>1934</v>
      </c>
    </row>
    <row r="17" spans="1:15">
      <c r="A17" s="108" t="s">
        <v>65</v>
      </c>
      <c r="B17" s="108" t="s">
        <v>131</v>
      </c>
      <c r="C17" s="109">
        <v>69609</v>
      </c>
      <c r="D17" s="110">
        <v>210864.9</v>
      </c>
      <c r="E17" s="109">
        <v>3029.28</v>
      </c>
      <c r="F17" s="109">
        <v>601</v>
      </c>
      <c r="G17" s="111">
        <v>648.9</v>
      </c>
      <c r="H17" s="111">
        <v>1079.75</v>
      </c>
      <c r="I17" s="109">
        <v>10686</v>
      </c>
      <c r="J17" s="111">
        <v>20666.7</v>
      </c>
      <c r="K17" s="111">
        <v>1934</v>
      </c>
    </row>
    <row r="18" spans="1:15">
      <c r="A18" s="108" t="s">
        <v>67</v>
      </c>
      <c r="B18" s="108" t="s">
        <v>132</v>
      </c>
      <c r="C18" s="109">
        <v>82673</v>
      </c>
      <c r="D18" s="110">
        <v>331976</v>
      </c>
      <c r="E18" s="109">
        <v>4015.53</v>
      </c>
      <c r="F18" s="109">
        <v>454</v>
      </c>
      <c r="G18" s="111">
        <v>536.70000000000005</v>
      </c>
      <c r="H18" s="111">
        <v>1182.1600000000001</v>
      </c>
      <c r="I18" s="109">
        <v>9853</v>
      </c>
      <c r="J18" s="111">
        <v>19055.7</v>
      </c>
      <c r="K18" s="111">
        <v>1934</v>
      </c>
    </row>
    <row r="19" spans="1:15" s="133" customFormat="1">
      <c r="A19" s="113" t="s">
        <v>133</v>
      </c>
      <c r="B19" s="114"/>
      <c r="C19" s="121">
        <v>530026</v>
      </c>
      <c r="D19" s="122">
        <v>1875164.6</v>
      </c>
      <c r="E19" s="125">
        <v>3537.87</v>
      </c>
      <c r="F19" s="121">
        <v>4350</v>
      </c>
      <c r="G19" s="134">
        <v>4836.2</v>
      </c>
      <c r="H19" s="134">
        <v>1111.77</v>
      </c>
      <c r="I19" s="121">
        <v>76761</v>
      </c>
      <c r="J19" s="134">
        <v>148455.79999999999</v>
      </c>
      <c r="K19" s="134">
        <v>1934</v>
      </c>
      <c r="M19" s="135"/>
      <c r="O19" s="135"/>
    </row>
    <row r="20" spans="1:15">
      <c r="A20" s="95"/>
      <c r="B20" s="95"/>
      <c r="C20" s="95"/>
      <c r="D20" s="136"/>
      <c r="E20" s="95"/>
      <c r="F20" s="95"/>
      <c r="G20" s="136"/>
      <c r="H20" s="95"/>
      <c r="I20" s="95"/>
      <c r="J20" s="136"/>
      <c r="K20" s="95"/>
    </row>
    <row r="21" spans="1:15" ht="22.5" customHeight="1">
      <c r="A21" s="99" t="s">
        <v>104</v>
      </c>
      <c r="B21" s="99" t="s">
        <v>105</v>
      </c>
      <c r="C21" s="102" t="s">
        <v>144</v>
      </c>
      <c r="D21" s="103"/>
      <c r="E21" s="104"/>
      <c r="F21" s="102" t="s">
        <v>145</v>
      </c>
      <c r="G21" s="103"/>
      <c r="H21" s="104"/>
      <c r="I21" s="102" t="s">
        <v>88</v>
      </c>
      <c r="J21" s="103"/>
      <c r="K21" s="104"/>
    </row>
    <row r="22" spans="1:15" ht="12.75" customHeight="1">
      <c r="A22" s="101"/>
      <c r="B22" s="101"/>
      <c r="C22" s="99" t="s">
        <v>107</v>
      </c>
      <c r="D22" s="99" t="s">
        <v>108</v>
      </c>
      <c r="E22" s="99" t="s">
        <v>109</v>
      </c>
      <c r="F22" s="99" t="s">
        <v>107</v>
      </c>
      <c r="G22" s="99" t="s">
        <v>108</v>
      </c>
      <c r="H22" s="99" t="s">
        <v>109</v>
      </c>
      <c r="I22" s="99" t="s">
        <v>107</v>
      </c>
      <c r="J22" s="99" t="s">
        <v>108</v>
      </c>
      <c r="K22" s="99" t="s">
        <v>109</v>
      </c>
    </row>
    <row r="23" spans="1:15" ht="39.75" customHeight="1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</row>
    <row r="24" spans="1:15">
      <c r="A24" s="108" t="s">
        <v>110</v>
      </c>
      <c r="B24" s="108" t="s">
        <v>111</v>
      </c>
      <c r="C24" s="109">
        <v>22810</v>
      </c>
      <c r="D24" s="111">
        <v>76226.399999999994</v>
      </c>
      <c r="E24" s="111">
        <v>3341.8</v>
      </c>
      <c r="F24" s="109">
        <v>7611</v>
      </c>
      <c r="G24" s="111">
        <v>23094.9</v>
      </c>
      <c r="H24" s="111">
        <v>3034.41</v>
      </c>
      <c r="I24" s="121">
        <v>0</v>
      </c>
      <c r="J24" s="134">
        <v>0</v>
      </c>
      <c r="K24" s="134">
        <v>0</v>
      </c>
    </row>
    <row r="25" spans="1:15">
      <c r="A25" s="108" t="s">
        <v>112</v>
      </c>
      <c r="B25" s="108" t="s">
        <v>113</v>
      </c>
      <c r="C25" s="109">
        <v>29610</v>
      </c>
      <c r="D25" s="111">
        <v>126678.6</v>
      </c>
      <c r="E25" s="111">
        <v>4278.24</v>
      </c>
      <c r="F25" s="109">
        <v>11171</v>
      </c>
      <c r="G25" s="111">
        <v>44073.1</v>
      </c>
      <c r="H25" s="111">
        <v>3945.32</v>
      </c>
      <c r="I25" s="121">
        <v>0</v>
      </c>
      <c r="J25" s="134">
        <v>0</v>
      </c>
      <c r="K25" s="134">
        <v>0</v>
      </c>
    </row>
    <row r="26" spans="1:15">
      <c r="A26" s="108" t="s">
        <v>114</v>
      </c>
      <c r="B26" s="108" t="s">
        <v>115</v>
      </c>
      <c r="C26" s="109">
        <v>16533</v>
      </c>
      <c r="D26" s="111">
        <v>55946.5</v>
      </c>
      <c r="E26" s="111">
        <v>3383.93</v>
      </c>
      <c r="F26" s="109">
        <v>4321</v>
      </c>
      <c r="G26" s="111">
        <v>13579.7</v>
      </c>
      <c r="H26" s="111">
        <v>3142.73</v>
      </c>
      <c r="I26" s="121">
        <v>0</v>
      </c>
      <c r="J26" s="134">
        <v>0</v>
      </c>
      <c r="K26" s="134">
        <v>0</v>
      </c>
    </row>
    <row r="27" spans="1:15">
      <c r="A27" s="108" t="s">
        <v>116</v>
      </c>
      <c r="B27" s="108" t="s">
        <v>117</v>
      </c>
      <c r="C27" s="109">
        <v>8941</v>
      </c>
      <c r="D27" s="111">
        <v>28600.400000000001</v>
      </c>
      <c r="E27" s="111">
        <v>3198.79</v>
      </c>
      <c r="F27" s="109">
        <v>2496</v>
      </c>
      <c r="G27" s="111">
        <v>7182.9</v>
      </c>
      <c r="H27" s="111">
        <v>2877.76</v>
      </c>
      <c r="I27" s="121">
        <v>0</v>
      </c>
      <c r="J27" s="134">
        <v>0</v>
      </c>
      <c r="K27" s="134">
        <v>0</v>
      </c>
    </row>
    <row r="28" spans="1:15">
      <c r="A28" s="108" t="s">
        <v>118</v>
      </c>
      <c r="B28" s="108" t="s">
        <v>119</v>
      </c>
      <c r="C28" s="109">
        <v>14447</v>
      </c>
      <c r="D28" s="111">
        <v>44774.2</v>
      </c>
      <c r="E28" s="111">
        <v>3099.2</v>
      </c>
      <c r="F28" s="109">
        <v>3498</v>
      </c>
      <c r="G28" s="111">
        <v>10081.700000000001</v>
      </c>
      <c r="H28" s="111">
        <v>2882.14</v>
      </c>
      <c r="I28" s="121">
        <v>0</v>
      </c>
      <c r="J28" s="134">
        <v>0</v>
      </c>
      <c r="K28" s="134">
        <v>0</v>
      </c>
    </row>
    <row r="29" spans="1:15">
      <c r="A29" s="108" t="s">
        <v>120</v>
      </c>
      <c r="B29" s="108" t="s">
        <v>121</v>
      </c>
      <c r="C29" s="109">
        <v>90220</v>
      </c>
      <c r="D29" s="111">
        <v>411837.4</v>
      </c>
      <c r="E29" s="111">
        <v>4564.8100000000004</v>
      </c>
      <c r="F29" s="109">
        <v>35406</v>
      </c>
      <c r="G29" s="111">
        <v>151510.6</v>
      </c>
      <c r="H29" s="111">
        <v>4279.24</v>
      </c>
      <c r="I29" s="121">
        <v>0</v>
      </c>
      <c r="J29" s="134">
        <v>0</v>
      </c>
      <c r="K29" s="134">
        <v>0</v>
      </c>
    </row>
    <row r="30" spans="1:15">
      <c r="A30" s="108" t="s">
        <v>122</v>
      </c>
      <c r="B30" s="108" t="s">
        <v>123</v>
      </c>
      <c r="C30" s="109">
        <v>62640</v>
      </c>
      <c r="D30" s="111">
        <v>248411.5</v>
      </c>
      <c r="E30" s="111">
        <v>3965.7</v>
      </c>
      <c r="F30" s="109">
        <v>25170</v>
      </c>
      <c r="G30" s="111">
        <v>90372</v>
      </c>
      <c r="H30" s="111">
        <v>3590.47</v>
      </c>
      <c r="I30" s="121">
        <v>0</v>
      </c>
      <c r="J30" s="134">
        <v>0</v>
      </c>
      <c r="K30" s="134">
        <v>0</v>
      </c>
    </row>
    <row r="31" spans="1:15">
      <c r="A31" s="108" t="s">
        <v>124</v>
      </c>
      <c r="B31" s="108" t="s">
        <v>125</v>
      </c>
      <c r="C31" s="109">
        <v>16536</v>
      </c>
      <c r="D31" s="111">
        <v>49111.3</v>
      </c>
      <c r="E31" s="111">
        <v>2969.96</v>
      </c>
      <c r="F31" s="109">
        <v>3641</v>
      </c>
      <c r="G31" s="111">
        <v>10025.9</v>
      </c>
      <c r="H31" s="111">
        <v>2753.61</v>
      </c>
      <c r="I31" s="121">
        <v>0</v>
      </c>
      <c r="J31" s="134">
        <v>0</v>
      </c>
      <c r="K31" s="134">
        <v>0</v>
      </c>
    </row>
    <row r="32" spans="1:15">
      <c r="A32" s="108" t="s">
        <v>126</v>
      </c>
      <c r="B32" s="108" t="s">
        <v>127</v>
      </c>
      <c r="C32" s="109">
        <v>13973</v>
      </c>
      <c r="D32" s="111">
        <v>44478.2</v>
      </c>
      <c r="E32" s="111">
        <v>3183.15</v>
      </c>
      <c r="F32" s="109">
        <v>3174</v>
      </c>
      <c r="G32" s="111">
        <v>9122</v>
      </c>
      <c r="H32" s="111">
        <v>2873.97</v>
      </c>
      <c r="I32" s="121">
        <v>0</v>
      </c>
      <c r="J32" s="134">
        <v>0</v>
      </c>
      <c r="K32" s="134">
        <v>0</v>
      </c>
    </row>
    <row r="33" spans="1:15">
      <c r="A33" s="108" t="s">
        <v>59</v>
      </c>
      <c r="B33" s="108" t="s">
        <v>128</v>
      </c>
      <c r="C33" s="109">
        <v>11895</v>
      </c>
      <c r="D33" s="111">
        <v>36621.1</v>
      </c>
      <c r="E33" s="111">
        <v>3078.7</v>
      </c>
      <c r="F33" s="109">
        <v>3095</v>
      </c>
      <c r="G33" s="111">
        <v>8836.7000000000007</v>
      </c>
      <c r="H33" s="111">
        <v>2855.16</v>
      </c>
      <c r="I33" s="121">
        <v>0</v>
      </c>
      <c r="J33" s="134">
        <v>0</v>
      </c>
      <c r="K33" s="134">
        <v>0</v>
      </c>
    </row>
    <row r="34" spans="1:15">
      <c r="A34" s="108" t="s">
        <v>61</v>
      </c>
      <c r="B34" s="108" t="s">
        <v>129</v>
      </c>
      <c r="C34" s="109">
        <v>15015</v>
      </c>
      <c r="D34" s="111">
        <v>49826.6</v>
      </c>
      <c r="E34" s="111">
        <v>3318.46</v>
      </c>
      <c r="F34" s="109">
        <v>4754</v>
      </c>
      <c r="G34" s="111">
        <v>14345.6</v>
      </c>
      <c r="H34" s="111">
        <v>3017.57</v>
      </c>
      <c r="I34" s="121">
        <v>0</v>
      </c>
      <c r="J34" s="134">
        <v>0</v>
      </c>
      <c r="K34" s="134">
        <v>0</v>
      </c>
    </row>
    <row r="35" spans="1:15">
      <c r="A35" s="108" t="s">
        <v>63</v>
      </c>
      <c r="B35" s="108" t="s">
        <v>130</v>
      </c>
      <c r="C35" s="109">
        <v>15607</v>
      </c>
      <c r="D35" s="111">
        <v>47427.5</v>
      </c>
      <c r="E35" s="111">
        <v>3038.86</v>
      </c>
      <c r="F35" s="109">
        <v>3651</v>
      </c>
      <c r="G35" s="111">
        <v>9908.7000000000007</v>
      </c>
      <c r="H35" s="111">
        <v>2713.97</v>
      </c>
      <c r="I35" s="121">
        <v>0</v>
      </c>
      <c r="J35" s="134">
        <v>0</v>
      </c>
      <c r="K35" s="134">
        <v>0</v>
      </c>
    </row>
    <row r="36" spans="1:15">
      <c r="A36" s="108" t="s">
        <v>65</v>
      </c>
      <c r="B36" s="108" t="s">
        <v>131</v>
      </c>
      <c r="C36" s="109">
        <v>58322</v>
      </c>
      <c r="D36" s="111">
        <v>189549.4</v>
      </c>
      <c r="E36" s="111">
        <v>3250.05</v>
      </c>
      <c r="F36" s="109">
        <v>14165</v>
      </c>
      <c r="G36" s="111">
        <v>43773</v>
      </c>
      <c r="H36" s="111">
        <v>3090.22</v>
      </c>
      <c r="I36" s="121">
        <v>0</v>
      </c>
      <c r="J36" s="134">
        <v>0</v>
      </c>
      <c r="K36" s="134">
        <v>0</v>
      </c>
    </row>
    <row r="37" spans="1:15">
      <c r="A37" s="108" t="s">
        <v>67</v>
      </c>
      <c r="B37" s="108" t="s">
        <v>132</v>
      </c>
      <c r="C37" s="109">
        <v>72366</v>
      </c>
      <c r="D37" s="111">
        <v>312383.5</v>
      </c>
      <c r="E37" s="111">
        <v>4316.72</v>
      </c>
      <c r="F37" s="109">
        <v>26984</v>
      </c>
      <c r="G37" s="111">
        <v>105876.9</v>
      </c>
      <c r="H37" s="111">
        <v>3923.69</v>
      </c>
      <c r="I37" s="121">
        <v>0</v>
      </c>
      <c r="J37" s="134">
        <v>0</v>
      </c>
      <c r="K37" s="134">
        <v>0</v>
      </c>
    </row>
    <row r="38" spans="1:15" s="133" customFormat="1">
      <c r="A38" s="113" t="s">
        <v>133</v>
      </c>
      <c r="B38" s="114"/>
      <c r="C38" s="121">
        <v>448915</v>
      </c>
      <c r="D38" s="122">
        <v>1721872.6</v>
      </c>
      <c r="E38" s="122">
        <v>3835.63</v>
      </c>
      <c r="F38" s="121">
        <v>149137</v>
      </c>
      <c r="G38" s="122">
        <v>541783.69999999995</v>
      </c>
      <c r="H38" s="122">
        <v>3632.8</v>
      </c>
      <c r="I38" s="121">
        <v>0</v>
      </c>
      <c r="J38" s="134">
        <v>0</v>
      </c>
      <c r="K38" s="134">
        <v>0</v>
      </c>
      <c r="M38" s="135"/>
      <c r="O38" s="135"/>
    </row>
    <row r="39" spans="1:15">
      <c r="A39" s="95"/>
      <c r="B39" s="95"/>
      <c r="C39" s="95"/>
      <c r="D39" s="136"/>
      <c r="E39" s="95"/>
      <c r="F39" s="95"/>
      <c r="G39" s="136"/>
      <c r="H39" s="95"/>
      <c r="I39" s="95"/>
      <c r="J39" s="136"/>
      <c r="K39" s="95"/>
    </row>
    <row r="40" spans="1:15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</row>
    <row r="41" spans="1:15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</row>
    <row r="42" spans="1:15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</row>
    <row r="43" spans="1:15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</row>
    <row r="44" spans="1:15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</row>
  </sheetData>
  <mergeCells count="31">
    <mergeCell ref="H22:H23"/>
    <mergeCell ref="I22:I23"/>
    <mergeCell ref="J22:J23"/>
    <mergeCell ref="K22:K23"/>
    <mergeCell ref="A38:B38"/>
    <mergeCell ref="A21:A23"/>
    <mergeCell ref="B21:B23"/>
    <mergeCell ref="C21:E21"/>
    <mergeCell ref="F21:H21"/>
    <mergeCell ref="I21:K21"/>
    <mergeCell ref="C22:C23"/>
    <mergeCell ref="D22:D23"/>
    <mergeCell ref="E22:E23"/>
    <mergeCell ref="F22:F23"/>
    <mergeCell ref="G22:G23"/>
    <mergeCell ref="G3:G4"/>
    <mergeCell ref="H3:H4"/>
    <mergeCell ref="I3:I4"/>
    <mergeCell ref="J3:J4"/>
    <mergeCell ref="K3:K4"/>
    <mergeCell ref="A19:B19"/>
    <mergeCell ref="A1:K1"/>
    <mergeCell ref="A2:A4"/>
    <mergeCell ref="B2:B4"/>
    <mergeCell ref="C2:E2"/>
    <mergeCell ref="F2:H2"/>
    <mergeCell ref="I2:K2"/>
    <mergeCell ref="C3:C4"/>
    <mergeCell ref="D3:D4"/>
    <mergeCell ref="E3:E4"/>
    <mergeCell ref="F3:F4"/>
  </mergeCells>
  <pageMargins left="0.75" right="0.75" top="1" bottom="1" header="0.5" footer="0.5"/>
  <pageSetup paperSize="9" orientation="landscape"/>
  <rowBreaks count="2" manualBreakCount="2">
    <brk id="20" max="16383" man="1"/>
    <brk id="3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I27"/>
  <sheetViews>
    <sheetView showFormulas="1" workbookViewId="0">
      <selection activeCell="D5" sqref="D5"/>
    </sheetView>
  </sheetViews>
  <sheetFormatPr defaultColWidth="9.33203125" defaultRowHeight="12.75"/>
  <cols>
    <col min="1" max="1" width="6.1640625" customWidth="1"/>
    <col min="2" max="3" width="6.33203125" customWidth="1"/>
    <col min="4" max="4" width="6.83203125" customWidth="1"/>
    <col min="5" max="5" width="6" customWidth="1"/>
    <col min="6" max="6" width="9.1640625" customWidth="1"/>
    <col min="7" max="7" width="11.6640625" customWidth="1"/>
    <col min="8" max="8" width="5.33203125" customWidth="1"/>
    <col min="9" max="9" width="6.83203125" customWidth="1"/>
  </cols>
  <sheetData>
    <row r="1" spans="1:9">
      <c r="A1" s="1" t="s">
        <v>0</v>
      </c>
      <c r="B1" s="1"/>
      <c r="C1" s="1"/>
      <c r="D1" s="1"/>
      <c r="E1" s="1"/>
      <c r="F1" s="1"/>
      <c r="G1" s="1"/>
    </row>
    <row r="2" spans="1:9">
      <c r="A2" s="2"/>
    </row>
    <row r="3" spans="1:9" ht="35.25" customHeight="1">
      <c r="A3" s="3" t="s">
        <v>146</v>
      </c>
      <c r="B3" s="3"/>
      <c r="C3" s="3"/>
      <c r="D3" s="3"/>
      <c r="E3" s="3"/>
      <c r="F3" s="3"/>
      <c r="G3" s="3"/>
    </row>
    <row r="4" spans="1:9" ht="15.75" customHeight="1">
      <c r="B4" s="4"/>
      <c r="C4" s="5" t="s">
        <v>2</v>
      </c>
      <c r="D4" s="6" t="s">
        <v>3</v>
      </c>
      <c r="E4" s="6"/>
    </row>
    <row r="5" spans="1:9" ht="16.5" customHeight="1" thickBot="1">
      <c r="A5" s="7"/>
    </row>
    <row r="6" spans="1:9" ht="14.25" customHeight="1" thickBot="1">
      <c r="A6" s="9" t="s">
        <v>4</v>
      </c>
      <c r="B6" s="11"/>
      <c r="C6" s="11"/>
      <c r="D6" s="11"/>
      <c r="E6" s="10"/>
      <c r="F6" s="8" t="s">
        <v>5</v>
      </c>
      <c r="G6" s="12" t="s">
        <v>6</v>
      </c>
      <c r="H6" s="13"/>
      <c r="I6" s="13"/>
    </row>
    <row r="7" spans="1:9" ht="2.25" hidden="1" customHeight="1">
      <c r="A7" s="14"/>
      <c r="B7" s="15"/>
      <c r="C7" s="15"/>
      <c r="D7" s="15"/>
      <c r="E7" s="16"/>
      <c r="F7" s="17"/>
      <c r="G7" s="18"/>
      <c r="H7" s="19"/>
      <c r="I7" s="19"/>
    </row>
    <row r="8" spans="1:9" ht="34.5" customHeight="1">
      <c r="A8" s="20" t="s">
        <v>7</v>
      </c>
      <c r="B8" s="21"/>
      <c r="C8" s="21"/>
      <c r="D8" s="21"/>
      <c r="E8" s="22"/>
      <c r="F8" s="23"/>
      <c r="G8" s="24" t="s">
        <v>8</v>
      </c>
      <c r="H8" s="25"/>
      <c r="I8" s="25"/>
    </row>
    <row r="9" spans="1:9" ht="25.5" customHeight="1">
      <c r="A9" s="26" t="s">
        <v>9</v>
      </c>
      <c r="B9" s="27"/>
      <c r="C9" s="27"/>
      <c r="D9" s="27"/>
      <c r="E9" s="28"/>
      <c r="F9" s="30" t="s">
        <v>10</v>
      </c>
      <c r="G9" s="24"/>
      <c r="H9" s="25"/>
      <c r="I9" s="25"/>
    </row>
    <row r="10" spans="1:9" ht="13.5" customHeight="1" thickBot="1">
      <c r="A10" s="31" t="s">
        <v>11</v>
      </c>
      <c r="B10" s="33"/>
      <c r="C10" s="33"/>
      <c r="D10" s="33"/>
      <c r="E10" s="32"/>
      <c r="F10" s="29"/>
      <c r="G10" s="24"/>
      <c r="H10" s="25"/>
      <c r="I10" s="25"/>
    </row>
    <row r="11" spans="1:9" ht="29.25" customHeight="1">
      <c r="A11" s="20" t="s">
        <v>12</v>
      </c>
      <c r="B11" s="21"/>
      <c r="C11" s="21"/>
      <c r="D11" s="21"/>
      <c r="E11" s="22"/>
      <c r="F11" s="34"/>
      <c r="G11" s="24"/>
      <c r="H11" s="25"/>
      <c r="I11" s="25"/>
    </row>
    <row r="12" spans="1:9" ht="13.5" customHeight="1">
      <c r="A12" s="35" t="s">
        <v>13</v>
      </c>
      <c r="B12" s="36"/>
      <c r="C12" s="36"/>
      <c r="D12" s="36"/>
      <c r="E12" s="37"/>
      <c r="F12" s="30" t="s">
        <v>14</v>
      </c>
      <c r="G12" s="38"/>
    </row>
    <row r="13" spans="1:9" ht="51.75" customHeight="1" thickBot="1">
      <c r="A13" s="39" t="s">
        <v>15</v>
      </c>
      <c r="B13" s="41"/>
      <c r="C13" s="41"/>
      <c r="D13" s="41"/>
      <c r="E13" s="40"/>
      <c r="F13" s="29"/>
      <c r="G13" s="38"/>
      <c r="H13" s="42"/>
      <c r="I13" s="42" t="s">
        <v>16</v>
      </c>
    </row>
    <row r="14" spans="1:9" ht="25.5" customHeight="1">
      <c r="A14" s="20" t="s">
        <v>17</v>
      </c>
      <c r="B14" s="21"/>
      <c r="C14" s="21"/>
      <c r="D14" s="21"/>
      <c r="E14" s="22"/>
      <c r="F14" s="43" t="s">
        <v>18</v>
      </c>
      <c r="G14" s="38"/>
    </row>
    <row r="15" spans="1:9" ht="12.75" customHeight="1" thickBot="1">
      <c r="A15" s="39" t="s">
        <v>19</v>
      </c>
      <c r="B15" s="41"/>
      <c r="C15" s="41"/>
      <c r="D15" s="41"/>
      <c r="E15" s="40"/>
      <c r="F15" s="29"/>
      <c r="G15" s="38"/>
    </row>
    <row r="16" spans="1:9" ht="13.5" customHeight="1" thickBot="1">
      <c r="A16" s="2"/>
    </row>
    <row r="17" spans="1:9" s="44" customFormat="1" ht="13.5" customHeight="1" thickBot="1">
      <c r="A17" s="45" t="s">
        <v>20</v>
      </c>
      <c r="B17" s="47"/>
      <c r="C17" s="47"/>
      <c r="D17" s="47"/>
      <c r="E17" s="47"/>
      <c r="F17" s="47"/>
      <c r="G17" s="47"/>
      <c r="H17" s="47"/>
      <c r="I17" s="46"/>
    </row>
    <row r="18" spans="1:9" s="44" customFormat="1" ht="14.25" customHeight="1" thickBot="1">
      <c r="A18" s="48" t="s">
        <v>21</v>
      </c>
      <c r="B18" s="50"/>
      <c r="C18" s="50"/>
      <c r="D18" s="50"/>
      <c r="E18" s="50"/>
      <c r="F18" s="50"/>
      <c r="G18" s="50"/>
      <c r="H18" s="50"/>
      <c r="I18" s="49"/>
    </row>
    <row r="19" spans="1:9" s="44" customFormat="1" ht="13.5" customHeight="1" thickBot="1">
      <c r="A19" s="51"/>
      <c r="B19" s="53"/>
      <c r="C19" s="53"/>
      <c r="D19" s="53"/>
      <c r="E19" s="53"/>
      <c r="F19" s="53"/>
      <c r="G19" s="53"/>
      <c r="H19" s="53"/>
      <c r="I19" s="52"/>
    </row>
    <row r="20" spans="1:9" s="44" customFormat="1" ht="13.5" customHeight="1" thickBot="1">
      <c r="A20" s="45" t="s">
        <v>22</v>
      </c>
      <c r="B20" s="47"/>
      <c r="C20" s="47"/>
      <c r="D20" s="47"/>
      <c r="E20" s="47"/>
      <c r="F20" s="47"/>
      <c r="G20" s="47"/>
      <c r="H20" s="47"/>
      <c r="I20" s="46"/>
    </row>
    <row r="21" spans="1:9" s="44" customFormat="1" ht="13.5" customHeight="1" thickBot="1">
      <c r="A21" s="51"/>
      <c r="B21" s="53"/>
      <c r="C21" s="53"/>
      <c r="D21" s="53"/>
      <c r="E21" s="53"/>
      <c r="F21" s="53"/>
      <c r="G21" s="53"/>
      <c r="H21" s="53"/>
      <c r="I21" s="52"/>
    </row>
    <row r="22" spans="1:9" s="44" customFormat="1" ht="13.5" customHeight="1" thickBot="1">
      <c r="A22" s="51"/>
      <c r="B22" s="53"/>
      <c r="C22" s="53"/>
      <c r="D22" s="53"/>
      <c r="E22" s="53"/>
      <c r="F22" s="53"/>
      <c r="G22" s="53"/>
      <c r="H22" s="53"/>
      <c r="I22" s="52"/>
    </row>
    <row r="23" spans="1:9" s="44" customFormat="1" ht="13.5" customHeight="1" thickBot="1">
      <c r="A23" s="54" t="s">
        <v>23</v>
      </c>
      <c r="B23" s="56" t="s">
        <v>24</v>
      </c>
      <c r="C23" s="58"/>
      <c r="D23" s="58"/>
      <c r="E23" s="58"/>
      <c r="F23" s="58"/>
      <c r="G23" s="58"/>
      <c r="H23" s="58"/>
      <c r="I23" s="57"/>
    </row>
    <row r="24" spans="1:9" s="44" customFormat="1" ht="67.5" customHeight="1" thickBot="1">
      <c r="A24" s="55"/>
      <c r="B24" s="59" t="s">
        <v>25</v>
      </c>
      <c r="C24" s="59" t="s">
        <v>26</v>
      </c>
      <c r="D24" s="59" t="s">
        <v>27</v>
      </c>
      <c r="E24" s="59" t="s">
        <v>28</v>
      </c>
      <c r="F24" s="59" t="s">
        <v>29</v>
      </c>
      <c r="G24" s="59" t="s">
        <v>30</v>
      </c>
      <c r="H24" s="59"/>
      <c r="I24" s="59" t="s">
        <v>31</v>
      </c>
    </row>
    <row r="25" spans="1:9" s="60" customFormat="1" ht="13.5" customHeight="1" thickBot="1">
      <c r="A25" s="61">
        <v>1</v>
      </c>
      <c r="B25" s="62">
        <v>2</v>
      </c>
      <c r="C25" s="62">
        <v>3</v>
      </c>
      <c r="D25" s="63">
        <v>4</v>
      </c>
      <c r="E25" s="62">
        <v>5</v>
      </c>
      <c r="F25" s="62">
        <v>6</v>
      </c>
      <c r="G25" s="62">
        <v>7</v>
      </c>
      <c r="H25" s="62">
        <v>8</v>
      </c>
      <c r="I25" s="64">
        <v>9</v>
      </c>
    </row>
    <row r="26" spans="1:9" s="44" customFormat="1">
      <c r="A26" s="65" t="s">
        <v>32</v>
      </c>
      <c r="B26" s="65"/>
      <c r="C26" s="65"/>
      <c r="D26" s="65"/>
      <c r="E26" s="65"/>
      <c r="F26" s="65"/>
    </row>
    <row r="27" spans="1:9" s="44" customFormat="1"/>
  </sheetData>
  <mergeCells count="26">
    <mergeCell ref="A23:A24"/>
    <mergeCell ref="B23:I23"/>
    <mergeCell ref="A26:F26"/>
    <mergeCell ref="A17:I17"/>
    <mergeCell ref="A18:I18"/>
    <mergeCell ref="A19:I19"/>
    <mergeCell ref="A20:I20"/>
    <mergeCell ref="A21:I21"/>
    <mergeCell ref="A22:I22"/>
    <mergeCell ref="A11:E11"/>
    <mergeCell ref="A12:E12"/>
    <mergeCell ref="F12:F13"/>
    <mergeCell ref="A13:E13"/>
    <mergeCell ref="A14:E14"/>
    <mergeCell ref="F14:F15"/>
    <mergeCell ref="A15:E15"/>
    <mergeCell ref="A1:G1"/>
    <mergeCell ref="A3:G3"/>
    <mergeCell ref="D4:E4"/>
    <mergeCell ref="A6:E6"/>
    <mergeCell ref="G6:I6"/>
    <mergeCell ref="A8:E8"/>
    <mergeCell ref="G8:I11"/>
    <mergeCell ref="A9:E9"/>
    <mergeCell ref="F9:F10"/>
    <mergeCell ref="A10:E10"/>
  </mergeCells>
  <pageMargins left="0.59055118110236227" right="0.39370078740157483" top="0.39370078740157483" bottom="0.39370078740157483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2:K34"/>
  <sheetViews>
    <sheetView tabSelected="1" zoomScale="130" workbookViewId="0">
      <selection activeCell="E27" sqref="E27"/>
    </sheetView>
  </sheetViews>
  <sheetFormatPr defaultColWidth="9.33203125" defaultRowHeight="11.25" customHeight="1"/>
  <cols>
    <col min="1" max="1" width="42" style="67" customWidth="1"/>
    <col min="2" max="2" width="6.33203125" style="68" customWidth="1"/>
    <col min="3" max="3" width="10.5" style="69" customWidth="1"/>
    <col min="4" max="4" width="19.1640625" style="70" customWidth="1"/>
    <col min="5" max="5" width="20.83203125" style="70" customWidth="1"/>
    <col min="6" max="6" width="9.33203125" style="66" hidden="1" customWidth="1"/>
    <col min="7" max="7" width="9.33203125" style="71" hidden="1" customWidth="1"/>
    <col min="8" max="9" width="9.33203125" style="66" hidden="1" customWidth="1"/>
    <col min="10" max="11" width="9.33203125" style="71" hidden="1" customWidth="1"/>
    <col min="12" max="16384" width="9.33203125" style="66"/>
  </cols>
  <sheetData>
    <row r="2" spans="1:11" s="72" customFormat="1" ht="67.5" customHeight="1">
      <c r="A2" s="73" t="s">
        <v>33</v>
      </c>
      <c r="B2" s="74" t="s">
        <v>34</v>
      </c>
      <c r="C2" s="75" t="s">
        <v>147</v>
      </c>
      <c r="D2" s="76" t="s">
        <v>36</v>
      </c>
      <c r="E2" s="77" t="s">
        <v>37</v>
      </c>
      <c r="G2" s="78"/>
      <c r="J2" s="78"/>
      <c r="K2" s="78"/>
    </row>
    <row r="3" spans="1:11" s="79" customFormat="1" ht="11.25" customHeight="1">
      <c r="A3" s="80" t="s">
        <v>38</v>
      </c>
      <c r="B3" s="81" t="s">
        <v>39</v>
      </c>
      <c r="C3" s="82">
        <v>1</v>
      </c>
      <c r="D3" s="82">
        <v>2</v>
      </c>
      <c r="E3" s="82">
        <v>3</v>
      </c>
      <c r="G3" s="83"/>
      <c r="J3" s="83"/>
      <c r="K3" s="83"/>
    </row>
    <row r="4" spans="1:11" ht="55.5" customHeight="1">
      <c r="A4" s="84" t="s">
        <v>40</v>
      </c>
      <c r="B4" s="81" t="s">
        <v>41</v>
      </c>
      <c r="C4" s="85">
        <v>149137</v>
      </c>
      <c r="D4" s="86">
        <v>541783.69999999995</v>
      </c>
      <c r="E4" s="86">
        <v>3632.79</v>
      </c>
      <c r="F4" s="66" t="e">
        <f>[1]Dodatok1!#REF!</f>
        <v>#REF!</v>
      </c>
      <c r="G4" s="87" t="e">
        <f t="shared" ref="G4:G15" si="0">F4-C4</f>
        <v>#REF!</v>
      </c>
      <c r="H4" s="69">
        <f>SUM(C5:C15)</f>
        <v>122666</v>
      </c>
      <c r="I4" s="70">
        <f>SUM(D5:D17)</f>
        <v>541783.70000000007</v>
      </c>
      <c r="J4" s="87">
        <f>H4-C4</f>
        <v>-26471</v>
      </c>
      <c r="K4" s="88">
        <f>I4-D4</f>
        <v>0</v>
      </c>
    </row>
    <row r="5" spans="1:11" ht="12.75" customHeight="1">
      <c r="A5" s="84" t="s">
        <v>42</v>
      </c>
      <c r="B5" s="81" t="s">
        <v>43</v>
      </c>
      <c r="C5" s="85">
        <v>64</v>
      </c>
      <c r="D5" s="86">
        <v>42</v>
      </c>
      <c r="E5" s="86">
        <v>656.88</v>
      </c>
      <c r="F5" s="66" t="e">
        <f>[1]Dodatok1!#REF!</f>
        <v>#REF!</v>
      </c>
      <c r="G5" s="87" t="e">
        <f t="shared" si="0"/>
        <v>#REF!</v>
      </c>
    </row>
    <row r="6" spans="1:11" ht="12.75" customHeight="1">
      <c r="A6" s="84" t="s">
        <v>44</v>
      </c>
      <c r="B6" s="81" t="s">
        <v>45</v>
      </c>
      <c r="C6" s="85">
        <v>157</v>
      </c>
      <c r="D6" s="86">
        <v>151.4</v>
      </c>
      <c r="E6" s="86">
        <v>964.28</v>
      </c>
      <c r="F6" s="66" t="e">
        <f>[1]Dodatok1!#REF!</f>
        <v>#REF!</v>
      </c>
      <c r="G6" s="87" t="e">
        <f t="shared" si="0"/>
        <v>#REF!</v>
      </c>
    </row>
    <row r="7" spans="1:11" ht="12.75" customHeight="1">
      <c r="A7" s="84" t="s">
        <v>46</v>
      </c>
      <c r="B7" s="81" t="s">
        <v>47</v>
      </c>
      <c r="C7" s="85">
        <v>19</v>
      </c>
      <c r="D7" s="86">
        <v>20.6</v>
      </c>
      <c r="E7" s="86">
        <v>1083.97</v>
      </c>
      <c r="F7" s="66" t="e">
        <f>[1]Dodatok1!#REF!</f>
        <v>#REF!</v>
      </c>
      <c r="G7" s="87" t="e">
        <f t="shared" si="0"/>
        <v>#REF!</v>
      </c>
    </row>
    <row r="8" spans="1:11" ht="12.75" customHeight="1">
      <c r="A8" s="84" t="s">
        <v>48</v>
      </c>
      <c r="B8" s="81" t="s">
        <v>49</v>
      </c>
      <c r="C8" s="85">
        <v>523</v>
      </c>
      <c r="D8" s="86">
        <v>607.20000000000005</v>
      </c>
      <c r="E8" s="86">
        <v>1161.02</v>
      </c>
      <c r="F8" s="66" t="e">
        <f>[1]Dodatok1!#REF!</f>
        <v>#REF!</v>
      </c>
      <c r="G8" s="87" t="e">
        <f t="shared" si="0"/>
        <v>#REF!</v>
      </c>
    </row>
    <row r="9" spans="1:11" ht="12.75" customHeight="1">
      <c r="A9" s="84" t="s">
        <v>50</v>
      </c>
      <c r="B9" s="81" t="s">
        <v>51</v>
      </c>
      <c r="C9" s="85">
        <v>25</v>
      </c>
      <c r="D9" s="86">
        <v>31.2</v>
      </c>
      <c r="E9" s="86">
        <v>1247.28</v>
      </c>
      <c r="F9" s="66" t="e">
        <f>[1]Dodatok1!#REF!</f>
        <v>#REF!</v>
      </c>
      <c r="G9" s="87" t="e">
        <f t="shared" si="0"/>
        <v>#REF!</v>
      </c>
    </row>
    <row r="10" spans="1:11" ht="12.75" customHeight="1">
      <c r="A10" s="84" t="s">
        <v>52</v>
      </c>
      <c r="B10" s="81" t="s">
        <v>53</v>
      </c>
      <c r="C10" s="85">
        <v>22</v>
      </c>
      <c r="D10" s="86">
        <v>29.5</v>
      </c>
      <c r="E10" s="86">
        <v>1340.9</v>
      </c>
      <c r="F10" s="66" t="e">
        <f>[1]Dodatok1!#REF!</f>
        <v>#REF!</v>
      </c>
      <c r="G10" s="87" t="e">
        <f t="shared" si="0"/>
        <v>#REF!</v>
      </c>
    </row>
    <row r="11" spans="1:11" ht="12.75" customHeight="1">
      <c r="A11" s="84" t="s">
        <v>54</v>
      </c>
      <c r="B11" s="81" t="s">
        <v>55</v>
      </c>
      <c r="C11" s="85">
        <v>26</v>
      </c>
      <c r="D11" s="86">
        <v>37.4</v>
      </c>
      <c r="E11" s="86">
        <v>1438.67</v>
      </c>
      <c r="F11" s="66" t="e">
        <f>[1]Dodatok1!#REF!</f>
        <v>#REF!</v>
      </c>
      <c r="G11" s="87" t="e">
        <f t="shared" si="0"/>
        <v>#REF!</v>
      </c>
    </row>
    <row r="12" spans="1:11" ht="12.75" customHeight="1">
      <c r="A12" s="84" t="s">
        <v>56</v>
      </c>
      <c r="B12" s="81" t="s">
        <v>57</v>
      </c>
      <c r="C12" s="85">
        <v>24280</v>
      </c>
      <c r="D12" s="86">
        <v>46953.1</v>
      </c>
      <c r="E12" s="86">
        <v>1933.82</v>
      </c>
      <c r="F12" s="66" t="e">
        <f>[1]Dodatok1!#REF!</f>
        <v>#REF!</v>
      </c>
      <c r="G12" s="87" t="e">
        <f t="shared" si="0"/>
        <v>#REF!</v>
      </c>
    </row>
    <row r="13" spans="1:11" ht="12.75" customHeight="1">
      <c r="A13" s="84" t="s">
        <v>58</v>
      </c>
      <c r="B13" s="81" t="s">
        <v>59</v>
      </c>
      <c r="C13" s="85">
        <v>63522</v>
      </c>
      <c r="D13" s="86">
        <v>148496.5</v>
      </c>
      <c r="E13" s="86">
        <v>2337.7199999999998</v>
      </c>
      <c r="F13" s="66" t="e">
        <f>[1]Dodatok1!#REF!</f>
        <v>#REF!</v>
      </c>
      <c r="G13" s="87" t="e">
        <f t="shared" si="0"/>
        <v>#REF!</v>
      </c>
    </row>
    <row r="14" spans="1:11" ht="12.75" customHeight="1">
      <c r="A14" s="84" t="s">
        <v>60</v>
      </c>
      <c r="B14" s="81" t="s">
        <v>61</v>
      </c>
      <c r="C14" s="85">
        <v>19266</v>
      </c>
      <c r="D14" s="86">
        <v>66891.100000000006</v>
      </c>
      <c r="E14" s="86">
        <v>3471.97</v>
      </c>
      <c r="F14" s="66" t="e">
        <f>[1]Dodatok1!#REF!</f>
        <v>#REF!</v>
      </c>
      <c r="G14" s="87" t="e">
        <f t="shared" si="0"/>
        <v>#REF!</v>
      </c>
    </row>
    <row r="15" spans="1:11" ht="12.75" customHeight="1">
      <c r="A15" s="84" t="s">
        <v>62</v>
      </c>
      <c r="B15" s="81" t="s">
        <v>63</v>
      </c>
      <c r="C15" s="85">
        <v>14762</v>
      </c>
      <c r="D15" s="86">
        <v>65416.9</v>
      </c>
      <c r="E15" s="86">
        <v>4431.4399999999996</v>
      </c>
      <c r="F15" s="66" t="e">
        <f>[1]Dodatok1!#REF!</f>
        <v>#REF!</v>
      </c>
      <c r="G15" s="87" t="e">
        <f t="shared" si="0"/>
        <v>#REF!</v>
      </c>
    </row>
    <row r="16" spans="1:11" ht="12.75" customHeight="1">
      <c r="A16" s="84" t="s">
        <v>64</v>
      </c>
      <c r="B16" s="81" t="s">
        <v>65</v>
      </c>
      <c r="C16" s="85">
        <v>21244</v>
      </c>
      <c r="D16" s="86">
        <v>141773</v>
      </c>
      <c r="E16" s="86">
        <v>6673.56</v>
      </c>
      <c r="G16" s="87"/>
    </row>
    <row r="17" spans="1:11" ht="12.75" customHeight="1">
      <c r="A17" s="84" t="s">
        <v>66</v>
      </c>
      <c r="B17" s="81" t="s">
        <v>67</v>
      </c>
      <c r="C17" s="85">
        <v>5227</v>
      </c>
      <c r="D17" s="86">
        <v>71333.8</v>
      </c>
      <c r="E17" s="86">
        <v>13647.17</v>
      </c>
      <c r="F17" s="66" t="e">
        <f>[1]Dodatok1!#REF!</f>
        <v>#REF!</v>
      </c>
      <c r="G17" s="87" t="e">
        <f t="shared" ref="G17:G26" si="1">F17-C17</f>
        <v>#REF!</v>
      </c>
    </row>
    <row r="18" spans="1:11" ht="45.75" customHeight="1">
      <c r="A18" s="84" t="s">
        <v>68</v>
      </c>
      <c r="B18" s="81" t="s">
        <v>69</v>
      </c>
      <c r="C18" s="85">
        <v>105228</v>
      </c>
      <c r="D18" s="86">
        <v>411073.3</v>
      </c>
      <c r="E18" s="86">
        <v>3906.5</v>
      </c>
      <c r="F18" s="69" t="e">
        <f>'[2]Dodatok 2'!#REF!</f>
        <v>#REF!</v>
      </c>
      <c r="G18" s="87" t="e">
        <f t="shared" si="1"/>
        <v>#REF!</v>
      </c>
      <c r="H18" s="69">
        <f>SUM(C18:C23)</f>
        <v>149137</v>
      </c>
      <c r="I18" s="70">
        <f>SUM(D18:D23)</f>
        <v>541783.69999999995</v>
      </c>
      <c r="J18" s="87">
        <f>H18-C4</f>
        <v>0</v>
      </c>
      <c r="K18" s="88">
        <f>I18-D4</f>
        <v>0</v>
      </c>
    </row>
    <row r="19" spans="1:11" ht="14.25" customHeight="1">
      <c r="A19" s="84" t="s">
        <v>70</v>
      </c>
      <c r="B19" s="81" t="s">
        <v>71</v>
      </c>
      <c r="C19" s="85">
        <v>33132</v>
      </c>
      <c r="D19" s="86">
        <v>94800.5</v>
      </c>
      <c r="E19" s="86">
        <v>2861.3</v>
      </c>
      <c r="F19" s="69" t="e">
        <f>'[2]Dodatok 2'!#REF!</f>
        <v>#REF!</v>
      </c>
      <c r="G19" s="87" t="e">
        <f t="shared" si="1"/>
        <v>#REF!</v>
      </c>
    </row>
    <row r="20" spans="1:11" ht="14.25" customHeight="1">
      <c r="A20" s="84" t="s">
        <v>72</v>
      </c>
      <c r="B20" s="81" t="s">
        <v>73</v>
      </c>
      <c r="C20" s="85">
        <v>5604</v>
      </c>
      <c r="D20" s="86">
        <v>13477.8</v>
      </c>
      <c r="E20" s="86">
        <v>2405.0300000000002</v>
      </c>
      <c r="F20" s="69" t="e">
        <f>'[2]Dodatok 2'!#REF!</f>
        <v>#REF!</v>
      </c>
      <c r="G20" s="87" t="e">
        <f t="shared" si="1"/>
        <v>#REF!</v>
      </c>
    </row>
    <row r="21" spans="1:11" ht="14.25" customHeight="1">
      <c r="A21" s="84" t="s">
        <v>74</v>
      </c>
      <c r="B21" s="81" t="s">
        <v>75</v>
      </c>
      <c r="C21" s="85">
        <v>3800</v>
      </c>
      <c r="D21" s="86">
        <v>16270.1</v>
      </c>
      <c r="E21" s="86">
        <v>4281.6000000000004</v>
      </c>
      <c r="F21" s="69" t="e">
        <f>'[2]Dodatok 2'!#REF!</f>
        <v>#REF!</v>
      </c>
      <c r="G21" s="87" t="e">
        <f t="shared" si="1"/>
        <v>#REF!</v>
      </c>
    </row>
    <row r="22" spans="1:11" ht="14.25" customHeight="1">
      <c r="A22" s="84" t="s">
        <v>76</v>
      </c>
      <c r="B22" s="81" t="s">
        <v>77</v>
      </c>
      <c r="C22" s="85">
        <v>1342</v>
      </c>
      <c r="D22" s="86">
        <v>2595.3000000000002</v>
      </c>
      <c r="E22" s="86">
        <v>1933.94</v>
      </c>
      <c r="F22" s="69" t="e">
        <f>'[2]Dodatok 2'!#REF!</f>
        <v>#REF!</v>
      </c>
      <c r="G22" s="87" t="e">
        <f t="shared" si="1"/>
        <v>#REF!</v>
      </c>
    </row>
    <row r="23" spans="1:11" ht="14.25" customHeight="1">
      <c r="A23" s="84" t="s">
        <v>78</v>
      </c>
      <c r="B23" s="81" t="s">
        <v>79</v>
      </c>
      <c r="C23" s="85">
        <v>31</v>
      </c>
      <c r="D23" s="86">
        <v>3566.7</v>
      </c>
      <c r="E23" s="86">
        <v>115053.74</v>
      </c>
      <c r="F23" s="69" t="e">
        <f>'[2]Dodatok 2'!#REF!</f>
        <v>#REF!</v>
      </c>
      <c r="G23" s="87" t="e">
        <f t="shared" si="1"/>
        <v>#REF!</v>
      </c>
    </row>
    <row r="24" spans="1:11" ht="42.75" customHeight="1">
      <c r="A24" s="84" t="s">
        <v>80</v>
      </c>
      <c r="B24" s="81" t="s">
        <v>81</v>
      </c>
      <c r="C24" s="85">
        <v>927</v>
      </c>
      <c r="D24" s="86">
        <v>1076.7</v>
      </c>
      <c r="E24" s="86">
        <v>1161.46</v>
      </c>
      <c r="F24" s="69" t="e">
        <f>'[3]Dodatok 3'!#REF!</f>
        <v>#REF!</v>
      </c>
      <c r="G24" s="87" t="e">
        <f t="shared" si="1"/>
        <v>#REF!</v>
      </c>
      <c r="H24" s="69">
        <f>SUM(C24:C26)</f>
        <v>149137</v>
      </c>
      <c r="I24" s="70">
        <f>SUM(D24:D26)</f>
        <v>541783.69999999995</v>
      </c>
      <c r="J24" s="87">
        <f>H24-C4</f>
        <v>0</v>
      </c>
      <c r="K24" s="88">
        <f>I24-D4</f>
        <v>0</v>
      </c>
    </row>
    <row r="25" spans="1:11" ht="11.25" customHeight="1">
      <c r="A25" s="84" t="s">
        <v>82</v>
      </c>
      <c r="B25" s="81" t="s">
        <v>83</v>
      </c>
      <c r="C25" s="85">
        <v>23735</v>
      </c>
      <c r="D25" s="86">
        <v>45903.5</v>
      </c>
      <c r="E25" s="86">
        <v>1934</v>
      </c>
      <c r="F25" s="69" t="e">
        <f>'[3]Dodatok 3'!#REF!</f>
        <v>#REF!</v>
      </c>
      <c r="G25" s="87" t="e">
        <f t="shared" si="1"/>
        <v>#REF!</v>
      </c>
    </row>
    <row r="26" spans="1:11" ht="11.25" customHeight="1">
      <c r="A26" s="84" t="s">
        <v>84</v>
      </c>
      <c r="B26" s="81" t="s">
        <v>85</v>
      </c>
      <c r="C26" s="85">
        <v>124475</v>
      </c>
      <c r="D26" s="86">
        <v>494803.5</v>
      </c>
      <c r="E26" s="86">
        <v>3975.12</v>
      </c>
      <c r="F26" s="69" t="e">
        <f>'[3]Dodatok 3'!#REF!</f>
        <v>#REF!</v>
      </c>
      <c r="G26" s="87" t="e">
        <f t="shared" si="1"/>
        <v>#REF!</v>
      </c>
    </row>
    <row r="27" spans="1:11" ht="22.5" customHeight="1">
      <c r="A27" s="84" t="s">
        <v>148</v>
      </c>
      <c r="B27" s="81" t="s">
        <v>87</v>
      </c>
      <c r="C27" s="85">
        <v>0</v>
      </c>
      <c r="D27" s="86">
        <v>0</v>
      </c>
      <c r="E27" s="86">
        <v>0</v>
      </c>
      <c r="F27" s="69"/>
      <c r="G27" s="69"/>
      <c r="J27" s="66"/>
      <c r="K27" s="66"/>
    </row>
    <row r="28" spans="1:11" ht="22.5" customHeight="1">
      <c r="A28" s="84" t="s">
        <v>88</v>
      </c>
      <c r="B28" s="81" t="s">
        <v>89</v>
      </c>
      <c r="C28" s="85">
        <v>0</v>
      </c>
      <c r="D28" s="86">
        <v>0</v>
      </c>
      <c r="E28" s="86">
        <v>0</v>
      </c>
    </row>
    <row r="29" spans="1:11" ht="6.75" customHeight="1">
      <c r="A29" s="89"/>
      <c r="B29" s="90"/>
      <c r="C29" s="91"/>
      <c r="D29" s="92"/>
      <c r="E29" s="92"/>
      <c r="G29" s="66"/>
      <c r="J29" s="66"/>
      <c r="K29" s="66"/>
    </row>
    <row r="30" spans="1:11" ht="11.25" customHeight="1">
      <c r="A30" s="93" t="s">
        <v>90</v>
      </c>
      <c r="B30" s="93"/>
      <c r="C30" s="93"/>
      <c r="D30" s="93"/>
      <c r="E30" s="93"/>
      <c r="G30" s="66"/>
      <c r="H30" s="71"/>
      <c r="I30" s="71"/>
      <c r="J30" s="66"/>
      <c r="K30" s="66"/>
    </row>
    <row r="31" spans="1:11" ht="11.25" customHeight="1">
      <c r="A31" s="93"/>
      <c r="B31" s="93"/>
      <c r="C31" s="93"/>
      <c r="D31" s="93"/>
      <c r="E31" s="93"/>
      <c r="G31" s="66"/>
      <c r="H31" s="71"/>
      <c r="I31" s="71"/>
      <c r="J31" s="66"/>
      <c r="K31" s="66"/>
    </row>
    <row r="32" spans="1:11" ht="40.5" customHeight="1">
      <c r="A32" s="94" t="s">
        <v>91</v>
      </c>
      <c r="B32" s="94"/>
      <c r="C32" s="94"/>
      <c r="D32" s="94" t="s">
        <v>92</v>
      </c>
      <c r="E32" s="94"/>
      <c r="F32" s="94"/>
      <c r="G32" s="94"/>
    </row>
    <row r="34" spans="1:3" ht="22.5" customHeight="1">
      <c r="A34" s="94" t="s">
        <v>93</v>
      </c>
      <c r="B34" s="94"/>
      <c r="C34" s="94"/>
    </row>
  </sheetData>
  <mergeCells count="4">
    <mergeCell ref="A30:E31"/>
    <mergeCell ref="A32:C32"/>
    <mergeCell ref="D32:G32"/>
    <mergeCell ref="A34:C34"/>
  </mergeCells>
  <pageMargins left="0.39370078740157483" right="0.39370078740157483" top="0.39370078740157483" bottom="0.39370078740157483" header="0" footer="0.11811023622047245"/>
  <pageSetup paperSize="9" fitToHeight="42" orientation="portrait"/>
  <headerFooter>
    <oddFooter>&amp;R&amp;6&amp;P/&amp;N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B2:G12"/>
  <sheetViews>
    <sheetView workbookViewId="0">
      <selection activeCell="G13" sqref="B2:G13"/>
    </sheetView>
  </sheetViews>
  <sheetFormatPr defaultColWidth="9.33203125" defaultRowHeight="12.75"/>
  <sheetData>
    <row r="2" spans="2:7">
      <c r="B2" s="2" t="s">
        <v>94</v>
      </c>
      <c r="G2" s="2" t="s">
        <v>95</v>
      </c>
    </row>
    <row r="3" spans="2:7">
      <c r="B3" s="2" t="s">
        <v>41</v>
      </c>
      <c r="C3" s="85">
        <f>'5pf (раб)'!C4</f>
        <v>149137</v>
      </c>
      <c r="D3" s="2" t="s">
        <v>96</v>
      </c>
      <c r="E3" s="2" t="s">
        <v>97</v>
      </c>
      <c r="F3" s="85">
        <f>SUM('5pf (раб)'!C5:C17)</f>
        <v>149137</v>
      </c>
      <c r="G3" t="str">
        <f>IF(F3=C3,"+","-")</f>
        <v>+</v>
      </c>
    </row>
    <row r="4" spans="2:7">
      <c r="B4" s="2" t="s">
        <v>41</v>
      </c>
      <c r="C4" s="85">
        <f>'5pf (раб)'!C4</f>
        <v>149137</v>
      </c>
      <c r="D4" s="2" t="s">
        <v>96</v>
      </c>
      <c r="E4" s="2" t="s">
        <v>98</v>
      </c>
      <c r="F4" s="85">
        <f>SUM('5pf (раб)'!C18:C23)</f>
        <v>149137</v>
      </c>
      <c r="G4" t="str">
        <f>IF(F4=C4,"+","-")</f>
        <v>+</v>
      </c>
    </row>
    <row r="5" spans="2:7">
      <c r="B5" s="2" t="s">
        <v>41</v>
      </c>
      <c r="C5" s="85">
        <f>'5pf (раб)'!C4</f>
        <v>149137</v>
      </c>
      <c r="D5" s="2" t="s">
        <v>96</v>
      </c>
      <c r="E5" s="2" t="s">
        <v>99</v>
      </c>
      <c r="F5" s="85">
        <f>SUM('5pf (раб)'!C24:C26)</f>
        <v>149137</v>
      </c>
      <c r="G5" t="str">
        <f>IF(F5=C5,"+","-")</f>
        <v>+</v>
      </c>
    </row>
    <row r="6" spans="2:7">
      <c r="B6" s="2" t="s">
        <v>41</v>
      </c>
      <c r="C6" s="85">
        <f>'5pf (раб)'!C4</f>
        <v>149137</v>
      </c>
      <c r="D6" s="2" t="s">
        <v>100</v>
      </c>
      <c r="E6" s="2" t="s">
        <v>87</v>
      </c>
      <c r="F6" s="85">
        <f>'5pf (раб)'!C27</f>
        <v>0</v>
      </c>
      <c r="G6" t="str">
        <f>IF(F6&lt;=C6,"+","-")</f>
        <v>+</v>
      </c>
    </row>
    <row r="8" spans="2:7">
      <c r="B8" s="2" t="s">
        <v>102</v>
      </c>
    </row>
    <row r="9" spans="2:7">
      <c r="B9" s="2" t="s">
        <v>41</v>
      </c>
      <c r="C9" s="86">
        <f>'5pf (раб)'!D4</f>
        <v>541783.69999999995</v>
      </c>
      <c r="D9" s="2" t="s">
        <v>96</v>
      </c>
      <c r="E9" s="2" t="s">
        <v>97</v>
      </c>
      <c r="F9" s="86">
        <f>SUM('5pf (раб)'!D5:D17)</f>
        <v>541783.70000000007</v>
      </c>
      <c r="G9" t="str">
        <f>IF(F9=C9,"+","-")</f>
        <v>+</v>
      </c>
    </row>
    <row r="10" spans="2:7">
      <c r="B10" s="2" t="s">
        <v>41</v>
      </c>
      <c r="C10" s="86">
        <f>'5pf (раб)'!D4</f>
        <v>541783.69999999995</v>
      </c>
      <c r="D10" s="2" t="s">
        <v>96</v>
      </c>
      <c r="E10" s="2" t="s">
        <v>98</v>
      </c>
      <c r="F10" s="86">
        <f>SUM('5pf (раб)'!D18:D23)</f>
        <v>541783.69999999995</v>
      </c>
      <c r="G10" t="str">
        <f>IF(F10=C10,"+","-")</f>
        <v>+</v>
      </c>
    </row>
    <row r="11" spans="2:7">
      <c r="B11" s="2" t="s">
        <v>41</v>
      </c>
      <c r="C11" s="86">
        <f>'5pf (раб)'!D4</f>
        <v>541783.69999999995</v>
      </c>
      <c r="D11" s="2" t="s">
        <v>96</v>
      </c>
      <c r="E11" s="2" t="s">
        <v>99</v>
      </c>
      <c r="F11" s="86">
        <f>SUM('5pf (раб)'!D24:D26)</f>
        <v>541783.69999999995</v>
      </c>
      <c r="G11" t="str">
        <f>IF(F11=C11,"+","-")</f>
        <v>+</v>
      </c>
    </row>
    <row r="12" spans="2:7">
      <c r="B12" s="2" t="s">
        <v>41</v>
      </c>
      <c r="C12" s="86">
        <f>'5pf (раб)'!D4</f>
        <v>541783.69999999995</v>
      </c>
      <c r="D12" s="2" t="s">
        <v>100</v>
      </c>
      <c r="E12" s="2" t="s">
        <v>87</v>
      </c>
      <c r="F12" s="86">
        <f>'5pf (раб)'!D27</f>
        <v>0</v>
      </c>
      <c r="G12" t="str">
        <f>IF(F12&lt;=C12,"+","-")</f>
        <v>+</v>
      </c>
    </row>
  </sheetData>
  <conditionalFormatting sqref="G3:G12">
    <cfRule type="cellIs" dxfId="1" priority="0" operator="equal">
      <formula>"+"</formula>
    </cfRule>
    <cfRule type="cellIs" dxfId="0" priority="0" operator="equal">
      <formula>"-"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5pf_titul</vt:lpstr>
      <vt:lpstr>5pf</vt:lpstr>
      <vt:lpstr>5pf Контроль</vt:lpstr>
      <vt:lpstr>Додаток 1</vt:lpstr>
      <vt:lpstr>Додаток 2</vt:lpstr>
      <vt:lpstr>Додаток 3</vt:lpstr>
      <vt:lpstr>5pf_titul (раб)</vt:lpstr>
      <vt:lpstr>5pf (раб)</vt:lpstr>
      <vt:lpstr>5pf (раб) Контроль</vt:lpstr>
      <vt:lpstr>Додаток 1 (раб)</vt:lpstr>
      <vt:lpstr>Додаток 2 (раб)</vt:lpstr>
      <vt:lpstr>Додаток 3 (раб)</vt:lpstr>
      <vt:lpstr>'5pf'!Заголовки_для_печати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Pens</dc:creator>
  <cp:lastModifiedBy>Windows</cp:lastModifiedBy>
  <cp:lastPrinted>2022-01-05T13:01:15Z</cp:lastPrinted>
  <dcterms:created xsi:type="dcterms:W3CDTF">2022-01-11T11:30:23Z</dcterms:created>
  <dcterms:modified xsi:type="dcterms:W3CDTF">2022-01-11T11:30:23Z</dcterms:modified>
</cp:coreProperties>
</file>