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095" windowHeight="8445"/>
  </bookViews>
  <sheets>
    <sheet name="struktura 04 _на 08.11.24" sheetId="1" r:id="rId1"/>
  </sheets>
  <definedNames>
    <definedName name="_xlnm._FilterDatabase" localSheetId="0" hidden="1">'struktura 04 _на 08.11.24'!$A$9:$D$462</definedName>
    <definedName name="_xlnm.Print_Area" localSheetId="0">'struktura 04 _на 08.11.24'!$A$1:$D$462</definedName>
  </definedNames>
  <calcPr calcId="125725"/>
</workbook>
</file>

<file path=xl/calcChain.xml><?xml version="1.0" encoding="utf-8"?>
<calcChain xmlns="http://schemas.openxmlformats.org/spreadsheetml/2006/main">
  <c r="D453" i="1"/>
  <c r="D452"/>
  <c r="D449"/>
  <c r="D448"/>
  <c r="D442"/>
  <c r="D441"/>
  <c r="D434"/>
  <c r="D433"/>
  <c r="D382"/>
  <c r="D381"/>
  <c r="D374"/>
  <c r="D371"/>
  <c r="D362"/>
  <c r="D350"/>
  <c r="D324"/>
  <c r="D307"/>
  <c r="D306"/>
  <c r="D300"/>
  <c r="D299"/>
  <c r="D293"/>
  <c r="D285"/>
  <c r="D283"/>
  <c r="D282"/>
  <c r="D259"/>
  <c r="D236"/>
  <c r="D233"/>
  <c r="D209"/>
  <c r="D203"/>
  <c r="D194"/>
  <c r="D188"/>
  <c r="D185"/>
  <c r="D182"/>
  <c r="D170"/>
  <c r="D167"/>
  <c r="D164"/>
  <c r="D153"/>
  <c r="D144"/>
  <c r="D135"/>
  <c r="D132"/>
  <c r="D126"/>
  <c r="D117"/>
  <c r="D114"/>
  <c r="D102"/>
  <c r="D95"/>
  <c r="D92"/>
  <c r="D33"/>
  <c r="D23"/>
  <c r="D22"/>
  <c r="D21"/>
  <c r="D15"/>
  <c r="D11"/>
  <c r="D461" l="1"/>
</calcChain>
</file>

<file path=xl/sharedStrings.xml><?xml version="1.0" encoding="utf-8"?>
<sst xmlns="http://schemas.openxmlformats.org/spreadsheetml/2006/main" count="913" uniqueCount="206">
  <si>
    <t>Головне управління ДПС  у Дніпропетровській області</t>
  </si>
  <si>
    <t>станом на 08.11.2024</t>
  </si>
  <si>
    <t>Кiль-</t>
  </si>
  <si>
    <t>№</t>
  </si>
  <si>
    <t xml:space="preserve">   Назва  посад</t>
  </si>
  <si>
    <t xml:space="preserve">   Назва  структурного   пiдроздiлу  </t>
  </si>
  <si>
    <t>кiсть</t>
  </si>
  <si>
    <t>з/п</t>
  </si>
  <si>
    <t>штатних</t>
  </si>
  <si>
    <t>посад</t>
  </si>
  <si>
    <t xml:space="preserve">Начальник </t>
  </si>
  <si>
    <t>КЕРІВНИЦТВО</t>
  </si>
  <si>
    <t xml:space="preserve">Заступник начальника </t>
  </si>
  <si>
    <t>Начальник управління</t>
  </si>
  <si>
    <t>УПРАВЛІННЯ ОРГАНІЗАЦІЇ РОБОТИ</t>
  </si>
  <si>
    <t>Відділ організації та планування роботи</t>
  </si>
  <si>
    <t>Головний державний iнспектор</t>
  </si>
  <si>
    <t xml:space="preserve">Відділ моніторингу  та контролю </t>
  </si>
  <si>
    <t>Відділ організації документування і роботи з документами</t>
  </si>
  <si>
    <t xml:space="preserve">Старший державний  iнспектор </t>
  </si>
  <si>
    <t>Провідний інспектор</t>
  </si>
  <si>
    <t>Hачальник вiддiлу</t>
  </si>
  <si>
    <t>Вiддiл розгляду звернень громадян та доступу до публічної інформації</t>
  </si>
  <si>
    <t>УПРАВЛІННЯ ОПОДАТКУВАННЯ ЮРИДИЧНИХ ОСІБ</t>
  </si>
  <si>
    <t xml:space="preserve">Відділ аналітичної роботи </t>
  </si>
  <si>
    <t>Заступник начальника вiддiлу</t>
  </si>
  <si>
    <t>Відділ контролю за відшкодуванням ПДВ</t>
  </si>
  <si>
    <t>Відділ податків і зборів з юридичних осіб інших галузей</t>
  </si>
  <si>
    <t>Відділ податків і зборів з юридичних осіб у галузі діяльності у сфері адміністративного і допоміжного обслуговування</t>
  </si>
  <si>
    <t>Начальник вiддiлу</t>
  </si>
  <si>
    <t>Відділ податків і зборів з юридичних осіб у галузі інформації та телекомунікації</t>
  </si>
  <si>
    <t>Відділ податків і зборів з юридичних осіб  у галузях постачання електроенергії, газу та водопостачання</t>
  </si>
  <si>
    <t>Відділ податків і зборів з юридичних осіб у галузі операцій з нерухомим майном</t>
  </si>
  <si>
    <t>Старший державний iнспектор</t>
  </si>
  <si>
    <t>Відділ податків і зборів з юридичних осіб у галузі транспорту, складського господарства, поштової та кур'єрської діяльності та класах виробництва металевих виробів</t>
  </si>
  <si>
    <t>Відділ податків і зборів з юридичних осіб у класах неспеціалізованої оптової торгівлі</t>
  </si>
  <si>
    <t>Відділ податків і зборів з юридичних осіб у класах роздрібної торгівлі та іншої торгівлі</t>
  </si>
  <si>
    <t>Відділ податків і зборів з юридичних осіб у класах оптової торгівлі</t>
  </si>
  <si>
    <t>Відділ податків і зборів з юридичних осіб у класі вирощування зернових культур (крім рису), бобових культур і насіння олійних культур</t>
  </si>
  <si>
    <t>Відділ податків і зборів з юридичних осіб у галузях тимчасового розміщування й організації харчування, професійної, наукової та технічної діяльності, охорони здоров'я та надання соціальної допомоги</t>
  </si>
  <si>
    <t>Відділ податків і зборів з юридичних осіб у галузі переробної промисловості (крім класів харчової промисловості та класів виробництва металевих виробів)</t>
  </si>
  <si>
    <t>Відділ податків і зборів з юридичних осіб у галузях будівництва, добувної промисловості і розроблення кар'єрів та класах ремонту і технічного обслуговування машин, устаткування, виробів, харчової промисловості</t>
  </si>
  <si>
    <t xml:space="preserve"> УПРАВЛІННЯ ПРАВОВОГО ЗАБЕЗПЕЧЕННЯ</t>
  </si>
  <si>
    <t>Відділ правового супроводження діяльності</t>
  </si>
  <si>
    <t>Відділ супроводження судових спорів із загальних питань</t>
  </si>
  <si>
    <t>Відділ супроводження судових спорів щодо відмови у реєстрації податкових накладних</t>
  </si>
  <si>
    <t>Відділ супроводження судових  спорів за позаплановими перевірками</t>
  </si>
  <si>
    <t xml:space="preserve">Головний державний  iнспектор </t>
  </si>
  <si>
    <t xml:space="preserve">Головний державний інспектор </t>
  </si>
  <si>
    <t>Відділ супроводження судових спорів за перевірками з питань адміністрування податку на додану вартість</t>
  </si>
  <si>
    <t>Відділ супроводження судових спорів за камеральними перевірками та з адміністрування місцевих податків і зборів з фізичних осіб</t>
  </si>
  <si>
    <t>Відділ інформаційно-аналітичної роботи</t>
  </si>
  <si>
    <t xml:space="preserve">Начальник управління </t>
  </si>
  <si>
    <t>УПРАВЛІННЯ ПОДАТКОВОГО АУДИТУ</t>
  </si>
  <si>
    <t>Вiддiл перевірок платників основних галузей економіки</t>
  </si>
  <si>
    <t>Відділ перевірок у сфері матеріального виробництва</t>
  </si>
  <si>
    <t>Вiддiл перевірок у сфері торгівлі</t>
  </si>
  <si>
    <t xml:space="preserve"> Вiддiл позапланових перевірок ризикових платників</t>
  </si>
  <si>
    <t>Вiддiл перевірок з питань відшкодування ПДВ</t>
  </si>
  <si>
    <t>Відділ позапланових перевірок з інших податків</t>
  </si>
  <si>
    <t>Вiддiл фактичних перевірок</t>
  </si>
  <si>
    <t xml:space="preserve"> Вiддiл перевірок фінансових операцій</t>
  </si>
  <si>
    <t xml:space="preserve"> Вiддiл якості перевірок</t>
  </si>
  <si>
    <t xml:space="preserve"> Вiддiл координації, звітності та аналізу</t>
  </si>
  <si>
    <t>Відділ перевірок у сфері агропромислового комплексу</t>
  </si>
  <si>
    <t>Відділ перевірок у галузі виробництва хімічної продукції</t>
  </si>
  <si>
    <t>Відділ перевірок у сфері обслуговування добувної промисловості та металургійного виробництва</t>
  </si>
  <si>
    <t>УПРАВЛІННЯ ЗАПОБІГАННЯ ФІНАНСОВИМ ОПЕРАЦІЯМ, ПОВ'ЯЗАНИМ З ЛЕГАЛІЗАЦІЄЮ ДОХОДІВ, ОДЕРЖАНИХ ЗЛОЧИННИМ ШЛЯХОМ</t>
  </si>
  <si>
    <t>УПРАВЛІННЯ КОНТРОЛЮ ЗА  ПІДАКЦИЗНИМИ ТОВАРАМИ</t>
  </si>
  <si>
    <t xml:space="preserve">Вiддiл контролю за виробництвом та обігом спирту, спиртовмісної продукції, алкогольних напоїв, тютюнових виробів, рідин, що використовуються в електронних сигаретах  </t>
  </si>
  <si>
    <t>Вiддiл контролю за виробництвом та обігом пального</t>
  </si>
  <si>
    <t>Вiддiл обслуговування акцизних складів та податкових постів</t>
  </si>
  <si>
    <t>Вiддiл ліцензування торгівлі підакцизними товарами та зберігання пального</t>
  </si>
  <si>
    <t>Вiддiл адміністрування акцизного податку</t>
  </si>
  <si>
    <t>Завідувач сектору</t>
  </si>
  <si>
    <t xml:space="preserve">Сектор контролю за обігом марки  акцизного податку </t>
  </si>
  <si>
    <t>Hачальник управління-головний бухгалтер</t>
  </si>
  <si>
    <t>УПРАВЛІННЯ ФІНАНСОВОГО ЗАБЕЗПЕЧЕННЯ ТА БУХГАЛТЕРСЬКОГО ОБЛІКУ</t>
  </si>
  <si>
    <t>Заступник начальника управління-начальник вiддiлу</t>
  </si>
  <si>
    <t xml:space="preserve">Відділ бухгалтерського обліку та звітності </t>
  </si>
  <si>
    <t>Головний державний інспектор</t>
  </si>
  <si>
    <t xml:space="preserve">Відділ оплати праці </t>
  </si>
  <si>
    <t>Відділ бюджетування</t>
  </si>
  <si>
    <t>Сектор обліку єдиного внеску</t>
  </si>
  <si>
    <t>Відділ обліку єдиного внеску</t>
  </si>
  <si>
    <t xml:space="preserve"> УПРАВЛІННЯ ПЕРСОНАЛУ</t>
  </si>
  <si>
    <t xml:space="preserve">Відділ кадрового адміністрування </t>
  </si>
  <si>
    <t>Відділ розвитку персоналу</t>
  </si>
  <si>
    <t>Сектор ведення військового обліку та забезпечення службовими посвідченнями</t>
  </si>
  <si>
    <t>УПРАВЛІННЯ ПОДАТКОВИХ СЕРВІСІВ</t>
  </si>
  <si>
    <t>Відділ обліку платників та об'єктів оподаткування, ведення реєстрів</t>
  </si>
  <si>
    <t>Відділ реєстрації за окремими видами податків</t>
  </si>
  <si>
    <t>Відділ ведення Державного реєстру фізичних осіб - платників податків</t>
  </si>
  <si>
    <t>Відділ розгляду звернень державних органів</t>
  </si>
  <si>
    <t>Відділ податкових сервісів</t>
  </si>
  <si>
    <t>Сектор організації роботи ЦОП та надання адміністративних послуг</t>
  </si>
  <si>
    <t>Відділ організації роботи ЦОП та надання адміністративних послуг</t>
  </si>
  <si>
    <t xml:space="preserve"> УПРАВЛІННЯ ПО РОБОТІ З ПОДАТКОВИМ БОРГОМ</t>
  </si>
  <si>
    <t xml:space="preserve"> Вiддiл моніторингу та інформаційно-аналітичного забезпечення </t>
  </si>
  <si>
    <t xml:space="preserve"> Вiддiл організації стягнення боргу та роботи з безхазяйним майном  </t>
  </si>
  <si>
    <t>Відділ погашення боргу з фізичних осіб та заборгованості з ЄСВ</t>
  </si>
  <si>
    <t>Відділ супроводження судових спорів щодо банкрутства та стягнення заборгованості</t>
  </si>
  <si>
    <t>ВІДДІЛ З ПИТАНЬ ЗАПОБІГАННЯ ТА ВИЯВЛЕННЯ КОРУПЦІЇ</t>
  </si>
  <si>
    <t>Відділ з питань запобігання та виявлення корупції</t>
  </si>
  <si>
    <t>ВІДДІЛ ОХОРОНИ ДЕРЖАВНОЇ ТАЄМНИЦІ, ТЕХНІЧНОГО ТА КРИПТОГРАФІЧНОГО ЗАХИСТУ ІНФОРМАЦІЇ</t>
  </si>
  <si>
    <t>Відділ охорони державної таємниці, технічного та криптографічного захисту інформації</t>
  </si>
  <si>
    <t>Hачальник управління</t>
  </si>
  <si>
    <t>УПРАВЛІННЯ ІНФРАСТРУКТУРИ ТА ГОСПОДАРСЬКОГО ЗАБЕЗПЕЧЕННЯ</t>
  </si>
  <si>
    <t xml:space="preserve">Відділ експлуатації майна </t>
  </si>
  <si>
    <t xml:space="preserve">Провідний  iнспектор </t>
  </si>
  <si>
    <t>Сектор зв'язку та транспортного забезпечення</t>
  </si>
  <si>
    <t>Водій автотранспортного засобу</t>
  </si>
  <si>
    <t xml:space="preserve"> УПРАВЛІННЯ З ПИТАНЬ ВИЯВЛЕННЯ ТА ОПРАЦЮВАННЯ ПОДАТКОВИХ РИЗИКІВ</t>
  </si>
  <si>
    <t>Відділ прогнозу, аналізу та звітності</t>
  </si>
  <si>
    <t>Відділ моніторингу операцій та ризиків</t>
  </si>
  <si>
    <t>Відділ роботи з ризиками</t>
  </si>
  <si>
    <t>УПРАВЛІННЯ ЕКОНОМІЧНОГО АНАЛІЗУ</t>
  </si>
  <si>
    <t>Вiддiл організації та моніторингу виконання показників доходів</t>
  </si>
  <si>
    <t>Вiддiл обліку платежів та зведеної звітності</t>
  </si>
  <si>
    <t>Вiддiл контролю обліково  звітних показників</t>
  </si>
  <si>
    <t>УПРАВЛІННЯ ІНФОРМАЦІЙНИХ ТЕХНОЛОГІЙ</t>
  </si>
  <si>
    <t xml:space="preserve">Відділ супроводження інформаційних систем </t>
  </si>
  <si>
    <t>Відділ адміністрування баз даних</t>
  </si>
  <si>
    <t>Сектор адміністраторів безпеки та адміністрування служби каталогів</t>
  </si>
  <si>
    <t>Кам'янський сектор інформаційних технологій</t>
  </si>
  <si>
    <t>Криворізький сектор інформаційних технологій</t>
  </si>
  <si>
    <t xml:space="preserve"> УПРАВЛІННЯ РЕЄСТРАЦІЇ КОРИСТУВАЧІВ</t>
  </si>
  <si>
    <t xml:space="preserve"> УПРАВЛІННЯ ТРАНСФЕРТНОГО ЦІНОУТВОРЕННЯ</t>
  </si>
  <si>
    <t>Відділ контрольованих операцій</t>
  </si>
  <si>
    <t>Відділ контролю міжнародної діяльності</t>
  </si>
  <si>
    <t>Начальник управлiння</t>
  </si>
  <si>
    <t xml:space="preserve">  УПРАВЛIHHЯ ОПОДАТКУВАННЯ ФІЗИЧНИХ ОСІБ </t>
  </si>
  <si>
    <t>Відділ адміністрування податку на доходи фізичних осіб, податків з громадян та осіб, які провадять незалежну професійну діяльність</t>
  </si>
  <si>
    <t>Вiддiл адміністрування податків і зборів з фізичних осіб - підприємців</t>
  </si>
  <si>
    <t>Сектор адміністрування єдиного внеску</t>
  </si>
  <si>
    <t xml:space="preserve"> Вiддiл адміністрування податку на майно та місцевих зборів з фізичних осіб</t>
  </si>
  <si>
    <t xml:space="preserve"> Вiддiл координації та інформаційно-аналітичного забезпечення</t>
  </si>
  <si>
    <t xml:space="preserve"> Вiддiл розгляду звернень платників податків</t>
  </si>
  <si>
    <t xml:space="preserve"> Вiддiл планових перевірок оподаткування фізичних осіб</t>
  </si>
  <si>
    <t xml:space="preserve"> Вiддiл позапланових перевірок оподаткування фізичних осіб</t>
  </si>
  <si>
    <t xml:space="preserve"> Вiддiл перевірок податкових агентів</t>
  </si>
  <si>
    <t xml:space="preserve"> УПРАВЛІННЯ ІНФОРМАЦІЙНОЇ ВЗАЄМОДІЇ</t>
  </si>
  <si>
    <t>Вiддiл пресслужби та адміністрування субсайту</t>
  </si>
  <si>
    <t>Вiддiл комунікацій з громадськістю</t>
  </si>
  <si>
    <t>Начальник ДПІ</t>
  </si>
  <si>
    <t>ДНІПРОВСЬКА ДЕРЖАВНА ПОДАТКОВА ІНСПЕКЦІЯ</t>
  </si>
  <si>
    <t>Сектор обліку платників, об'єктів оподаткування та ведення реєстрів</t>
  </si>
  <si>
    <t>Сектор надання адміністративних послуг, організації роботи та документообігу</t>
  </si>
  <si>
    <t>Солонянський сектор обслуговування платників</t>
  </si>
  <si>
    <t>Царичанський сектор обслуговування платників</t>
  </si>
  <si>
    <t>КАМ'ЯНСЬКА ДЕРЖАВНА ПОДАТКОВА ІНСПЕКЦІЯ</t>
  </si>
  <si>
    <t>Відділ обліку платників, об'єктів оподаткування та ведення реєстрів</t>
  </si>
  <si>
    <t>Відділ надання адміністративних послуг, організації роботи та документообігу</t>
  </si>
  <si>
    <t>Жовтоводський сектор обслуговування платників</t>
  </si>
  <si>
    <t>Верхньодніпровський сектор обслуговування платників</t>
  </si>
  <si>
    <t>КРИВОРІЗЬКА ДЕРЖАВНА ПОДАТКОВА ІНСПЕКЦІЯ</t>
  </si>
  <si>
    <t>Апостолівський  сектор обслуговування платників</t>
  </si>
  <si>
    <t>НІКОПОЛЬСЬКА ДЕРЖАВНА ПОДАТКОВА ІНСПЕКЦІЯ</t>
  </si>
  <si>
    <t>Заступник начальника ДПІ</t>
  </si>
  <si>
    <t>Нікопольська державна податкова інспекція</t>
  </si>
  <si>
    <t>Сектор обслуговування платників м. Покрова</t>
  </si>
  <si>
    <t>Державний iнспектор</t>
  </si>
  <si>
    <t>НОВОМОСКОВСЬКА ДЕРЖАВНА ПОДАТКОВА ІНСПЕКЦІЯ</t>
  </si>
  <si>
    <t>Новомосковська державна податкова інспекція</t>
  </si>
  <si>
    <t>Магдалинівський  сектор обслуговування платників</t>
  </si>
  <si>
    <t>ПАВЛОГРАДСЬКА ДЕРЖАВНА ПОДАТКОВА ІНСПЕКЦІЯ</t>
  </si>
  <si>
    <t>Павлоградська державна податкова інспекція</t>
  </si>
  <si>
    <t>СИНЕЛЬНИКІВСЬКА ДЕРЖАВНА ПОДАТКОВА ІНСПЕКЦІЯ</t>
  </si>
  <si>
    <t>Синельниківська державна податкова інспекція</t>
  </si>
  <si>
    <t>Петропавлівський  сектор обслуговування платників</t>
  </si>
  <si>
    <t>Петропавлівська державна податкова інспекція</t>
  </si>
  <si>
    <t>Покровський  сектор обслуговування платників</t>
  </si>
  <si>
    <t xml:space="preserve">Усього </t>
  </si>
  <si>
    <t>Вiддiл позапланових перевірок ризикових платників</t>
  </si>
  <si>
    <t>Вiддiл координації, звітності та аналізу</t>
  </si>
  <si>
    <t>Відділ матеріально-технічного забезпечення</t>
  </si>
  <si>
    <t>Вiддiл перевірок податкових агентів</t>
  </si>
  <si>
    <t>Відділ  супроводження судових спорів за плановими перевірками</t>
  </si>
  <si>
    <t>Відділ аналітичної роботи та координації, перевірок сумнівних фінансових операцій</t>
  </si>
  <si>
    <t>Заступник начальника управління - начальникВідділу</t>
  </si>
  <si>
    <t>Заступник начальникаВідділу</t>
  </si>
  <si>
    <t>НачальникВідділу</t>
  </si>
  <si>
    <t>Відділ перевірок інших галузей економіки</t>
  </si>
  <si>
    <t>Відділ взаємодії з правоохоронними органами та фінансовим сектором</t>
  </si>
  <si>
    <t>Заступник начальника ДПІ - начальникВідділу</t>
  </si>
  <si>
    <t>ПравобережнийВідділ по роботі з податковим боргом</t>
  </si>
  <si>
    <t xml:space="preserve">ПридніпровськийВідділ по роботі з податковим боргом </t>
  </si>
  <si>
    <t xml:space="preserve">НовомосковськийВідділ по роботі з податковим боргом </t>
  </si>
  <si>
    <t xml:space="preserve">ПавлоградськийВідділ по роботі з податковим боргом </t>
  </si>
  <si>
    <t xml:space="preserve">Кам'янськийВідділ по роботі з податковим боргом </t>
  </si>
  <si>
    <t xml:space="preserve">КриворізькийВідділ по роботі з податковим боргом </t>
  </si>
  <si>
    <t>Інформаційно-аналітичнийВідділ, прогнозування та аналізу доходів місцевих бюджетів</t>
  </si>
  <si>
    <t>ПравобережнийВідділ інформаційних технологій</t>
  </si>
  <si>
    <t>ПершийВідділ</t>
  </si>
  <si>
    <t>ДругийВідділ</t>
  </si>
  <si>
    <t>ПравобережнийВідділ податків і зборів з фізичних осіб та проведення камеральних перевірок</t>
  </si>
  <si>
    <t>СоборнийВідділ податків і зборів з фізичних осіб та проведення камеральних перевірок</t>
  </si>
  <si>
    <t>ПридніпровськийВідділ податків і зборів з фізичних осіб та проведення камеральних перевірок</t>
  </si>
  <si>
    <t>НовомосковськийВідділ податків і зборів з фізичних осіб та проведення камеральних перевірок</t>
  </si>
  <si>
    <t>ПавлоградськийВідділ податків і зборів з фізичних осіб та проведення камеральних перевірок</t>
  </si>
  <si>
    <t>Кам'янськийВідділ податків і зборів з фізичних осіб та проведення камеральних перевірок</t>
  </si>
  <si>
    <t>КриворізькийВідділ податків і зборів з фізичних осіб та проведення камеральних перевірок</t>
  </si>
  <si>
    <t>НікопольськийВідділ податків і зборів з фізичних осіб та проведення камеральних перевірок</t>
  </si>
  <si>
    <t>ПравобережнийВідділ обслуговування платників</t>
  </si>
  <si>
    <t>ЛівобережнийВідділ обслуговування платників</t>
  </si>
  <si>
    <t>Вiддiл технічної підтримки та електронного документообігу</t>
  </si>
</sst>
</file>

<file path=xl/styles.xml><?xml version="1.0" encoding="utf-8"?>
<styleSheet xmlns="http://schemas.openxmlformats.org/spreadsheetml/2006/main">
  <fonts count="18">
    <font>
      <sz val="12"/>
      <name val="Courier"/>
      <family val="3"/>
    </font>
    <font>
      <sz val="12"/>
      <name val="Courier"/>
      <family val="3"/>
    </font>
    <font>
      <sz val="15"/>
      <name val="Times New Roman"/>
      <family val="1"/>
      <charset val="204"/>
    </font>
    <font>
      <sz val="12"/>
      <name val="Courier"/>
      <family val="1"/>
      <charset val="204"/>
    </font>
    <font>
      <b/>
      <sz val="2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7" fillId="0" borderId="0">
      <alignment horizontal="left" vertical="top"/>
    </xf>
    <xf numFmtId="0" fontId="1" fillId="0" borderId="0"/>
    <xf numFmtId="0" fontId="3" fillId="0" borderId="0"/>
  </cellStyleXfs>
  <cellXfs count="101">
    <xf numFmtId="0" fontId="0" fillId="0" borderId="0" xfId="0"/>
    <xf numFmtId="0" fontId="2" fillId="0" borderId="0" xfId="0" applyFont="1" applyBorder="1"/>
    <xf numFmtId="0" fontId="4" fillId="0" borderId="0" xfId="1" applyFont="1" applyBorder="1" applyAlignment="1" applyProtection="1">
      <alignment horizontal="left"/>
    </xf>
    <xf numFmtId="0" fontId="5" fillId="0" borderId="0" xfId="0" applyFont="1" applyFill="1" applyBorder="1" applyAlignment="1">
      <alignment horizontal="right"/>
    </xf>
    <xf numFmtId="0" fontId="8" fillId="0" borderId="0" xfId="1" applyFont="1" applyFill="1"/>
    <xf numFmtId="0" fontId="0" fillId="0" borderId="0" xfId="0" applyFill="1"/>
    <xf numFmtId="0" fontId="8" fillId="0" borderId="0" xfId="0" applyFont="1"/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/>
    </xf>
    <xf numFmtId="3" fontId="10" fillId="0" borderId="2" xfId="0" applyNumberFormat="1" applyFont="1" applyFill="1" applyBorder="1" applyAlignment="1" applyProtection="1">
      <alignment horizontal="center"/>
    </xf>
    <xf numFmtId="3" fontId="7" fillId="0" borderId="2" xfId="0" applyNumberFormat="1" applyFont="1" applyFill="1" applyBorder="1" applyAlignment="1" applyProtection="1">
      <alignment horizontal="center"/>
    </xf>
    <xf numFmtId="3" fontId="7" fillId="0" borderId="3" xfId="0" applyNumberFormat="1" applyFont="1" applyFill="1" applyBorder="1" applyAlignment="1" applyProtection="1">
      <alignment horizontal="center"/>
    </xf>
    <xf numFmtId="3" fontId="10" fillId="0" borderId="3" xfId="0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/>
    </xf>
    <xf numFmtId="3" fontId="7" fillId="0" borderId="5" xfId="0" applyNumberFormat="1" applyFont="1" applyFill="1" applyBorder="1" applyAlignment="1" applyProtection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/>
    <xf numFmtId="0" fontId="13" fillId="0" borderId="9" xfId="0" applyFont="1" applyFill="1" applyBorder="1" applyAlignment="1" applyProtection="1"/>
    <xf numFmtId="3" fontId="10" fillId="0" borderId="9" xfId="0" applyNumberFormat="1" applyFont="1" applyFill="1" applyBorder="1" applyAlignment="1" applyProtection="1">
      <alignment horizontal="center"/>
    </xf>
    <xf numFmtId="0" fontId="6" fillId="0" borderId="10" xfId="0" applyFont="1" applyFill="1" applyBorder="1" applyAlignment="1">
      <alignment horizontal="center"/>
    </xf>
    <xf numFmtId="0" fontId="10" fillId="0" borderId="12" xfId="0" applyFont="1" applyFill="1" applyBorder="1" applyAlignment="1" applyProtection="1"/>
    <xf numFmtId="0" fontId="10" fillId="0" borderId="13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/>
    <xf numFmtId="0" fontId="13" fillId="0" borderId="11" xfId="0" applyFont="1" applyFill="1" applyBorder="1" applyAlignment="1" applyProtection="1">
      <alignment wrapText="1"/>
    </xf>
    <xf numFmtId="0" fontId="10" fillId="0" borderId="10" xfId="0" applyFont="1" applyFill="1" applyBorder="1" applyAlignment="1" applyProtection="1">
      <alignment horizontal="center"/>
    </xf>
    <xf numFmtId="0" fontId="7" fillId="0" borderId="10" xfId="0" applyFont="1" applyFill="1" applyBorder="1" applyAlignment="1"/>
    <xf numFmtId="0" fontId="7" fillId="0" borderId="11" xfId="0" applyFont="1" applyFill="1" applyBorder="1" applyAlignment="1">
      <alignment wrapText="1"/>
    </xf>
    <xf numFmtId="0" fontId="10" fillId="0" borderId="10" xfId="0" applyFont="1" applyFill="1" applyBorder="1" applyAlignment="1" applyProtection="1">
      <alignment wrapText="1"/>
    </xf>
    <xf numFmtId="0" fontId="7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0" fillId="0" borderId="15" xfId="0" applyFont="1" applyFill="1" applyBorder="1" applyAlignment="1" applyProtection="1"/>
    <xf numFmtId="0" fontId="10" fillId="0" borderId="18" xfId="0" applyFont="1" applyFill="1" applyBorder="1" applyAlignment="1" applyProtection="1"/>
    <xf numFmtId="0" fontId="10" fillId="0" borderId="8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/>
    <xf numFmtId="0" fontId="10" fillId="0" borderId="19" xfId="0" applyFont="1" applyFill="1" applyBorder="1" applyAlignment="1" applyProtection="1"/>
    <xf numFmtId="0" fontId="10" fillId="0" borderId="16" xfId="0" applyFont="1" applyFill="1" applyBorder="1" applyAlignment="1" applyProtection="1"/>
    <xf numFmtId="0" fontId="10" fillId="0" borderId="17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vertical="center"/>
    </xf>
    <xf numFmtId="3" fontId="10" fillId="0" borderId="11" xfId="0" applyNumberFormat="1" applyFont="1" applyFill="1" applyBorder="1" applyAlignment="1" applyProtection="1">
      <alignment horizontal="center"/>
    </xf>
    <xf numFmtId="3" fontId="10" fillId="0" borderId="9" xfId="0" applyNumberFormat="1" applyFont="1" applyFill="1" applyBorder="1" applyAlignment="1" applyProtection="1">
      <alignment horizontal="left"/>
    </xf>
    <xf numFmtId="3" fontId="13" fillId="0" borderId="9" xfId="0" applyNumberFormat="1" applyFont="1" applyFill="1" applyBorder="1" applyAlignment="1" applyProtection="1">
      <alignment horizontal="left"/>
    </xf>
    <xf numFmtId="3" fontId="14" fillId="0" borderId="11" xfId="0" applyNumberFormat="1" applyFont="1" applyFill="1" applyBorder="1" applyAlignment="1" applyProtection="1">
      <alignment horizontal="center"/>
    </xf>
    <xf numFmtId="0" fontId="11" fillId="4" borderId="13" xfId="0" applyFont="1" applyFill="1" applyBorder="1" applyAlignment="1">
      <alignment wrapText="1"/>
    </xf>
    <xf numFmtId="0" fontId="10" fillId="0" borderId="13" xfId="0" applyFont="1" applyFill="1" applyBorder="1" applyAlignment="1" applyProtection="1"/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/>
    <xf numFmtId="3" fontId="10" fillId="0" borderId="10" xfId="0" applyNumberFormat="1" applyFont="1" applyFill="1" applyBorder="1" applyAlignment="1" applyProtection="1">
      <alignment horizontal="center"/>
    </xf>
    <xf numFmtId="3" fontId="10" fillId="0" borderId="13" xfId="0" applyNumberFormat="1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left"/>
    </xf>
    <xf numFmtId="3" fontId="13" fillId="0" borderId="6" xfId="0" applyNumberFormat="1" applyFont="1" applyFill="1" applyBorder="1" applyAlignment="1" applyProtection="1">
      <alignment horizontal="center"/>
    </xf>
    <xf numFmtId="0" fontId="15" fillId="0" borderId="0" xfId="0" applyFont="1"/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Alignment="1">
      <alignment horizontal="center"/>
    </xf>
    <xf numFmtId="0" fontId="10" fillId="0" borderId="11" xfId="0" applyFont="1" applyFill="1" applyBorder="1" applyAlignment="1" applyProtection="1"/>
    <xf numFmtId="0" fontId="10" fillId="0" borderId="20" xfId="0" applyFont="1" applyFill="1" applyBorder="1" applyAlignment="1" applyProtection="1"/>
    <xf numFmtId="0" fontId="10" fillId="0" borderId="7" xfId="0" applyFont="1" applyFill="1" applyBorder="1" applyAlignment="1" applyProtection="1"/>
    <xf numFmtId="0" fontId="10" fillId="0" borderId="8" xfId="0" applyFont="1" applyFill="1" applyBorder="1" applyAlignment="1" applyProtection="1"/>
    <xf numFmtId="0" fontId="7" fillId="0" borderId="11" xfId="0" applyFont="1" applyFill="1" applyBorder="1" applyAlignment="1"/>
    <xf numFmtId="0" fontId="7" fillId="0" borderId="21" xfId="0" applyFont="1" applyFill="1" applyBorder="1" applyAlignment="1"/>
    <xf numFmtId="0" fontId="10" fillId="0" borderId="17" xfId="0" applyFont="1" applyFill="1" applyBorder="1" applyAlignment="1" applyProtection="1"/>
    <xf numFmtId="0" fontId="10" fillId="0" borderId="23" xfId="0" applyFont="1" applyFill="1" applyBorder="1" applyAlignment="1" applyProtection="1"/>
    <xf numFmtId="0" fontId="10" fillId="0" borderId="24" xfId="0" applyFont="1" applyFill="1" applyBorder="1" applyAlignment="1" applyProtection="1"/>
    <xf numFmtId="3" fontId="10" fillId="0" borderId="11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center"/>
    </xf>
    <xf numFmtId="3" fontId="10" fillId="0" borderId="8" xfId="0" applyNumberFormat="1" applyFont="1" applyFill="1" applyBorder="1" applyAlignment="1" applyProtection="1">
      <alignment horizontal="center"/>
    </xf>
    <xf numFmtId="0" fontId="7" fillId="0" borderId="11" xfId="0" applyFont="1" applyFill="1" applyBorder="1" applyAlignment="1">
      <alignment horizontal="center"/>
    </xf>
    <xf numFmtId="3" fontId="14" fillId="0" borderId="21" xfId="0" applyNumberFormat="1" applyFont="1" applyFill="1" applyBorder="1" applyAlignment="1" applyProtection="1">
      <alignment horizontal="center"/>
    </xf>
    <xf numFmtId="3" fontId="14" fillId="0" borderId="5" xfId="0" applyNumberFormat="1" applyFont="1" applyFill="1" applyBorder="1" applyAlignment="1" applyProtection="1">
      <alignment horizontal="center"/>
    </xf>
    <xf numFmtId="3" fontId="14" fillId="0" borderId="22" xfId="0" applyNumberFormat="1" applyFont="1" applyFill="1" applyBorder="1" applyAlignment="1" applyProtection="1">
      <alignment horizontal="center"/>
    </xf>
    <xf numFmtId="3" fontId="14" fillId="0" borderId="3" xfId="0" applyNumberFormat="1" applyFont="1" applyFill="1" applyBorder="1" applyAlignment="1" applyProtection="1">
      <alignment horizontal="center"/>
    </xf>
    <xf numFmtId="3" fontId="14" fillId="0" borderId="17" xfId="0" applyNumberFormat="1" applyFont="1" applyFill="1" applyBorder="1" applyAlignment="1" applyProtection="1">
      <alignment horizontal="center"/>
    </xf>
    <xf numFmtId="3" fontId="14" fillId="0" borderId="23" xfId="0" applyNumberFormat="1" applyFont="1" applyFill="1" applyBorder="1" applyAlignment="1" applyProtection="1">
      <alignment horizontal="center"/>
    </xf>
    <xf numFmtId="3" fontId="14" fillId="0" borderId="4" xfId="0" applyNumberFormat="1" applyFont="1" applyFill="1" applyBorder="1" applyAlignment="1" applyProtection="1">
      <alignment horizontal="center"/>
    </xf>
    <xf numFmtId="3" fontId="14" fillId="0" borderId="10" xfId="0" applyNumberFormat="1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wrapText="1"/>
    </xf>
    <xf numFmtId="0" fontId="7" fillId="0" borderId="1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3" fillId="0" borderId="10" xfId="0" applyFont="1" applyFill="1" applyBorder="1" applyAlignment="1" applyProtection="1">
      <alignment wrapText="1"/>
    </xf>
    <xf numFmtId="0" fontId="13" fillId="0" borderId="17" xfId="0" applyFont="1" applyFill="1" applyBorder="1" applyAlignment="1" applyProtection="1">
      <alignment wrapText="1"/>
    </xf>
    <xf numFmtId="0" fontId="13" fillId="0" borderId="8" xfId="0" applyFont="1" applyFill="1" applyBorder="1" applyAlignment="1" applyProtection="1">
      <alignment wrapText="1"/>
    </xf>
    <xf numFmtId="0" fontId="7" fillId="0" borderId="8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13" fillId="3" borderId="13" xfId="0" applyFont="1" applyFill="1" applyBorder="1" applyAlignment="1" applyProtection="1">
      <alignment wrapText="1"/>
    </xf>
    <xf numFmtId="0" fontId="13" fillId="3" borderId="2" xfId="0" applyFont="1" applyFill="1" applyBorder="1" applyAlignment="1" applyProtection="1">
      <alignment wrapText="1"/>
    </xf>
    <xf numFmtId="0" fontId="13" fillId="3" borderId="4" xfId="0" applyFont="1" applyFill="1" applyBorder="1" applyAlignment="1" applyProtection="1">
      <alignment wrapText="1"/>
    </xf>
    <xf numFmtId="0" fontId="10" fillId="0" borderId="8" xfId="0" applyFont="1" applyFill="1" applyBorder="1" applyAlignment="1" applyProtection="1">
      <alignment wrapText="1"/>
    </xf>
    <xf numFmtId="3" fontId="10" fillId="0" borderId="21" xfId="0" applyNumberFormat="1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wrapText="1"/>
    </xf>
    <xf numFmtId="0" fontId="13" fillId="0" borderId="9" xfId="0" applyFont="1" applyFill="1" applyBorder="1" applyAlignment="1" applyProtection="1">
      <alignment wrapText="1"/>
    </xf>
    <xf numFmtId="0" fontId="10" fillId="0" borderId="21" xfId="0" applyFont="1" applyFill="1" applyBorder="1" applyAlignment="1" applyProtection="1">
      <alignment wrapText="1"/>
    </xf>
    <xf numFmtId="0" fontId="4" fillId="2" borderId="1" xfId="0" applyFont="1" applyFill="1" applyBorder="1" applyAlignment="1">
      <alignment horizontal="center"/>
    </xf>
  </cellXfs>
  <cellStyles count="5">
    <cellStyle name="S15" xfId="2"/>
    <cellStyle name="Обычный" xfId="0" builtinId="0"/>
    <cellStyle name="Обычный 2" xfId="3"/>
    <cellStyle name="Обычный 2 2" xfId="1"/>
    <cellStyle name="Обычн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L476"/>
  <sheetViews>
    <sheetView tabSelected="1" view="pageBreakPreview" zoomScale="50" zoomScaleNormal="40" zoomScaleSheetLayoutView="50" workbookViewId="0">
      <selection activeCell="D462" sqref="D462"/>
    </sheetView>
  </sheetViews>
  <sheetFormatPr defaultColWidth="8.69921875" defaultRowHeight="15.75"/>
  <cols>
    <col min="1" max="1" width="8.296875" style="6" customWidth="1"/>
    <col min="2" max="2" width="78.69921875" style="6" customWidth="1"/>
    <col min="3" max="3" width="140.69921875" style="6" customWidth="1"/>
    <col min="4" max="4" width="13.19921875" style="60" customWidth="1"/>
    <col min="5" max="5" width="8.69921875" style="5"/>
    <col min="9" max="250" width="8.69921875" style="6"/>
    <col min="251" max="251" width="8.296875" style="6" customWidth="1"/>
    <col min="252" max="252" width="77.59765625" style="6" customWidth="1"/>
    <col min="253" max="253" width="139.296875" style="6" customWidth="1"/>
    <col min="254" max="254" width="13.19921875" style="6" customWidth="1"/>
    <col min="255" max="255" width="16.09765625" style="6" customWidth="1"/>
    <col min="256" max="256" width="19.09765625" style="6" customWidth="1"/>
    <col min="257" max="257" width="14.59765625" style="6" customWidth="1"/>
    <col min="258" max="506" width="8.69921875" style="6"/>
    <col min="507" max="507" width="8.296875" style="6" customWidth="1"/>
    <col min="508" max="508" width="77.59765625" style="6" customWidth="1"/>
    <col min="509" max="509" width="139.296875" style="6" customWidth="1"/>
    <col min="510" max="510" width="13.19921875" style="6" customWidth="1"/>
    <col min="511" max="511" width="16.09765625" style="6" customWidth="1"/>
    <col min="512" max="512" width="19.09765625" style="6" customWidth="1"/>
    <col min="513" max="513" width="14.59765625" style="6" customWidth="1"/>
    <col min="514" max="762" width="8.69921875" style="6"/>
    <col min="763" max="763" width="8.296875" style="6" customWidth="1"/>
    <col min="764" max="764" width="77.59765625" style="6" customWidth="1"/>
    <col min="765" max="765" width="139.296875" style="6" customWidth="1"/>
    <col min="766" max="766" width="13.19921875" style="6" customWidth="1"/>
    <col min="767" max="767" width="16.09765625" style="6" customWidth="1"/>
    <col min="768" max="768" width="19.09765625" style="6" customWidth="1"/>
    <col min="769" max="769" width="14.59765625" style="6" customWidth="1"/>
    <col min="770" max="1018" width="8.69921875" style="6"/>
    <col min="1019" max="1019" width="8.296875" style="6" customWidth="1"/>
    <col min="1020" max="1020" width="77.59765625" style="6" customWidth="1"/>
    <col min="1021" max="1021" width="139.296875" style="6" customWidth="1"/>
    <col min="1022" max="1022" width="13.19921875" style="6" customWidth="1"/>
    <col min="1023" max="1023" width="16.09765625" style="6" customWidth="1"/>
    <col min="1024" max="1024" width="19.09765625" style="6" customWidth="1"/>
    <col min="1025" max="1025" width="14.59765625" style="6" customWidth="1"/>
    <col min="1026" max="1274" width="8.69921875" style="6"/>
    <col min="1275" max="1275" width="8.296875" style="6" customWidth="1"/>
    <col min="1276" max="1276" width="77.59765625" style="6" customWidth="1"/>
    <col min="1277" max="1277" width="139.296875" style="6" customWidth="1"/>
    <col min="1278" max="1278" width="13.19921875" style="6" customWidth="1"/>
    <col min="1279" max="1279" width="16.09765625" style="6" customWidth="1"/>
    <col min="1280" max="1280" width="19.09765625" style="6" customWidth="1"/>
    <col min="1281" max="1281" width="14.59765625" style="6" customWidth="1"/>
    <col min="1282" max="1530" width="8.69921875" style="6"/>
    <col min="1531" max="1531" width="8.296875" style="6" customWidth="1"/>
    <col min="1532" max="1532" width="77.59765625" style="6" customWidth="1"/>
    <col min="1533" max="1533" width="139.296875" style="6" customWidth="1"/>
    <col min="1534" max="1534" width="13.19921875" style="6" customWidth="1"/>
    <col min="1535" max="1535" width="16.09765625" style="6" customWidth="1"/>
    <col min="1536" max="1536" width="19.09765625" style="6" customWidth="1"/>
    <col min="1537" max="1537" width="14.59765625" style="6" customWidth="1"/>
    <col min="1538" max="1786" width="8.69921875" style="6"/>
    <col min="1787" max="1787" width="8.296875" style="6" customWidth="1"/>
    <col min="1788" max="1788" width="77.59765625" style="6" customWidth="1"/>
    <col min="1789" max="1789" width="139.296875" style="6" customWidth="1"/>
    <col min="1790" max="1790" width="13.19921875" style="6" customWidth="1"/>
    <col min="1791" max="1791" width="16.09765625" style="6" customWidth="1"/>
    <col min="1792" max="1792" width="19.09765625" style="6" customWidth="1"/>
    <col min="1793" max="1793" width="14.59765625" style="6" customWidth="1"/>
    <col min="1794" max="2042" width="8.69921875" style="6"/>
    <col min="2043" max="2043" width="8.296875" style="6" customWidth="1"/>
    <col min="2044" max="2044" width="77.59765625" style="6" customWidth="1"/>
    <col min="2045" max="2045" width="139.296875" style="6" customWidth="1"/>
    <col min="2046" max="2046" width="13.19921875" style="6" customWidth="1"/>
    <col min="2047" max="2047" width="16.09765625" style="6" customWidth="1"/>
    <col min="2048" max="2048" width="19.09765625" style="6" customWidth="1"/>
    <col min="2049" max="2049" width="14.59765625" style="6" customWidth="1"/>
    <col min="2050" max="2298" width="8.69921875" style="6"/>
    <col min="2299" max="2299" width="8.296875" style="6" customWidth="1"/>
    <col min="2300" max="2300" width="77.59765625" style="6" customWidth="1"/>
    <col min="2301" max="2301" width="139.296875" style="6" customWidth="1"/>
    <col min="2302" max="2302" width="13.19921875" style="6" customWidth="1"/>
    <col min="2303" max="2303" width="16.09765625" style="6" customWidth="1"/>
    <col min="2304" max="2304" width="19.09765625" style="6" customWidth="1"/>
    <col min="2305" max="2305" width="14.59765625" style="6" customWidth="1"/>
    <col min="2306" max="2554" width="8.69921875" style="6"/>
    <col min="2555" max="2555" width="8.296875" style="6" customWidth="1"/>
    <col min="2556" max="2556" width="77.59765625" style="6" customWidth="1"/>
    <col min="2557" max="2557" width="139.296875" style="6" customWidth="1"/>
    <col min="2558" max="2558" width="13.19921875" style="6" customWidth="1"/>
    <col min="2559" max="2559" width="16.09765625" style="6" customWidth="1"/>
    <col min="2560" max="2560" width="19.09765625" style="6" customWidth="1"/>
    <col min="2561" max="2561" width="14.59765625" style="6" customWidth="1"/>
    <col min="2562" max="2810" width="8.69921875" style="6"/>
    <col min="2811" max="2811" width="8.296875" style="6" customWidth="1"/>
    <col min="2812" max="2812" width="77.59765625" style="6" customWidth="1"/>
    <col min="2813" max="2813" width="139.296875" style="6" customWidth="1"/>
    <col min="2814" max="2814" width="13.19921875" style="6" customWidth="1"/>
    <col min="2815" max="2815" width="16.09765625" style="6" customWidth="1"/>
    <col min="2816" max="2816" width="19.09765625" style="6" customWidth="1"/>
    <col min="2817" max="2817" width="14.59765625" style="6" customWidth="1"/>
    <col min="2818" max="3066" width="8.69921875" style="6"/>
    <col min="3067" max="3067" width="8.296875" style="6" customWidth="1"/>
    <col min="3068" max="3068" width="77.59765625" style="6" customWidth="1"/>
    <col min="3069" max="3069" width="139.296875" style="6" customWidth="1"/>
    <col min="3070" max="3070" width="13.19921875" style="6" customWidth="1"/>
    <col min="3071" max="3071" width="16.09765625" style="6" customWidth="1"/>
    <col min="3072" max="3072" width="19.09765625" style="6" customWidth="1"/>
    <col min="3073" max="3073" width="14.59765625" style="6" customWidth="1"/>
    <col min="3074" max="3322" width="8.69921875" style="6"/>
    <col min="3323" max="3323" width="8.296875" style="6" customWidth="1"/>
    <col min="3324" max="3324" width="77.59765625" style="6" customWidth="1"/>
    <col min="3325" max="3325" width="139.296875" style="6" customWidth="1"/>
    <col min="3326" max="3326" width="13.19921875" style="6" customWidth="1"/>
    <col min="3327" max="3327" width="16.09765625" style="6" customWidth="1"/>
    <col min="3328" max="3328" width="19.09765625" style="6" customWidth="1"/>
    <col min="3329" max="3329" width="14.59765625" style="6" customWidth="1"/>
    <col min="3330" max="3578" width="8.69921875" style="6"/>
    <col min="3579" max="3579" width="8.296875" style="6" customWidth="1"/>
    <col min="3580" max="3580" width="77.59765625" style="6" customWidth="1"/>
    <col min="3581" max="3581" width="139.296875" style="6" customWidth="1"/>
    <col min="3582" max="3582" width="13.19921875" style="6" customWidth="1"/>
    <col min="3583" max="3583" width="16.09765625" style="6" customWidth="1"/>
    <col min="3584" max="3584" width="19.09765625" style="6" customWidth="1"/>
    <col min="3585" max="3585" width="14.59765625" style="6" customWidth="1"/>
    <col min="3586" max="3834" width="8.69921875" style="6"/>
    <col min="3835" max="3835" width="8.296875" style="6" customWidth="1"/>
    <col min="3836" max="3836" width="77.59765625" style="6" customWidth="1"/>
    <col min="3837" max="3837" width="139.296875" style="6" customWidth="1"/>
    <col min="3838" max="3838" width="13.19921875" style="6" customWidth="1"/>
    <col min="3839" max="3839" width="16.09765625" style="6" customWidth="1"/>
    <col min="3840" max="3840" width="19.09765625" style="6" customWidth="1"/>
    <col min="3841" max="3841" width="14.59765625" style="6" customWidth="1"/>
    <col min="3842" max="4090" width="8.69921875" style="6"/>
    <col min="4091" max="4091" width="8.296875" style="6" customWidth="1"/>
    <col min="4092" max="4092" width="77.59765625" style="6" customWidth="1"/>
    <col min="4093" max="4093" width="139.296875" style="6" customWidth="1"/>
    <col min="4094" max="4094" width="13.19921875" style="6" customWidth="1"/>
    <col min="4095" max="4095" width="16.09765625" style="6" customWidth="1"/>
    <col min="4096" max="4096" width="19.09765625" style="6" customWidth="1"/>
    <col min="4097" max="4097" width="14.59765625" style="6" customWidth="1"/>
    <col min="4098" max="4346" width="8.69921875" style="6"/>
    <col min="4347" max="4347" width="8.296875" style="6" customWidth="1"/>
    <col min="4348" max="4348" width="77.59765625" style="6" customWidth="1"/>
    <col min="4349" max="4349" width="139.296875" style="6" customWidth="1"/>
    <col min="4350" max="4350" width="13.19921875" style="6" customWidth="1"/>
    <col min="4351" max="4351" width="16.09765625" style="6" customWidth="1"/>
    <col min="4352" max="4352" width="19.09765625" style="6" customWidth="1"/>
    <col min="4353" max="4353" width="14.59765625" style="6" customWidth="1"/>
    <col min="4354" max="4602" width="8.69921875" style="6"/>
    <col min="4603" max="4603" width="8.296875" style="6" customWidth="1"/>
    <col min="4604" max="4604" width="77.59765625" style="6" customWidth="1"/>
    <col min="4605" max="4605" width="139.296875" style="6" customWidth="1"/>
    <col min="4606" max="4606" width="13.19921875" style="6" customWidth="1"/>
    <col min="4607" max="4607" width="16.09765625" style="6" customWidth="1"/>
    <col min="4608" max="4608" width="19.09765625" style="6" customWidth="1"/>
    <col min="4609" max="4609" width="14.59765625" style="6" customWidth="1"/>
    <col min="4610" max="4858" width="8.69921875" style="6"/>
    <col min="4859" max="4859" width="8.296875" style="6" customWidth="1"/>
    <col min="4860" max="4860" width="77.59765625" style="6" customWidth="1"/>
    <col min="4861" max="4861" width="139.296875" style="6" customWidth="1"/>
    <col min="4862" max="4862" width="13.19921875" style="6" customWidth="1"/>
    <col min="4863" max="4863" width="16.09765625" style="6" customWidth="1"/>
    <col min="4864" max="4864" width="19.09765625" style="6" customWidth="1"/>
    <col min="4865" max="4865" width="14.59765625" style="6" customWidth="1"/>
    <col min="4866" max="5114" width="8.69921875" style="6"/>
    <col min="5115" max="5115" width="8.296875" style="6" customWidth="1"/>
    <col min="5116" max="5116" width="77.59765625" style="6" customWidth="1"/>
    <col min="5117" max="5117" width="139.296875" style="6" customWidth="1"/>
    <col min="5118" max="5118" width="13.19921875" style="6" customWidth="1"/>
    <col min="5119" max="5119" width="16.09765625" style="6" customWidth="1"/>
    <col min="5120" max="5120" width="19.09765625" style="6" customWidth="1"/>
    <col min="5121" max="5121" width="14.59765625" style="6" customWidth="1"/>
    <col min="5122" max="5370" width="8.69921875" style="6"/>
    <col min="5371" max="5371" width="8.296875" style="6" customWidth="1"/>
    <col min="5372" max="5372" width="77.59765625" style="6" customWidth="1"/>
    <col min="5373" max="5373" width="139.296875" style="6" customWidth="1"/>
    <col min="5374" max="5374" width="13.19921875" style="6" customWidth="1"/>
    <col min="5375" max="5375" width="16.09765625" style="6" customWidth="1"/>
    <col min="5376" max="5376" width="19.09765625" style="6" customWidth="1"/>
    <col min="5377" max="5377" width="14.59765625" style="6" customWidth="1"/>
    <col min="5378" max="5626" width="8.69921875" style="6"/>
    <col min="5627" max="5627" width="8.296875" style="6" customWidth="1"/>
    <col min="5628" max="5628" width="77.59765625" style="6" customWidth="1"/>
    <col min="5629" max="5629" width="139.296875" style="6" customWidth="1"/>
    <col min="5630" max="5630" width="13.19921875" style="6" customWidth="1"/>
    <col min="5631" max="5631" width="16.09765625" style="6" customWidth="1"/>
    <col min="5632" max="5632" width="19.09765625" style="6" customWidth="1"/>
    <col min="5633" max="5633" width="14.59765625" style="6" customWidth="1"/>
    <col min="5634" max="5882" width="8.69921875" style="6"/>
    <col min="5883" max="5883" width="8.296875" style="6" customWidth="1"/>
    <col min="5884" max="5884" width="77.59765625" style="6" customWidth="1"/>
    <col min="5885" max="5885" width="139.296875" style="6" customWidth="1"/>
    <col min="5886" max="5886" width="13.19921875" style="6" customWidth="1"/>
    <col min="5887" max="5887" width="16.09765625" style="6" customWidth="1"/>
    <col min="5888" max="5888" width="19.09765625" style="6" customWidth="1"/>
    <col min="5889" max="5889" width="14.59765625" style="6" customWidth="1"/>
    <col min="5890" max="6138" width="8.69921875" style="6"/>
    <col min="6139" max="6139" width="8.296875" style="6" customWidth="1"/>
    <col min="6140" max="6140" width="77.59765625" style="6" customWidth="1"/>
    <col min="6141" max="6141" width="139.296875" style="6" customWidth="1"/>
    <col min="6142" max="6142" width="13.19921875" style="6" customWidth="1"/>
    <col min="6143" max="6143" width="16.09765625" style="6" customWidth="1"/>
    <col min="6144" max="6144" width="19.09765625" style="6" customWidth="1"/>
    <col min="6145" max="6145" width="14.59765625" style="6" customWidth="1"/>
    <col min="6146" max="6394" width="8.69921875" style="6"/>
    <col min="6395" max="6395" width="8.296875" style="6" customWidth="1"/>
    <col min="6396" max="6396" width="77.59765625" style="6" customWidth="1"/>
    <col min="6397" max="6397" width="139.296875" style="6" customWidth="1"/>
    <col min="6398" max="6398" width="13.19921875" style="6" customWidth="1"/>
    <col min="6399" max="6399" width="16.09765625" style="6" customWidth="1"/>
    <col min="6400" max="6400" width="19.09765625" style="6" customWidth="1"/>
    <col min="6401" max="6401" width="14.59765625" style="6" customWidth="1"/>
    <col min="6402" max="6650" width="8.69921875" style="6"/>
    <col min="6651" max="6651" width="8.296875" style="6" customWidth="1"/>
    <col min="6652" max="6652" width="77.59765625" style="6" customWidth="1"/>
    <col min="6653" max="6653" width="139.296875" style="6" customWidth="1"/>
    <col min="6654" max="6654" width="13.19921875" style="6" customWidth="1"/>
    <col min="6655" max="6655" width="16.09765625" style="6" customWidth="1"/>
    <col min="6656" max="6656" width="19.09765625" style="6" customWidth="1"/>
    <col min="6657" max="6657" width="14.59765625" style="6" customWidth="1"/>
    <col min="6658" max="6906" width="8.69921875" style="6"/>
    <col min="6907" max="6907" width="8.296875" style="6" customWidth="1"/>
    <col min="6908" max="6908" width="77.59765625" style="6" customWidth="1"/>
    <col min="6909" max="6909" width="139.296875" style="6" customWidth="1"/>
    <col min="6910" max="6910" width="13.19921875" style="6" customWidth="1"/>
    <col min="6911" max="6911" width="16.09765625" style="6" customWidth="1"/>
    <col min="6912" max="6912" width="19.09765625" style="6" customWidth="1"/>
    <col min="6913" max="6913" width="14.59765625" style="6" customWidth="1"/>
    <col min="6914" max="7162" width="8.69921875" style="6"/>
    <col min="7163" max="7163" width="8.296875" style="6" customWidth="1"/>
    <col min="7164" max="7164" width="77.59765625" style="6" customWidth="1"/>
    <col min="7165" max="7165" width="139.296875" style="6" customWidth="1"/>
    <col min="7166" max="7166" width="13.19921875" style="6" customWidth="1"/>
    <col min="7167" max="7167" width="16.09765625" style="6" customWidth="1"/>
    <col min="7168" max="7168" width="19.09765625" style="6" customWidth="1"/>
    <col min="7169" max="7169" width="14.59765625" style="6" customWidth="1"/>
    <col min="7170" max="7418" width="8.69921875" style="6"/>
    <col min="7419" max="7419" width="8.296875" style="6" customWidth="1"/>
    <col min="7420" max="7420" width="77.59765625" style="6" customWidth="1"/>
    <col min="7421" max="7421" width="139.296875" style="6" customWidth="1"/>
    <col min="7422" max="7422" width="13.19921875" style="6" customWidth="1"/>
    <col min="7423" max="7423" width="16.09765625" style="6" customWidth="1"/>
    <col min="7424" max="7424" width="19.09765625" style="6" customWidth="1"/>
    <col min="7425" max="7425" width="14.59765625" style="6" customWidth="1"/>
    <col min="7426" max="7674" width="8.69921875" style="6"/>
    <col min="7675" max="7675" width="8.296875" style="6" customWidth="1"/>
    <col min="7676" max="7676" width="77.59765625" style="6" customWidth="1"/>
    <col min="7677" max="7677" width="139.296875" style="6" customWidth="1"/>
    <col min="7678" max="7678" width="13.19921875" style="6" customWidth="1"/>
    <col min="7679" max="7679" width="16.09765625" style="6" customWidth="1"/>
    <col min="7680" max="7680" width="19.09765625" style="6" customWidth="1"/>
    <col min="7681" max="7681" width="14.59765625" style="6" customWidth="1"/>
    <col min="7682" max="7930" width="8.69921875" style="6"/>
    <col min="7931" max="7931" width="8.296875" style="6" customWidth="1"/>
    <col min="7932" max="7932" width="77.59765625" style="6" customWidth="1"/>
    <col min="7933" max="7933" width="139.296875" style="6" customWidth="1"/>
    <col min="7934" max="7934" width="13.19921875" style="6" customWidth="1"/>
    <col min="7935" max="7935" width="16.09765625" style="6" customWidth="1"/>
    <col min="7936" max="7936" width="19.09765625" style="6" customWidth="1"/>
    <col min="7937" max="7937" width="14.59765625" style="6" customWidth="1"/>
    <col min="7938" max="8186" width="8.69921875" style="6"/>
    <col min="8187" max="8187" width="8.296875" style="6" customWidth="1"/>
    <col min="8188" max="8188" width="77.59765625" style="6" customWidth="1"/>
    <col min="8189" max="8189" width="139.296875" style="6" customWidth="1"/>
    <col min="8190" max="8190" width="13.19921875" style="6" customWidth="1"/>
    <col min="8191" max="8191" width="16.09765625" style="6" customWidth="1"/>
    <col min="8192" max="8192" width="19.09765625" style="6" customWidth="1"/>
    <col min="8193" max="8193" width="14.59765625" style="6" customWidth="1"/>
    <col min="8194" max="8442" width="8.69921875" style="6"/>
    <col min="8443" max="8443" width="8.296875" style="6" customWidth="1"/>
    <col min="8444" max="8444" width="77.59765625" style="6" customWidth="1"/>
    <col min="8445" max="8445" width="139.296875" style="6" customWidth="1"/>
    <col min="8446" max="8446" width="13.19921875" style="6" customWidth="1"/>
    <col min="8447" max="8447" width="16.09765625" style="6" customWidth="1"/>
    <col min="8448" max="8448" width="19.09765625" style="6" customWidth="1"/>
    <col min="8449" max="8449" width="14.59765625" style="6" customWidth="1"/>
    <col min="8450" max="8698" width="8.69921875" style="6"/>
    <col min="8699" max="8699" width="8.296875" style="6" customWidth="1"/>
    <col min="8700" max="8700" width="77.59765625" style="6" customWidth="1"/>
    <col min="8701" max="8701" width="139.296875" style="6" customWidth="1"/>
    <col min="8702" max="8702" width="13.19921875" style="6" customWidth="1"/>
    <col min="8703" max="8703" width="16.09765625" style="6" customWidth="1"/>
    <col min="8704" max="8704" width="19.09765625" style="6" customWidth="1"/>
    <col min="8705" max="8705" width="14.59765625" style="6" customWidth="1"/>
    <col min="8706" max="8954" width="8.69921875" style="6"/>
    <col min="8955" max="8955" width="8.296875" style="6" customWidth="1"/>
    <col min="8956" max="8956" width="77.59765625" style="6" customWidth="1"/>
    <col min="8957" max="8957" width="139.296875" style="6" customWidth="1"/>
    <col min="8958" max="8958" width="13.19921875" style="6" customWidth="1"/>
    <col min="8959" max="8959" width="16.09765625" style="6" customWidth="1"/>
    <col min="8960" max="8960" width="19.09765625" style="6" customWidth="1"/>
    <col min="8961" max="8961" width="14.59765625" style="6" customWidth="1"/>
    <col min="8962" max="9210" width="8.69921875" style="6"/>
    <col min="9211" max="9211" width="8.296875" style="6" customWidth="1"/>
    <col min="9212" max="9212" width="77.59765625" style="6" customWidth="1"/>
    <col min="9213" max="9213" width="139.296875" style="6" customWidth="1"/>
    <col min="9214" max="9214" width="13.19921875" style="6" customWidth="1"/>
    <col min="9215" max="9215" width="16.09765625" style="6" customWidth="1"/>
    <col min="9216" max="9216" width="19.09765625" style="6" customWidth="1"/>
    <col min="9217" max="9217" width="14.59765625" style="6" customWidth="1"/>
    <col min="9218" max="9466" width="8.69921875" style="6"/>
    <col min="9467" max="9467" width="8.296875" style="6" customWidth="1"/>
    <col min="9468" max="9468" width="77.59765625" style="6" customWidth="1"/>
    <col min="9469" max="9469" width="139.296875" style="6" customWidth="1"/>
    <col min="9470" max="9470" width="13.19921875" style="6" customWidth="1"/>
    <col min="9471" max="9471" width="16.09765625" style="6" customWidth="1"/>
    <col min="9472" max="9472" width="19.09765625" style="6" customWidth="1"/>
    <col min="9473" max="9473" width="14.59765625" style="6" customWidth="1"/>
    <col min="9474" max="9722" width="8.69921875" style="6"/>
    <col min="9723" max="9723" width="8.296875" style="6" customWidth="1"/>
    <col min="9724" max="9724" width="77.59765625" style="6" customWidth="1"/>
    <col min="9725" max="9725" width="139.296875" style="6" customWidth="1"/>
    <col min="9726" max="9726" width="13.19921875" style="6" customWidth="1"/>
    <col min="9727" max="9727" width="16.09765625" style="6" customWidth="1"/>
    <col min="9728" max="9728" width="19.09765625" style="6" customWidth="1"/>
    <col min="9729" max="9729" width="14.59765625" style="6" customWidth="1"/>
    <col min="9730" max="9978" width="8.69921875" style="6"/>
    <col min="9979" max="9979" width="8.296875" style="6" customWidth="1"/>
    <col min="9980" max="9980" width="77.59765625" style="6" customWidth="1"/>
    <col min="9981" max="9981" width="139.296875" style="6" customWidth="1"/>
    <col min="9982" max="9982" width="13.19921875" style="6" customWidth="1"/>
    <col min="9983" max="9983" width="16.09765625" style="6" customWidth="1"/>
    <col min="9984" max="9984" width="19.09765625" style="6" customWidth="1"/>
    <col min="9985" max="9985" width="14.59765625" style="6" customWidth="1"/>
    <col min="9986" max="10234" width="8.69921875" style="6"/>
    <col min="10235" max="10235" width="8.296875" style="6" customWidth="1"/>
    <col min="10236" max="10236" width="77.59765625" style="6" customWidth="1"/>
    <col min="10237" max="10237" width="139.296875" style="6" customWidth="1"/>
    <col min="10238" max="10238" width="13.19921875" style="6" customWidth="1"/>
    <col min="10239" max="10239" width="16.09765625" style="6" customWidth="1"/>
    <col min="10240" max="10240" width="19.09765625" style="6" customWidth="1"/>
    <col min="10241" max="10241" width="14.59765625" style="6" customWidth="1"/>
    <col min="10242" max="10490" width="8.69921875" style="6"/>
    <col min="10491" max="10491" width="8.296875" style="6" customWidth="1"/>
    <col min="10492" max="10492" width="77.59765625" style="6" customWidth="1"/>
    <col min="10493" max="10493" width="139.296875" style="6" customWidth="1"/>
    <col min="10494" max="10494" width="13.19921875" style="6" customWidth="1"/>
    <col min="10495" max="10495" width="16.09765625" style="6" customWidth="1"/>
    <col min="10496" max="10496" width="19.09765625" style="6" customWidth="1"/>
    <col min="10497" max="10497" width="14.59765625" style="6" customWidth="1"/>
    <col min="10498" max="10746" width="8.69921875" style="6"/>
    <col min="10747" max="10747" width="8.296875" style="6" customWidth="1"/>
    <col min="10748" max="10748" width="77.59765625" style="6" customWidth="1"/>
    <col min="10749" max="10749" width="139.296875" style="6" customWidth="1"/>
    <col min="10750" max="10750" width="13.19921875" style="6" customWidth="1"/>
    <col min="10751" max="10751" width="16.09765625" style="6" customWidth="1"/>
    <col min="10752" max="10752" width="19.09765625" style="6" customWidth="1"/>
    <col min="10753" max="10753" width="14.59765625" style="6" customWidth="1"/>
    <col min="10754" max="11002" width="8.69921875" style="6"/>
    <col min="11003" max="11003" width="8.296875" style="6" customWidth="1"/>
    <col min="11004" max="11004" width="77.59765625" style="6" customWidth="1"/>
    <col min="11005" max="11005" width="139.296875" style="6" customWidth="1"/>
    <col min="11006" max="11006" width="13.19921875" style="6" customWidth="1"/>
    <col min="11007" max="11007" width="16.09765625" style="6" customWidth="1"/>
    <col min="11008" max="11008" width="19.09765625" style="6" customWidth="1"/>
    <col min="11009" max="11009" width="14.59765625" style="6" customWidth="1"/>
    <col min="11010" max="11258" width="8.69921875" style="6"/>
    <col min="11259" max="11259" width="8.296875" style="6" customWidth="1"/>
    <col min="11260" max="11260" width="77.59765625" style="6" customWidth="1"/>
    <col min="11261" max="11261" width="139.296875" style="6" customWidth="1"/>
    <col min="11262" max="11262" width="13.19921875" style="6" customWidth="1"/>
    <col min="11263" max="11263" width="16.09765625" style="6" customWidth="1"/>
    <col min="11264" max="11264" width="19.09765625" style="6" customWidth="1"/>
    <col min="11265" max="11265" width="14.59765625" style="6" customWidth="1"/>
    <col min="11266" max="11514" width="8.69921875" style="6"/>
    <col min="11515" max="11515" width="8.296875" style="6" customWidth="1"/>
    <col min="11516" max="11516" width="77.59765625" style="6" customWidth="1"/>
    <col min="11517" max="11517" width="139.296875" style="6" customWidth="1"/>
    <col min="11518" max="11518" width="13.19921875" style="6" customWidth="1"/>
    <col min="11519" max="11519" width="16.09765625" style="6" customWidth="1"/>
    <col min="11520" max="11520" width="19.09765625" style="6" customWidth="1"/>
    <col min="11521" max="11521" width="14.59765625" style="6" customWidth="1"/>
    <col min="11522" max="11770" width="8.69921875" style="6"/>
    <col min="11771" max="11771" width="8.296875" style="6" customWidth="1"/>
    <col min="11772" max="11772" width="77.59765625" style="6" customWidth="1"/>
    <col min="11773" max="11773" width="139.296875" style="6" customWidth="1"/>
    <col min="11774" max="11774" width="13.19921875" style="6" customWidth="1"/>
    <col min="11775" max="11775" width="16.09765625" style="6" customWidth="1"/>
    <col min="11776" max="11776" width="19.09765625" style="6" customWidth="1"/>
    <col min="11777" max="11777" width="14.59765625" style="6" customWidth="1"/>
    <col min="11778" max="12026" width="8.69921875" style="6"/>
    <col min="12027" max="12027" width="8.296875" style="6" customWidth="1"/>
    <col min="12028" max="12028" width="77.59765625" style="6" customWidth="1"/>
    <col min="12029" max="12029" width="139.296875" style="6" customWidth="1"/>
    <col min="12030" max="12030" width="13.19921875" style="6" customWidth="1"/>
    <col min="12031" max="12031" width="16.09765625" style="6" customWidth="1"/>
    <col min="12032" max="12032" width="19.09765625" style="6" customWidth="1"/>
    <col min="12033" max="12033" width="14.59765625" style="6" customWidth="1"/>
    <col min="12034" max="12282" width="8.69921875" style="6"/>
    <col min="12283" max="12283" width="8.296875" style="6" customWidth="1"/>
    <col min="12284" max="12284" width="77.59765625" style="6" customWidth="1"/>
    <col min="12285" max="12285" width="139.296875" style="6" customWidth="1"/>
    <col min="12286" max="12286" width="13.19921875" style="6" customWidth="1"/>
    <col min="12287" max="12287" width="16.09765625" style="6" customWidth="1"/>
    <col min="12288" max="12288" width="19.09765625" style="6" customWidth="1"/>
    <col min="12289" max="12289" width="14.59765625" style="6" customWidth="1"/>
    <col min="12290" max="12538" width="8.69921875" style="6"/>
    <col min="12539" max="12539" width="8.296875" style="6" customWidth="1"/>
    <col min="12540" max="12540" width="77.59765625" style="6" customWidth="1"/>
    <col min="12541" max="12541" width="139.296875" style="6" customWidth="1"/>
    <col min="12542" max="12542" width="13.19921875" style="6" customWidth="1"/>
    <col min="12543" max="12543" width="16.09765625" style="6" customWidth="1"/>
    <col min="12544" max="12544" width="19.09765625" style="6" customWidth="1"/>
    <col min="12545" max="12545" width="14.59765625" style="6" customWidth="1"/>
    <col min="12546" max="12794" width="8.69921875" style="6"/>
    <col min="12795" max="12795" width="8.296875" style="6" customWidth="1"/>
    <col min="12796" max="12796" width="77.59765625" style="6" customWidth="1"/>
    <col min="12797" max="12797" width="139.296875" style="6" customWidth="1"/>
    <col min="12798" max="12798" width="13.19921875" style="6" customWidth="1"/>
    <col min="12799" max="12799" width="16.09765625" style="6" customWidth="1"/>
    <col min="12800" max="12800" width="19.09765625" style="6" customWidth="1"/>
    <col min="12801" max="12801" width="14.59765625" style="6" customWidth="1"/>
    <col min="12802" max="13050" width="8.69921875" style="6"/>
    <col min="13051" max="13051" width="8.296875" style="6" customWidth="1"/>
    <col min="13052" max="13052" width="77.59765625" style="6" customWidth="1"/>
    <col min="13053" max="13053" width="139.296875" style="6" customWidth="1"/>
    <col min="13054" max="13054" width="13.19921875" style="6" customWidth="1"/>
    <col min="13055" max="13055" width="16.09765625" style="6" customWidth="1"/>
    <col min="13056" max="13056" width="19.09765625" style="6" customWidth="1"/>
    <col min="13057" max="13057" width="14.59765625" style="6" customWidth="1"/>
    <col min="13058" max="13306" width="8.69921875" style="6"/>
    <col min="13307" max="13307" width="8.296875" style="6" customWidth="1"/>
    <col min="13308" max="13308" width="77.59765625" style="6" customWidth="1"/>
    <col min="13309" max="13309" width="139.296875" style="6" customWidth="1"/>
    <col min="13310" max="13310" width="13.19921875" style="6" customWidth="1"/>
    <col min="13311" max="13311" width="16.09765625" style="6" customWidth="1"/>
    <col min="13312" max="13312" width="19.09765625" style="6" customWidth="1"/>
    <col min="13313" max="13313" width="14.59765625" style="6" customWidth="1"/>
    <col min="13314" max="13562" width="8.69921875" style="6"/>
    <col min="13563" max="13563" width="8.296875" style="6" customWidth="1"/>
    <col min="13564" max="13564" width="77.59765625" style="6" customWidth="1"/>
    <col min="13565" max="13565" width="139.296875" style="6" customWidth="1"/>
    <col min="13566" max="13566" width="13.19921875" style="6" customWidth="1"/>
    <col min="13567" max="13567" width="16.09765625" style="6" customWidth="1"/>
    <col min="13568" max="13568" width="19.09765625" style="6" customWidth="1"/>
    <col min="13569" max="13569" width="14.59765625" style="6" customWidth="1"/>
    <col min="13570" max="13818" width="8.69921875" style="6"/>
    <col min="13819" max="13819" width="8.296875" style="6" customWidth="1"/>
    <col min="13820" max="13820" width="77.59765625" style="6" customWidth="1"/>
    <col min="13821" max="13821" width="139.296875" style="6" customWidth="1"/>
    <col min="13822" max="13822" width="13.19921875" style="6" customWidth="1"/>
    <col min="13823" max="13823" width="16.09765625" style="6" customWidth="1"/>
    <col min="13824" max="13824" width="19.09765625" style="6" customWidth="1"/>
    <col min="13825" max="13825" width="14.59765625" style="6" customWidth="1"/>
    <col min="13826" max="14074" width="8.69921875" style="6"/>
    <col min="14075" max="14075" width="8.296875" style="6" customWidth="1"/>
    <col min="14076" max="14076" width="77.59765625" style="6" customWidth="1"/>
    <col min="14077" max="14077" width="139.296875" style="6" customWidth="1"/>
    <col min="14078" max="14078" width="13.19921875" style="6" customWidth="1"/>
    <col min="14079" max="14079" width="16.09765625" style="6" customWidth="1"/>
    <col min="14080" max="14080" width="19.09765625" style="6" customWidth="1"/>
    <col min="14081" max="14081" width="14.59765625" style="6" customWidth="1"/>
    <col min="14082" max="14330" width="8.69921875" style="6"/>
    <col min="14331" max="14331" width="8.296875" style="6" customWidth="1"/>
    <col min="14332" max="14332" width="77.59765625" style="6" customWidth="1"/>
    <col min="14333" max="14333" width="139.296875" style="6" customWidth="1"/>
    <col min="14334" max="14334" width="13.19921875" style="6" customWidth="1"/>
    <col min="14335" max="14335" width="16.09765625" style="6" customWidth="1"/>
    <col min="14336" max="14336" width="19.09765625" style="6" customWidth="1"/>
    <col min="14337" max="14337" width="14.59765625" style="6" customWidth="1"/>
    <col min="14338" max="14586" width="8.69921875" style="6"/>
    <col min="14587" max="14587" width="8.296875" style="6" customWidth="1"/>
    <col min="14588" max="14588" width="77.59765625" style="6" customWidth="1"/>
    <col min="14589" max="14589" width="139.296875" style="6" customWidth="1"/>
    <col min="14590" max="14590" width="13.19921875" style="6" customWidth="1"/>
    <col min="14591" max="14591" width="16.09765625" style="6" customWidth="1"/>
    <col min="14592" max="14592" width="19.09765625" style="6" customWidth="1"/>
    <col min="14593" max="14593" width="14.59765625" style="6" customWidth="1"/>
    <col min="14594" max="14842" width="8.69921875" style="6"/>
    <col min="14843" max="14843" width="8.296875" style="6" customWidth="1"/>
    <col min="14844" max="14844" width="77.59765625" style="6" customWidth="1"/>
    <col min="14845" max="14845" width="139.296875" style="6" customWidth="1"/>
    <col min="14846" max="14846" width="13.19921875" style="6" customWidth="1"/>
    <col min="14847" max="14847" width="16.09765625" style="6" customWidth="1"/>
    <col min="14848" max="14848" width="19.09765625" style="6" customWidth="1"/>
    <col min="14849" max="14849" width="14.59765625" style="6" customWidth="1"/>
    <col min="14850" max="15098" width="8.69921875" style="6"/>
    <col min="15099" max="15099" width="8.296875" style="6" customWidth="1"/>
    <col min="15100" max="15100" width="77.59765625" style="6" customWidth="1"/>
    <col min="15101" max="15101" width="139.296875" style="6" customWidth="1"/>
    <col min="15102" max="15102" width="13.19921875" style="6" customWidth="1"/>
    <col min="15103" max="15103" width="16.09765625" style="6" customWidth="1"/>
    <col min="15104" max="15104" width="19.09765625" style="6" customWidth="1"/>
    <col min="15105" max="15105" width="14.59765625" style="6" customWidth="1"/>
    <col min="15106" max="15354" width="8.69921875" style="6"/>
    <col min="15355" max="15355" width="8.296875" style="6" customWidth="1"/>
    <col min="15356" max="15356" width="77.59765625" style="6" customWidth="1"/>
    <col min="15357" max="15357" width="139.296875" style="6" customWidth="1"/>
    <col min="15358" max="15358" width="13.19921875" style="6" customWidth="1"/>
    <col min="15359" max="15359" width="16.09765625" style="6" customWidth="1"/>
    <col min="15360" max="15360" width="19.09765625" style="6" customWidth="1"/>
    <col min="15361" max="15361" width="14.59765625" style="6" customWidth="1"/>
    <col min="15362" max="15610" width="8.69921875" style="6"/>
    <col min="15611" max="15611" width="8.296875" style="6" customWidth="1"/>
    <col min="15612" max="15612" width="77.59765625" style="6" customWidth="1"/>
    <col min="15613" max="15613" width="139.296875" style="6" customWidth="1"/>
    <col min="15614" max="15614" width="13.19921875" style="6" customWidth="1"/>
    <col min="15615" max="15615" width="16.09765625" style="6" customWidth="1"/>
    <col min="15616" max="15616" width="19.09765625" style="6" customWidth="1"/>
    <col min="15617" max="15617" width="14.59765625" style="6" customWidth="1"/>
    <col min="15618" max="15866" width="8.69921875" style="6"/>
    <col min="15867" max="15867" width="8.296875" style="6" customWidth="1"/>
    <col min="15868" max="15868" width="77.59765625" style="6" customWidth="1"/>
    <col min="15869" max="15869" width="139.296875" style="6" customWidth="1"/>
    <col min="15870" max="15870" width="13.19921875" style="6" customWidth="1"/>
    <col min="15871" max="15871" width="16.09765625" style="6" customWidth="1"/>
    <col min="15872" max="15872" width="19.09765625" style="6" customWidth="1"/>
    <col min="15873" max="15873" width="14.59765625" style="6" customWidth="1"/>
    <col min="15874" max="16122" width="8.69921875" style="6"/>
    <col min="16123" max="16123" width="8.296875" style="6" customWidth="1"/>
    <col min="16124" max="16124" width="77.59765625" style="6" customWidth="1"/>
    <col min="16125" max="16125" width="139.296875" style="6" customWidth="1"/>
    <col min="16126" max="16126" width="13.19921875" style="6" customWidth="1"/>
    <col min="16127" max="16127" width="16.09765625" style="6" customWidth="1"/>
    <col min="16128" max="16128" width="19.09765625" style="6" customWidth="1"/>
    <col min="16129" max="16129" width="14.59765625" style="6" customWidth="1"/>
    <col min="16130" max="16384" width="8.69921875" style="6"/>
  </cols>
  <sheetData>
    <row r="2" spans="1:4" ht="33">
      <c r="A2" s="1"/>
      <c r="B2" s="2" t="s">
        <v>0</v>
      </c>
      <c r="C2" s="3"/>
      <c r="D2" s="3"/>
    </row>
    <row r="3" spans="1:4" ht="33">
      <c r="A3" s="1"/>
      <c r="C3" s="7"/>
      <c r="D3" s="8"/>
    </row>
    <row r="4" spans="1:4" ht="33.75" thickBot="1">
      <c r="A4" s="100" t="s">
        <v>1</v>
      </c>
      <c r="B4" s="100"/>
      <c r="C4" s="100"/>
      <c r="D4" s="100"/>
    </row>
    <row r="5" spans="1:4" ht="30.75">
      <c r="A5" s="9"/>
      <c r="B5" s="10"/>
      <c r="C5" s="11"/>
      <c r="D5" s="12" t="s">
        <v>2</v>
      </c>
    </row>
    <row r="6" spans="1:4" ht="30.75">
      <c r="A6" s="13" t="s">
        <v>3</v>
      </c>
      <c r="B6" s="14" t="s">
        <v>4</v>
      </c>
      <c r="C6" s="14" t="s">
        <v>5</v>
      </c>
      <c r="D6" s="15" t="s">
        <v>6</v>
      </c>
    </row>
    <row r="7" spans="1:4" ht="30.75">
      <c r="A7" s="13" t="s">
        <v>7</v>
      </c>
      <c r="B7" s="14"/>
      <c r="C7" s="16"/>
      <c r="D7" s="15" t="s">
        <v>8</v>
      </c>
    </row>
    <row r="8" spans="1:4" ht="31.5" thickBot="1">
      <c r="A8" s="17"/>
      <c r="B8" s="14"/>
      <c r="C8" s="16"/>
      <c r="D8" s="15" t="s">
        <v>9</v>
      </c>
    </row>
    <row r="9" spans="1:4" ht="28.5" thickBot="1">
      <c r="A9" s="18">
        <v>1</v>
      </c>
      <c r="B9" s="19">
        <v>2</v>
      </c>
      <c r="C9" s="19">
        <v>3</v>
      </c>
      <c r="D9" s="18">
        <v>4</v>
      </c>
    </row>
    <row r="10" spans="1:4" ht="30.75">
      <c r="A10" s="20">
        <v>1</v>
      </c>
      <c r="B10" s="21" t="s">
        <v>10</v>
      </c>
      <c r="C10" s="22" t="s">
        <v>11</v>
      </c>
      <c r="D10" s="23">
        <v>1</v>
      </c>
    </row>
    <row r="11" spans="1:4" ht="31.5" thickBot="1">
      <c r="A11" s="24">
        <v>2</v>
      </c>
      <c r="B11" s="61" t="s">
        <v>12</v>
      </c>
      <c r="C11" s="61" t="s">
        <v>11</v>
      </c>
      <c r="D11" s="70">
        <f>4-1</f>
        <v>3</v>
      </c>
    </row>
    <row r="12" spans="1:4" ht="30.75">
      <c r="A12" s="24">
        <v>3</v>
      </c>
      <c r="B12" s="25" t="s">
        <v>13</v>
      </c>
      <c r="C12" s="92" t="s">
        <v>14</v>
      </c>
      <c r="D12" s="26">
        <v>1</v>
      </c>
    </row>
    <row r="13" spans="1:4" ht="30.75">
      <c r="A13" s="27">
        <v>4</v>
      </c>
      <c r="B13" s="28" t="s">
        <v>179</v>
      </c>
      <c r="C13" s="29" t="s">
        <v>15</v>
      </c>
      <c r="D13" s="30">
        <v>1</v>
      </c>
    </row>
    <row r="14" spans="1:4" ht="30.75">
      <c r="A14" s="24">
        <v>5</v>
      </c>
      <c r="B14" s="31" t="s">
        <v>180</v>
      </c>
      <c r="C14" s="32" t="s">
        <v>15</v>
      </c>
      <c r="D14" s="30">
        <v>1</v>
      </c>
    </row>
    <row r="15" spans="1:4" ht="31.5" thickBot="1">
      <c r="A15" s="24">
        <v>6</v>
      </c>
      <c r="B15" s="67" t="s">
        <v>16</v>
      </c>
      <c r="C15" s="99" t="s">
        <v>15</v>
      </c>
      <c r="D15" s="42">
        <f>5+3</f>
        <v>8</v>
      </c>
    </row>
    <row r="16" spans="1:4" ht="30.75">
      <c r="A16" s="27">
        <v>7</v>
      </c>
      <c r="B16" s="64" t="s">
        <v>181</v>
      </c>
      <c r="C16" s="98" t="s">
        <v>17</v>
      </c>
      <c r="D16" s="38">
        <v>1</v>
      </c>
    </row>
    <row r="17" spans="1:12" ht="30.75">
      <c r="A17" s="24">
        <v>8</v>
      </c>
      <c r="B17" s="31" t="s">
        <v>180</v>
      </c>
      <c r="C17" s="32" t="s">
        <v>17</v>
      </c>
      <c r="D17" s="30">
        <v>1</v>
      </c>
    </row>
    <row r="18" spans="1:12" ht="31.5" thickBot="1">
      <c r="A18" s="24">
        <v>9</v>
      </c>
      <c r="B18" s="67" t="s">
        <v>16</v>
      </c>
      <c r="C18" s="83" t="s">
        <v>17</v>
      </c>
      <c r="D18" s="42">
        <v>4</v>
      </c>
    </row>
    <row r="19" spans="1:12" ht="30.75">
      <c r="A19" s="27">
        <v>10</v>
      </c>
      <c r="B19" s="37" t="s">
        <v>179</v>
      </c>
      <c r="C19" s="85" t="s">
        <v>18</v>
      </c>
      <c r="D19" s="38">
        <v>1</v>
      </c>
    </row>
    <row r="20" spans="1:12" ht="30.75">
      <c r="A20" s="27">
        <v>11</v>
      </c>
      <c r="B20" s="31" t="s">
        <v>180</v>
      </c>
      <c r="C20" s="34" t="s">
        <v>18</v>
      </c>
      <c r="D20" s="30">
        <v>1</v>
      </c>
    </row>
    <row r="21" spans="1:12" ht="30.75">
      <c r="A21" s="24">
        <v>12</v>
      </c>
      <c r="B21" s="31" t="s">
        <v>16</v>
      </c>
      <c r="C21" s="34" t="s">
        <v>18</v>
      </c>
      <c r="D21" s="30">
        <f>3+26</f>
        <v>29</v>
      </c>
    </row>
    <row r="22" spans="1:12" ht="30.75">
      <c r="A22" s="24">
        <v>13</v>
      </c>
      <c r="B22" s="39" t="s">
        <v>19</v>
      </c>
      <c r="C22" s="34" t="s">
        <v>18</v>
      </c>
      <c r="D22" s="30">
        <f>1+14</f>
        <v>15</v>
      </c>
    </row>
    <row r="23" spans="1:12" ht="31.5" thickBot="1">
      <c r="A23" s="27">
        <v>14</v>
      </c>
      <c r="B23" s="41" t="s">
        <v>20</v>
      </c>
      <c r="C23" s="84" t="s">
        <v>18</v>
      </c>
      <c r="D23" s="42">
        <f>9+4</f>
        <v>13</v>
      </c>
    </row>
    <row r="24" spans="1:12" s="4" customFormat="1" ht="30.75">
      <c r="A24" s="24">
        <v>15</v>
      </c>
      <c r="B24" s="64" t="s">
        <v>21</v>
      </c>
      <c r="C24" s="85" t="s">
        <v>22</v>
      </c>
      <c r="D24" s="38">
        <v>1</v>
      </c>
      <c r="E24" s="5"/>
      <c r="F24"/>
      <c r="G24"/>
      <c r="H24"/>
      <c r="I24" s="6"/>
      <c r="J24" s="6"/>
      <c r="K24" s="6"/>
      <c r="L24" s="6"/>
    </row>
    <row r="25" spans="1:12" s="4" customFormat="1" ht="30.75">
      <c r="A25" s="24">
        <v>16</v>
      </c>
      <c r="B25" s="31" t="s">
        <v>180</v>
      </c>
      <c r="C25" s="34" t="s">
        <v>22</v>
      </c>
      <c r="D25" s="30">
        <v>1</v>
      </c>
      <c r="E25" s="5"/>
      <c r="F25"/>
      <c r="G25"/>
      <c r="H25"/>
      <c r="I25" s="6"/>
      <c r="J25" s="6"/>
      <c r="K25" s="6"/>
      <c r="L25" s="6"/>
    </row>
    <row r="26" spans="1:12" s="4" customFormat="1" ht="31.5" thickBot="1">
      <c r="A26" s="27">
        <v>17</v>
      </c>
      <c r="B26" s="28" t="s">
        <v>16</v>
      </c>
      <c r="C26" s="34" t="s">
        <v>22</v>
      </c>
      <c r="D26" s="30">
        <v>4</v>
      </c>
      <c r="E26" s="5"/>
      <c r="F26"/>
      <c r="G26"/>
      <c r="H26"/>
      <c r="I26" s="6"/>
      <c r="J26" s="6"/>
      <c r="K26" s="6"/>
      <c r="L26" s="6"/>
    </row>
    <row r="27" spans="1:12" s="5" customFormat="1" ht="30.75">
      <c r="A27" s="24">
        <v>18</v>
      </c>
      <c r="B27" s="36" t="s">
        <v>13</v>
      </c>
      <c r="C27" s="93" t="s">
        <v>23</v>
      </c>
      <c r="D27" s="30">
        <v>1</v>
      </c>
      <c r="F27"/>
      <c r="G27"/>
      <c r="H27"/>
      <c r="I27" s="6"/>
      <c r="J27" s="6"/>
      <c r="K27" s="6"/>
      <c r="L27" s="6"/>
    </row>
    <row r="28" spans="1:12" s="5" customFormat="1" ht="30.75">
      <c r="A28" s="24">
        <v>19</v>
      </c>
      <c r="B28" s="39" t="s">
        <v>179</v>
      </c>
      <c r="C28" s="35" t="s">
        <v>24</v>
      </c>
      <c r="D28" s="30">
        <v>1</v>
      </c>
      <c r="F28"/>
      <c r="G28"/>
      <c r="H28"/>
      <c r="I28" s="6"/>
      <c r="J28" s="6"/>
      <c r="K28" s="6"/>
      <c r="L28" s="6"/>
    </row>
    <row r="29" spans="1:12" s="4" customFormat="1" ht="30.75">
      <c r="A29" s="24">
        <v>20</v>
      </c>
      <c r="B29" s="39" t="s">
        <v>25</v>
      </c>
      <c r="C29" s="34" t="s">
        <v>24</v>
      </c>
      <c r="D29" s="30">
        <v>1</v>
      </c>
      <c r="E29" s="5"/>
      <c r="F29"/>
      <c r="G29"/>
      <c r="H29"/>
      <c r="I29" s="6"/>
      <c r="J29" s="6"/>
      <c r="K29" s="6"/>
      <c r="L29" s="6"/>
    </row>
    <row r="30" spans="1:12" s="4" customFormat="1" ht="31.5" thickBot="1">
      <c r="A30" s="27">
        <v>21</v>
      </c>
      <c r="B30" s="41" t="s">
        <v>16</v>
      </c>
      <c r="C30" s="84" t="s">
        <v>24</v>
      </c>
      <c r="D30" s="42">
        <v>15</v>
      </c>
      <c r="E30" s="5"/>
      <c r="F30"/>
      <c r="G30"/>
      <c r="H30"/>
      <c r="I30" s="6"/>
      <c r="J30" s="6"/>
      <c r="K30" s="6"/>
      <c r="L30" s="6"/>
    </row>
    <row r="31" spans="1:12" s="4" customFormat="1" ht="30.75">
      <c r="A31" s="24">
        <v>22</v>
      </c>
      <c r="B31" s="37" t="s">
        <v>179</v>
      </c>
      <c r="C31" s="88" t="s">
        <v>26</v>
      </c>
      <c r="D31" s="38">
        <v>1</v>
      </c>
      <c r="E31" s="5"/>
      <c r="F31"/>
      <c r="G31"/>
      <c r="H31"/>
      <c r="I31" s="6"/>
      <c r="J31" s="6"/>
      <c r="K31" s="6"/>
      <c r="L31" s="6"/>
    </row>
    <row r="32" spans="1:12" s="4" customFormat="1" ht="30.75">
      <c r="A32" s="24">
        <v>23</v>
      </c>
      <c r="B32" s="39" t="s">
        <v>25</v>
      </c>
      <c r="C32" s="33" t="s">
        <v>26</v>
      </c>
      <c r="D32" s="30">
        <v>1</v>
      </c>
      <c r="E32" s="5"/>
      <c r="F32"/>
      <c r="G32"/>
      <c r="H32"/>
      <c r="I32" s="6"/>
      <c r="J32" s="6"/>
      <c r="K32" s="6"/>
      <c r="L32" s="6"/>
    </row>
    <row r="33" spans="1:12" s="4" customFormat="1" ht="31.5" thickBot="1">
      <c r="A33" s="27">
        <v>24</v>
      </c>
      <c r="B33" s="41" t="s">
        <v>16</v>
      </c>
      <c r="C33" s="83" t="s">
        <v>26</v>
      </c>
      <c r="D33" s="42">
        <f>15-2</f>
        <v>13</v>
      </c>
      <c r="E33" s="5"/>
      <c r="F33"/>
      <c r="G33"/>
      <c r="H33"/>
      <c r="I33" s="6"/>
      <c r="J33" s="6"/>
      <c r="K33" s="6"/>
      <c r="L33" s="6"/>
    </row>
    <row r="34" spans="1:12" s="4" customFormat="1" ht="30.75">
      <c r="A34" s="24">
        <v>25</v>
      </c>
      <c r="B34" s="37" t="s">
        <v>181</v>
      </c>
      <c r="C34" s="85" t="s">
        <v>27</v>
      </c>
      <c r="D34" s="38">
        <v>1</v>
      </c>
      <c r="E34" s="5"/>
      <c r="F34"/>
      <c r="G34"/>
      <c r="H34"/>
      <c r="I34" s="6"/>
      <c r="J34" s="6"/>
      <c r="K34" s="6"/>
      <c r="L34" s="6"/>
    </row>
    <row r="35" spans="1:12" s="4" customFormat="1" ht="30.75">
      <c r="A35" s="24">
        <v>26</v>
      </c>
      <c r="B35" s="39" t="s">
        <v>25</v>
      </c>
      <c r="C35" s="34" t="s">
        <v>27</v>
      </c>
      <c r="D35" s="30">
        <v>1</v>
      </c>
      <c r="E35" s="5"/>
      <c r="F35"/>
      <c r="G35"/>
      <c r="H35"/>
      <c r="I35" s="6"/>
      <c r="J35" s="6"/>
      <c r="K35" s="6"/>
      <c r="L35" s="6"/>
    </row>
    <row r="36" spans="1:12" s="4" customFormat="1" ht="31.5" thickBot="1">
      <c r="A36" s="27">
        <v>27</v>
      </c>
      <c r="B36" s="41" t="s">
        <v>16</v>
      </c>
      <c r="C36" s="84" t="s">
        <v>27</v>
      </c>
      <c r="D36" s="42">
        <v>11</v>
      </c>
      <c r="E36" s="5"/>
      <c r="F36"/>
      <c r="G36"/>
      <c r="H36"/>
      <c r="I36" s="6"/>
      <c r="J36" s="6"/>
      <c r="K36" s="6"/>
      <c r="L36" s="6"/>
    </row>
    <row r="37" spans="1:12" s="4" customFormat="1" ht="60.75">
      <c r="A37" s="24">
        <v>28</v>
      </c>
      <c r="B37" s="37" t="s">
        <v>181</v>
      </c>
      <c r="C37" s="85" t="s">
        <v>28</v>
      </c>
      <c r="D37" s="38">
        <v>1</v>
      </c>
      <c r="E37" s="5"/>
      <c r="F37"/>
      <c r="G37"/>
      <c r="H37"/>
      <c r="I37" s="6"/>
      <c r="J37" s="6"/>
      <c r="K37" s="6"/>
      <c r="L37" s="6"/>
    </row>
    <row r="38" spans="1:12" s="4" customFormat="1" ht="61.5">
      <c r="A38" s="24">
        <v>29</v>
      </c>
      <c r="B38" s="39" t="s">
        <v>25</v>
      </c>
      <c r="C38" s="34" t="s">
        <v>28</v>
      </c>
      <c r="D38" s="30">
        <v>1</v>
      </c>
      <c r="E38" s="5"/>
      <c r="F38"/>
      <c r="G38"/>
      <c r="H38"/>
      <c r="I38" s="6"/>
      <c r="J38" s="6"/>
      <c r="K38" s="6"/>
      <c r="L38" s="6"/>
    </row>
    <row r="39" spans="1:12" s="4" customFormat="1" ht="62.25" thickBot="1">
      <c r="A39" s="27">
        <v>30</v>
      </c>
      <c r="B39" s="41" t="s">
        <v>16</v>
      </c>
      <c r="C39" s="84" t="s">
        <v>28</v>
      </c>
      <c r="D39" s="42">
        <v>9</v>
      </c>
      <c r="E39" s="5"/>
      <c r="F39"/>
      <c r="G39"/>
      <c r="H39"/>
      <c r="I39" s="6"/>
      <c r="J39" s="6"/>
      <c r="K39" s="6"/>
      <c r="L39" s="6"/>
    </row>
    <row r="40" spans="1:12" s="4" customFormat="1" ht="30.75">
      <c r="A40" s="24">
        <v>31</v>
      </c>
      <c r="B40" s="37" t="s">
        <v>29</v>
      </c>
      <c r="C40" s="85" t="s">
        <v>30</v>
      </c>
      <c r="D40" s="38">
        <v>1</v>
      </c>
      <c r="E40" s="5"/>
      <c r="F40"/>
      <c r="G40"/>
      <c r="H40"/>
      <c r="I40" s="6"/>
      <c r="J40" s="6"/>
      <c r="K40" s="6"/>
      <c r="L40" s="6"/>
    </row>
    <row r="41" spans="1:12" s="4" customFormat="1" ht="30.75">
      <c r="A41" s="24">
        <v>32</v>
      </c>
      <c r="B41" s="39" t="s">
        <v>180</v>
      </c>
      <c r="C41" s="34" t="s">
        <v>30</v>
      </c>
      <c r="D41" s="30">
        <v>1</v>
      </c>
      <c r="E41" s="5"/>
      <c r="F41"/>
      <c r="G41"/>
      <c r="H41"/>
      <c r="I41" s="6"/>
      <c r="J41" s="6"/>
      <c r="K41" s="6"/>
      <c r="L41" s="6"/>
    </row>
    <row r="42" spans="1:12" s="4" customFormat="1" ht="31.5" thickBot="1">
      <c r="A42" s="27">
        <v>33</v>
      </c>
      <c r="B42" s="41" t="s">
        <v>16</v>
      </c>
      <c r="C42" s="84" t="s">
        <v>30</v>
      </c>
      <c r="D42" s="42">
        <v>5</v>
      </c>
      <c r="E42" s="5"/>
      <c r="F42"/>
      <c r="G42"/>
      <c r="H42"/>
      <c r="I42" s="6"/>
      <c r="J42" s="6"/>
      <c r="K42" s="6"/>
      <c r="L42" s="6"/>
    </row>
    <row r="43" spans="1:12" s="4" customFormat="1" ht="60.75">
      <c r="A43" s="24">
        <v>34</v>
      </c>
      <c r="B43" s="37" t="s">
        <v>181</v>
      </c>
      <c r="C43" s="85" t="s">
        <v>31</v>
      </c>
      <c r="D43" s="38">
        <v>1</v>
      </c>
      <c r="E43" s="5"/>
      <c r="F43"/>
      <c r="G43"/>
      <c r="H43"/>
      <c r="I43" s="6"/>
      <c r="J43" s="6"/>
      <c r="K43" s="6"/>
      <c r="L43" s="6"/>
    </row>
    <row r="44" spans="1:12" s="4" customFormat="1" ht="61.5">
      <c r="A44" s="24">
        <v>35</v>
      </c>
      <c r="B44" s="39" t="s">
        <v>180</v>
      </c>
      <c r="C44" s="34" t="s">
        <v>31</v>
      </c>
      <c r="D44" s="30">
        <v>1</v>
      </c>
      <c r="E44" s="5"/>
      <c r="F44"/>
      <c r="G44"/>
      <c r="H44"/>
      <c r="I44" s="6"/>
      <c r="J44" s="6"/>
      <c r="K44" s="6"/>
      <c r="L44" s="6"/>
    </row>
    <row r="45" spans="1:12" s="4" customFormat="1" ht="62.25" thickBot="1">
      <c r="A45" s="24">
        <v>36</v>
      </c>
      <c r="B45" s="41" t="s">
        <v>16</v>
      </c>
      <c r="C45" s="84" t="s">
        <v>31</v>
      </c>
      <c r="D45" s="42">
        <v>3</v>
      </c>
      <c r="E45" s="5"/>
      <c r="F45"/>
      <c r="G45"/>
      <c r="H45"/>
      <c r="I45" s="6"/>
      <c r="J45" s="6"/>
      <c r="K45" s="6"/>
      <c r="L45" s="6"/>
    </row>
    <row r="46" spans="1:12" s="4" customFormat="1" ht="30.75">
      <c r="A46" s="27">
        <v>37</v>
      </c>
      <c r="B46" s="39" t="s">
        <v>181</v>
      </c>
      <c r="C46" s="85" t="s">
        <v>32</v>
      </c>
      <c r="D46" s="30">
        <v>1</v>
      </c>
      <c r="E46" s="5"/>
      <c r="F46"/>
      <c r="G46"/>
      <c r="H46"/>
      <c r="I46" s="6"/>
      <c r="J46" s="6"/>
      <c r="K46" s="6"/>
      <c r="L46" s="6"/>
    </row>
    <row r="47" spans="1:12" s="4" customFormat="1" ht="30.75">
      <c r="A47" s="24">
        <v>38</v>
      </c>
      <c r="B47" s="39" t="s">
        <v>180</v>
      </c>
      <c r="C47" s="34" t="s">
        <v>32</v>
      </c>
      <c r="D47" s="30">
        <v>1</v>
      </c>
      <c r="E47" s="5"/>
      <c r="F47"/>
      <c r="G47"/>
      <c r="H47"/>
      <c r="I47" s="6"/>
      <c r="J47" s="6"/>
      <c r="K47" s="6"/>
      <c r="L47" s="6"/>
    </row>
    <row r="48" spans="1:12" s="4" customFormat="1" ht="30.75">
      <c r="A48" s="24">
        <v>39</v>
      </c>
      <c r="B48" s="39" t="s">
        <v>16</v>
      </c>
      <c r="C48" s="34" t="s">
        <v>32</v>
      </c>
      <c r="D48" s="30">
        <v>10</v>
      </c>
      <c r="E48" s="5"/>
      <c r="F48"/>
      <c r="G48"/>
      <c r="H48"/>
      <c r="I48" s="6"/>
      <c r="J48" s="6"/>
      <c r="K48" s="6"/>
      <c r="L48" s="6"/>
    </row>
    <row r="49" spans="1:12" s="4" customFormat="1" ht="31.5" thickBot="1">
      <c r="A49" s="24">
        <v>40</v>
      </c>
      <c r="B49" s="41" t="s">
        <v>33</v>
      </c>
      <c r="C49" s="84" t="s">
        <v>32</v>
      </c>
      <c r="D49" s="42">
        <v>1</v>
      </c>
      <c r="E49" s="5"/>
      <c r="F49"/>
      <c r="G49"/>
      <c r="H49"/>
      <c r="I49" s="6"/>
      <c r="J49" s="6"/>
      <c r="K49" s="6"/>
      <c r="L49" s="6"/>
    </row>
    <row r="50" spans="1:12" s="4" customFormat="1" ht="60.75">
      <c r="A50" s="27">
        <v>41</v>
      </c>
      <c r="B50" s="37" t="s">
        <v>181</v>
      </c>
      <c r="C50" s="85" t="s">
        <v>34</v>
      </c>
      <c r="D50" s="38">
        <v>1</v>
      </c>
      <c r="E50" s="5"/>
      <c r="F50"/>
      <c r="G50"/>
      <c r="H50"/>
      <c r="I50" s="6"/>
      <c r="J50" s="6"/>
      <c r="K50" s="6"/>
      <c r="L50" s="6"/>
    </row>
    <row r="51" spans="1:12" s="4" customFormat="1" ht="61.5">
      <c r="A51" s="24">
        <v>42</v>
      </c>
      <c r="B51" s="39" t="s">
        <v>180</v>
      </c>
      <c r="C51" s="34" t="s">
        <v>34</v>
      </c>
      <c r="D51" s="30">
        <v>1</v>
      </c>
      <c r="E51" s="5"/>
      <c r="F51"/>
      <c r="G51"/>
      <c r="H51"/>
      <c r="I51" s="6"/>
      <c r="J51" s="6"/>
      <c r="K51" s="6"/>
      <c r="L51" s="6"/>
    </row>
    <row r="52" spans="1:12" s="4" customFormat="1" ht="61.5">
      <c r="A52" s="24">
        <v>43</v>
      </c>
      <c r="B52" s="39" t="s">
        <v>16</v>
      </c>
      <c r="C52" s="34" t="s">
        <v>34</v>
      </c>
      <c r="D52" s="30">
        <v>20</v>
      </c>
      <c r="E52" s="5"/>
      <c r="F52"/>
      <c r="G52"/>
      <c r="H52"/>
      <c r="I52" s="6"/>
      <c r="J52" s="6"/>
      <c r="K52" s="6"/>
      <c r="L52" s="6"/>
    </row>
    <row r="53" spans="1:12" s="4" customFormat="1" ht="62.25" thickBot="1">
      <c r="A53" s="24">
        <v>44</v>
      </c>
      <c r="B53" s="41" t="s">
        <v>33</v>
      </c>
      <c r="C53" s="84" t="s">
        <v>34</v>
      </c>
      <c r="D53" s="42">
        <v>2</v>
      </c>
      <c r="E53" s="5"/>
      <c r="F53"/>
      <c r="G53"/>
      <c r="H53"/>
      <c r="I53" s="6"/>
      <c r="J53" s="6"/>
      <c r="K53" s="6"/>
      <c r="L53" s="6"/>
    </row>
    <row r="54" spans="1:12" s="4" customFormat="1" ht="30.75">
      <c r="A54" s="27">
        <v>45</v>
      </c>
      <c r="B54" s="37" t="s">
        <v>181</v>
      </c>
      <c r="C54" s="85" t="s">
        <v>35</v>
      </c>
      <c r="D54" s="38">
        <v>1</v>
      </c>
      <c r="E54" s="5"/>
      <c r="F54"/>
      <c r="G54"/>
      <c r="H54"/>
      <c r="I54" s="6"/>
      <c r="J54" s="6"/>
      <c r="K54" s="6"/>
      <c r="L54" s="6"/>
    </row>
    <row r="55" spans="1:12" s="4" customFormat="1" ht="30.75">
      <c r="A55" s="24">
        <v>46</v>
      </c>
      <c r="B55" s="39" t="s">
        <v>180</v>
      </c>
      <c r="C55" s="34" t="s">
        <v>35</v>
      </c>
      <c r="D55" s="30">
        <v>1</v>
      </c>
      <c r="E55" s="5"/>
      <c r="F55"/>
      <c r="G55"/>
      <c r="H55"/>
      <c r="I55" s="6"/>
      <c r="J55" s="6"/>
      <c r="K55" s="6"/>
      <c r="L55" s="6"/>
    </row>
    <row r="56" spans="1:12" s="4" customFormat="1" ht="30.75">
      <c r="A56" s="24">
        <v>47</v>
      </c>
      <c r="B56" s="39" t="s">
        <v>16</v>
      </c>
      <c r="C56" s="34" t="s">
        <v>35</v>
      </c>
      <c r="D56" s="30">
        <v>22</v>
      </c>
      <c r="E56" s="5"/>
      <c r="F56"/>
      <c r="G56"/>
      <c r="H56"/>
      <c r="I56" s="6"/>
      <c r="J56" s="6"/>
      <c r="K56" s="6"/>
      <c r="L56" s="6"/>
    </row>
    <row r="57" spans="1:12" s="4" customFormat="1" ht="31.5" thickBot="1">
      <c r="A57" s="24">
        <v>48</v>
      </c>
      <c r="B57" s="41" t="s">
        <v>33</v>
      </c>
      <c r="C57" s="84" t="s">
        <v>35</v>
      </c>
      <c r="D57" s="42">
        <v>1</v>
      </c>
      <c r="E57" s="5"/>
      <c r="F57"/>
      <c r="G57"/>
      <c r="H57"/>
      <c r="I57" s="6"/>
      <c r="J57" s="6"/>
      <c r="K57" s="6"/>
      <c r="L57" s="6"/>
    </row>
    <row r="58" spans="1:12" s="4" customFormat="1" ht="30.75">
      <c r="A58" s="27">
        <v>49</v>
      </c>
      <c r="B58" s="37" t="s">
        <v>181</v>
      </c>
      <c r="C58" s="85" t="s">
        <v>36</v>
      </c>
      <c r="D58" s="38">
        <v>1</v>
      </c>
      <c r="E58" s="5"/>
      <c r="F58"/>
      <c r="G58"/>
      <c r="H58"/>
      <c r="I58" s="6"/>
      <c r="J58" s="6"/>
      <c r="K58" s="6"/>
      <c r="L58" s="6"/>
    </row>
    <row r="59" spans="1:12" s="4" customFormat="1" ht="30.75">
      <c r="A59" s="24">
        <v>50</v>
      </c>
      <c r="B59" s="39" t="s">
        <v>180</v>
      </c>
      <c r="C59" s="34" t="s">
        <v>36</v>
      </c>
      <c r="D59" s="30">
        <v>1</v>
      </c>
      <c r="E59" s="5"/>
      <c r="F59"/>
      <c r="G59"/>
      <c r="H59"/>
      <c r="I59" s="6"/>
      <c r="J59" s="6"/>
      <c r="K59" s="6"/>
      <c r="L59" s="6"/>
    </row>
    <row r="60" spans="1:12" s="5" customFormat="1" ht="31.5" thickBot="1">
      <c r="A60" s="24">
        <v>51</v>
      </c>
      <c r="B60" s="41" t="s">
        <v>16</v>
      </c>
      <c r="C60" s="84" t="s">
        <v>36</v>
      </c>
      <c r="D60" s="42">
        <v>10</v>
      </c>
      <c r="F60"/>
      <c r="G60"/>
      <c r="H60"/>
      <c r="I60" s="6"/>
      <c r="J60" s="6"/>
      <c r="K60" s="6"/>
      <c r="L60" s="6"/>
    </row>
    <row r="61" spans="1:12" s="5" customFormat="1" ht="30.75">
      <c r="A61" s="24">
        <v>52</v>
      </c>
      <c r="B61" s="37" t="s">
        <v>181</v>
      </c>
      <c r="C61" s="85" t="s">
        <v>37</v>
      </c>
      <c r="D61" s="38">
        <v>1</v>
      </c>
      <c r="F61"/>
      <c r="G61"/>
      <c r="H61"/>
      <c r="I61" s="6"/>
      <c r="J61" s="6"/>
      <c r="K61" s="6"/>
      <c r="L61" s="6"/>
    </row>
    <row r="62" spans="1:12" s="5" customFormat="1" ht="30.75">
      <c r="A62" s="27">
        <v>53</v>
      </c>
      <c r="B62" s="39" t="s">
        <v>180</v>
      </c>
      <c r="C62" s="34" t="s">
        <v>37</v>
      </c>
      <c r="D62" s="30">
        <v>1</v>
      </c>
      <c r="F62"/>
      <c r="G62"/>
      <c r="H62"/>
      <c r="I62" s="6"/>
      <c r="J62" s="6"/>
      <c r="K62" s="6"/>
      <c r="L62" s="6"/>
    </row>
    <row r="63" spans="1:12" s="5" customFormat="1" ht="30.75">
      <c r="A63" s="24">
        <v>54</v>
      </c>
      <c r="B63" s="39" t="s">
        <v>16</v>
      </c>
      <c r="C63" s="34" t="s">
        <v>37</v>
      </c>
      <c r="D63" s="30">
        <v>31</v>
      </c>
      <c r="F63"/>
      <c r="G63"/>
      <c r="H63"/>
      <c r="I63" s="6"/>
      <c r="J63" s="6"/>
      <c r="K63" s="6"/>
      <c r="L63" s="6"/>
    </row>
    <row r="64" spans="1:12" s="5" customFormat="1" ht="31.5" thickBot="1">
      <c r="A64" s="24">
        <v>55</v>
      </c>
      <c r="B64" s="41" t="s">
        <v>33</v>
      </c>
      <c r="C64" s="84" t="s">
        <v>37</v>
      </c>
      <c r="D64" s="42">
        <v>1</v>
      </c>
      <c r="F64"/>
      <c r="G64"/>
      <c r="H64"/>
      <c r="I64" s="6"/>
      <c r="J64" s="6"/>
      <c r="K64" s="6"/>
      <c r="L64" s="6"/>
    </row>
    <row r="65" spans="1:12" s="5" customFormat="1" ht="60.75">
      <c r="A65" s="24">
        <v>56</v>
      </c>
      <c r="B65" s="37" t="s">
        <v>181</v>
      </c>
      <c r="C65" s="85" t="s">
        <v>38</v>
      </c>
      <c r="D65" s="38">
        <v>1</v>
      </c>
      <c r="F65"/>
      <c r="G65"/>
      <c r="H65"/>
      <c r="I65" s="6"/>
      <c r="J65" s="6"/>
      <c r="K65" s="6"/>
      <c r="L65" s="6"/>
    </row>
    <row r="66" spans="1:12" s="5" customFormat="1" ht="61.5">
      <c r="A66" s="27">
        <v>57</v>
      </c>
      <c r="B66" s="39" t="s">
        <v>180</v>
      </c>
      <c r="C66" s="34" t="s">
        <v>38</v>
      </c>
      <c r="D66" s="30">
        <v>1</v>
      </c>
      <c r="F66"/>
      <c r="G66"/>
      <c r="H66"/>
      <c r="I66" s="6"/>
      <c r="J66" s="6"/>
      <c r="K66" s="6"/>
      <c r="L66" s="6"/>
    </row>
    <row r="67" spans="1:12" s="5" customFormat="1" ht="61.5">
      <c r="A67" s="24">
        <v>58</v>
      </c>
      <c r="B67" s="39" t="s">
        <v>16</v>
      </c>
      <c r="C67" s="34" t="s">
        <v>38</v>
      </c>
      <c r="D67" s="30">
        <v>15</v>
      </c>
      <c r="F67"/>
      <c r="G67"/>
      <c r="H67"/>
      <c r="I67" s="6"/>
      <c r="J67" s="6"/>
      <c r="K67" s="6"/>
      <c r="L67" s="6"/>
    </row>
    <row r="68" spans="1:12" s="5" customFormat="1" ht="62.25" thickBot="1">
      <c r="A68" s="24">
        <v>59</v>
      </c>
      <c r="B68" s="41" t="s">
        <v>33</v>
      </c>
      <c r="C68" s="84" t="s">
        <v>38</v>
      </c>
      <c r="D68" s="42">
        <v>1</v>
      </c>
      <c r="F68"/>
      <c r="G68"/>
      <c r="H68"/>
      <c r="I68" s="6"/>
      <c r="J68" s="6"/>
      <c r="K68" s="6"/>
      <c r="L68" s="6"/>
    </row>
    <row r="69" spans="1:12" s="5" customFormat="1" ht="90.75">
      <c r="A69" s="24">
        <v>60</v>
      </c>
      <c r="B69" s="37" t="s">
        <v>181</v>
      </c>
      <c r="C69" s="85" t="s">
        <v>39</v>
      </c>
      <c r="D69" s="38">
        <v>1</v>
      </c>
      <c r="F69"/>
      <c r="G69"/>
      <c r="H69"/>
      <c r="I69" s="6"/>
      <c r="J69" s="6"/>
      <c r="K69" s="6"/>
      <c r="L69" s="6"/>
    </row>
    <row r="70" spans="1:12" s="5" customFormat="1" ht="92.25">
      <c r="A70" s="27">
        <v>61</v>
      </c>
      <c r="B70" s="39" t="s">
        <v>180</v>
      </c>
      <c r="C70" s="34" t="s">
        <v>39</v>
      </c>
      <c r="D70" s="30">
        <v>1</v>
      </c>
      <c r="F70"/>
      <c r="G70"/>
      <c r="H70"/>
      <c r="I70" s="6"/>
      <c r="J70" s="6"/>
      <c r="K70" s="6"/>
      <c r="L70" s="6"/>
    </row>
    <row r="71" spans="1:12" s="5" customFormat="1" ht="92.25">
      <c r="A71" s="24">
        <v>62</v>
      </c>
      <c r="B71" s="39" t="s">
        <v>16</v>
      </c>
      <c r="C71" s="34" t="s">
        <v>39</v>
      </c>
      <c r="D71" s="30">
        <v>13</v>
      </c>
      <c r="F71"/>
      <c r="G71"/>
      <c r="H71"/>
      <c r="I71" s="6"/>
      <c r="J71" s="6"/>
      <c r="K71" s="6"/>
      <c r="L71" s="6"/>
    </row>
    <row r="72" spans="1:12" s="5" customFormat="1" ht="93" thickBot="1">
      <c r="A72" s="24">
        <v>63</v>
      </c>
      <c r="B72" s="41" t="s">
        <v>33</v>
      </c>
      <c r="C72" s="84" t="s">
        <v>39</v>
      </c>
      <c r="D72" s="42">
        <v>1</v>
      </c>
      <c r="F72"/>
      <c r="G72"/>
      <c r="H72"/>
      <c r="I72" s="6"/>
      <c r="J72" s="6"/>
      <c r="K72" s="6"/>
      <c r="L72" s="6"/>
    </row>
    <row r="73" spans="1:12" s="5" customFormat="1" ht="60.75">
      <c r="A73" s="24">
        <v>64</v>
      </c>
      <c r="B73" s="39" t="s">
        <v>181</v>
      </c>
      <c r="C73" s="85" t="s">
        <v>40</v>
      </c>
      <c r="D73" s="30">
        <v>1</v>
      </c>
      <c r="F73"/>
      <c r="G73"/>
      <c r="H73"/>
      <c r="I73" s="6"/>
      <c r="J73" s="6"/>
      <c r="K73" s="6"/>
      <c r="L73" s="6"/>
    </row>
    <row r="74" spans="1:12" s="5" customFormat="1" ht="61.5">
      <c r="A74" s="27">
        <v>65</v>
      </c>
      <c r="B74" s="39" t="s">
        <v>180</v>
      </c>
      <c r="C74" s="34" t="s">
        <v>40</v>
      </c>
      <c r="D74" s="30">
        <v>1</v>
      </c>
      <c r="F74"/>
      <c r="G74"/>
      <c r="H74"/>
      <c r="I74" s="6"/>
      <c r="J74" s="6"/>
      <c r="K74" s="6"/>
      <c r="L74" s="6"/>
    </row>
    <row r="75" spans="1:12" s="4" customFormat="1" ht="61.5">
      <c r="A75" s="24">
        <v>66</v>
      </c>
      <c r="B75" s="39" t="s">
        <v>16</v>
      </c>
      <c r="C75" s="34" t="s">
        <v>40</v>
      </c>
      <c r="D75" s="30">
        <v>21</v>
      </c>
      <c r="E75" s="5"/>
      <c r="F75"/>
      <c r="G75"/>
      <c r="H75"/>
      <c r="I75" s="6"/>
      <c r="J75" s="6"/>
      <c r="K75" s="6"/>
      <c r="L75" s="6"/>
    </row>
    <row r="76" spans="1:12" s="4" customFormat="1" ht="62.25" thickBot="1">
      <c r="A76" s="24">
        <v>67</v>
      </c>
      <c r="B76" s="41" t="s">
        <v>33</v>
      </c>
      <c r="C76" s="84" t="s">
        <v>40</v>
      </c>
      <c r="D76" s="42">
        <v>1</v>
      </c>
      <c r="E76" s="5"/>
      <c r="F76"/>
      <c r="G76"/>
      <c r="H76"/>
      <c r="I76" s="6"/>
      <c r="J76" s="6"/>
      <c r="K76" s="6"/>
      <c r="L76" s="6"/>
    </row>
    <row r="77" spans="1:12" s="4" customFormat="1" ht="90.75">
      <c r="A77" s="24">
        <v>68</v>
      </c>
      <c r="B77" s="37" t="s">
        <v>181</v>
      </c>
      <c r="C77" s="85" t="s">
        <v>41</v>
      </c>
      <c r="D77" s="38">
        <v>1</v>
      </c>
      <c r="E77" s="5"/>
      <c r="F77"/>
      <c r="G77"/>
      <c r="H77"/>
      <c r="I77" s="6"/>
      <c r="J77" s="6"/>
      <c r="K77" s="6"/>
      <c r="L77" s="6"/>
    </row>
    <row r="78" spans="1:12" s="4" customFormat="1" ht="92.25">
      <c r="A78" s="27">
        <v>69</v>
      </c>
      <c r="B78" s="39" t="s">
        <v>180</v>
      </c>
      <c r="C78" s="34" t="s">
        <v>41</v>
      </c>
      <c r="D78" s="30">
        <v>1</v>
      </c>
      <c r="E78" s="5"/>
      <c r="F78"/>
      <c r="G78"/>
      <c r="H78"/>
      <c r="I78" s="6"/>
      <c r="J78" s="6"/>
      <c r="K78" s="6"/>
      <c r="L78" s="6"/>
    </row>
    <row r="79" spans="1:12" s="4" customFormat="1" ht="92.25">
      <c r="A79" s="24">
        <v>70</v>
      </c>
      <c r="B79" s="39" t="s">
        <v>16</v>
      </c>
      <c r="C79" s="34" t="s">
        <v>41</v>
      </c>
      <c r="D79" s="30">
        <v>37</v>
      </c>
      <c r="E79" s="5"/>
      <c r="F79"/>
      <c r="G79"/>
      <c r="H79"/>
      <c r="I79" s="6"/>
      <c r="J79" s="6"/>
      <c r="K79" s="6"/>
      <c r="L79" s="6"/>
    </row>
    <row r="80" spans="1:12" s="4" customFormat="1" ht="92.25">
      <c r="A80" s="24">
        <v>71</v>
      </c>
      <c r="B80" s="39" t="s">
        <v>33</v>
      </c>
      <c r="C80" s="34" t="s">
        <v>41</v>
      </c>
      <c r="D80" s="30">
        <v>1</v>
      </c>
      <c r="E80" s="5"/>
      <c r="F80"/>
      <c r="G80"/>
      <c r="H80"/>
      <c r="I80" s="6"/>
      <c r="J80" s="6"/>
      <c r="K80" s="6"/>
      <c r="L80" s="6"/>
    </row>
    <row r="81" spans="1:12" s="4" customFormat="1" ht="30.75">
      <c r="A81" s="24">
        <v>72</v>
      </c>
      <c r="B81" s="40" t="s">
        <v>13</v>
      </c>
      <c r="C81" s="94" t="s">
        <v>42</v>
      </c>
      <c r="D81" s="38">
        <v>1</v>
      </c>
      <c r="E81" s="5"/>
      <c r="F81"/>
      <c r="G81"/>
      <c r="H81"/>
      <c r="I81" s="6"/>
      <c r="J81" s="6"/>
      <c r="K81" s="6"/>
      <c r="L81" s="6"/>
    </row>
    <row r="82" spans="1:12" s="4" customFormat="1" ht="30.75">
      <c r="A82" s="27">
        <v>73</v>
      </c>
      <c r="B82" s="39" t="s">
        <v>179</v>
      </c>
      <c r="C82" s="86" t="s">
        <v>43</v>
      </c>
      <c r="D82" s="30">
        <v>1</v>
      </c>
      <c r="E82" s="5"/>
      <c r="F82"/>
      <c r="G82"/>
      <c r="H82"/>
      <c r="I82" s="6"/>
      <c r="J82" s="6"/>
      <c r="K82" s="6"/>
      <c r="L82" s="6"/>
    </row>
    <row r="83" spans="1:12" s="4" customFormat="1" ht="30.75">
      <c r="A83" s="24">
        <v>74</v>
      </c>
      <c r="B83" s="39" t="s">
        <v>180</v>
      </c>
      <c r="C83" s="33" t="s">
        <v>43</v>
      </c>
      <c r="D83" s="30">
        <v>1</v>
      </c>
      <c r="E83" s="5"/>
      <c r="F83"/>
      <c r="G83"/>
      <c r="H83"/>
      <c r="I83" s="6"/>
      <c r="J83" s="6"/>
      <c r="K83" s="6"/>
      <c r="L83" s="6"/>
    </row>
    <row r="84" spans="1:12" s="4" customFormat="1" ht="30.75">
      <c r="A84" s="24">
        <v>75</v>
      </c>
      <c r="B84" s="39" t="s">
        <v>16</v>
      </c>
      <c r="C84" s="33" t="s">
        <v>43</v>
      </c>
      <c r="D84" s="30">
        <v>5</v>
      </c>
      <c r="E84" s="5"/>
      <c r="F84"/>
      <c r="G84"/>
      <c r="H84"/>
      <c r="I84" s="6"/>
      <c r="J84" s="6"/>
      <c r="K84" s="6"/>
      <c r="L84" s="6"/>
    </row>
    <row r="85" spans="1:12" s="4" customFormat="1" ht="30.75">
      <c r="A85" s="24">
        <v>76</v>
      </c>
      <c r="B85" s="39" t="s">
        <v>21</v>
      </c>
      <c r="C85" s="86" t="s">
        <v>44</v>
      </c>
      <c r="D85" s="30">
        <v>1</v>
      </c>
      <c r="E85" s="5"/>
      <c r="F85"/>
      <c r="G85"/>
      <c r="H85"/>
      <c r="I85" s="6"/>
      <c r="J85" s="6"/>
      <c r="K85" s="6"/>
      <c r="L85" s="6"/>
    </row>
    <row r="86" spans="1:12" s="4" customFormat="1" ht="30.75">
      <c r="A86" s="27">
        <v>77</v>
      </c>
      <c r="B86" s="39" t="s">
        <v>180</v>
      </c>
      <c r="C86" s="33" t="s">
        <v>44</v>
      </c>
      <c r="D86" s="30">
        <v>1</v>
      </c>
      <c r="E86" s="5"/>
      <c r="F86"/>
      <c r="G86"/>
      <c r="H86"/>
      <c r="I86" s="6"/>
      <c r="J86" s="6"/>
      <c r="K86" s="6"/>
      <c r="L86" s="6"/>
    </row>
    <row r="87" spans="1:12" s="4" customFormat="1" ht="30.75">
      <c r="A87" s="24">
        <v>78</v>
      </c>
      <c r="B87" s="39" t="s">
        <v>16</v>
      </c>
      <c r="C87" s="33" t="s">
        <v>44</v>
      </c>
      <c r="D87" s="30">
        <v>4</v>
      </c>
      <c r="E87" s="5"/>
      <c r="F87"/>
      <c r="G87"/>
      <c r="H87"/>
      <c r="I87" s="6"/>
      <c r="J87" s="6"/>
      <c r="K87" s="6"/>
      <c r="L87" s="6"/>
    </row>
    <row r="88" spans="1:12" s="4" customFormat="1" ht="30.75">
      <c r="A88" s="24">
        <v>79</v>
      </c>
      <c r="B88" s="39" t="s">
        <v>19</v>
      </c>
      <c r="C88" s="33" t="s">
        <v>44</v>
      </c>
      <c r="D88" s="30">
        <v>1</v>
      </c>
      <c r="E88" s="5"/>
      <c r="F88"/>
      <c r="G88"/>
      <c r="H88"/>
      <c r="I88" s="6"/>
      <c r="J88" s="6"/>
      <c r="K88" s="6"/>
      <c r="L88" s="6"/>
    </row>
    <row r="89" spans="1:12" s="4" customFormat="1" ht="30.75">
      <c r="A89" s="24">
        <v>80</v>
      </c>
      <c r="B89" s="39" t="s">
        <v>181</v>
      </c>
      <c r="C89" s="86" t="s">
        <v>45</v>
      </c>
      <c r="D89" s="30">
        <v>1</v>
      </c>
      <c r="E89" s="5"/>
      <c r="F89"/>
      <c r="G89"/>
      <c r="H89"/>
      <c r="I89" s="6"/>
      <c r="J89" s="6"/>
      <c r="K89" s="6"/>
      <c r="L89" s="6"/>
    </row>
    <row r="90" spans="1:12" s="4" customFormat="1" ht="30.75">
      <c r="A90" s="27">
        <v>81</v>
      </c>
      <c r="B90" s="39" t="s">
        <v>180</v>
      </c>
      <c r="C90" s="33" t="s">
        <v>45</v>
      </c>
      <c r="D90" s="30">
        <v>1</v>
      </c>
      <c r="E90" s="5"/>
      <c r="F90"/>
      <c r="G90"/>
      <c r="H90"/>
      <c r="I90" s="6"/>
      <c r="J90" s="6"/>
      <c r="K90" s="6"/>
      <c r="L90" s="6"/>
    </row>
    <row r="91" spans="1:12" s="4" customFormat="1" ht="30.75">
      <c r="A91" s="24">
        <v>82</v>
      </c>
      <c r="B91" s="39" t="s">
        <v>16</v>
      </c>
      <c r="C91" s="33" t="s">
        <v>45</v>
      </c>
      <c r="D91" s="30">
        <v>9</v>
      </c>
      <c r="E91" s="5"/>
      <c r="F91"/>
      <c r="G91"/>
      <c r="H91"/>
      <c r="I91" s="6"/>
      <c r="J91" s="6"/>
      <c r="K91" s="6"/>
      <c r="L91" s="6"/>
    </row>
    <row r="92" spans="1:12" s="4" customFormat="1" ht="30.75">
      <c r="A92" s="24">
        <v>83</v>
      </c>
      <c r="B92" s="39" t="s">
        <v>19</v>
      </c>
      <c r="C92" s="33" t="s">
        <v>45</v>
      </c>
      <c r="D92" s="30">
        <f>4-1</f>
        <v>3</v>
      </c>
      <c r="E92" s="5"/>
      <c r="F92"/>
      <c r="G92"/>
      <c r="H92"/>
      <c r="I92" s="6"/>
      <c r="J92" s="6"/>
      <c r="K92" s="6"/>
      <c r="L92" s="6"/>
    </row>
    <row r="93" spans="1:12" s="4" customFormat="1" ht="30.75">
      <c r="A93" s="24">
        <v>84</v>
      </c>
      <c r="B93" s="39" t="s">
        <v>179</v>
      </c>
      <c r="C93" s="86" t="s">
        <v>46</v>
      </c>
      <c r="D93" s="30">
        <v>1</v>
      </c>
      <c r="E93" s="5"/>
      <c r="F93"/>
      <c r="G93"/>
      <c r="H93"/>
      <c r="I93" s="6"/>
      <c r="J93" s="6"/>
      <c r="K93" s="6"/>
      <c r="L93" s="6"/>
    </row>
    <row r="94" spans="1:12" s="4" customFormat="1" ht="30.75">
      <c r="A94" s="27">
        <v>85</v>
      </c>
      <c r="B94" s="39" t="s">
        <v>180</v>
      </c>
      <c r="C94" s="33" t="s">
        <v>46</v>
      </c>
      <c r="D94" s="30">
        <v>1</v>
      </c>
      <c r="E94" s="5"/>
      <c r="F94"/>
      <c r="G94"/>
      <c r="H94"/>
      <c r="I94" s="6"/>
      <c r="J94" s="6"/>
      <c r="K94" s="6"/>
      <c r="L94" s="6"/>
    </row>
    <row r="95" spans="1:12" s="4" customFormat="1" ht="30.75">
      <c r="A95" s="24">
        <v>86</v>
      </c>
      <c r="B95" s="39" t="s">
        <v>47</v>
      </c>
      <c r="C95" s="33" t="s">
        <v>46</v>
      </c>
      <c r="D95" s="30">
        <f>6-1</f>
        <v>5</v>
      </c>
      <c r="E95" s="5"/>
      <c r="F95"/>
      <c r="G95"/>
      <c r="H95"/>
      <c r="I95" s="6"/>
      <c r="J95" s="6"/>
      <c r="K95" s="6"/>
      <c r="L95" s="6"/>
    </row>
    <row r="96" spans="1:12" s="4" customFormat="1" ht="30.75">
      <c r="A96" s="24">
        <v>87</v>
      </c>
      <c r="B96" s="39" t="s">
        <v>19</v>
      </c>
      <c r="C96" s="33" t="s">
        <v>46</v>
      </c>
      <c r="D96" s="30">
        <v>1</v>
      </c>
      <c r="E96" s="5"/>
      <c r="F96"/>
      <c r="G96"/>
      <c r="H96"/>
      <c r="I96" s="6"/>
      <c r="J96" s="6"/>
      <c r="K96" s="6"/>
      <c r="L96" s="6"/>
    </row>
    <row r="97" spans="1:12" s="4" customFormat="1" ht="30.75">
      <c r="A97" s="24">
        <v>88</v>
      </c>
      <c r="B97" s="39" t="s">
        <v>21</v>
      </c>
      <c r="C97" s="86" t="s">
        <v>177</v>
      </c>
      <c r="D97" s="30">
        <v>1</v>
      </c>
      <c r="E97" s="5"/>
      <c r="F97"/>
      <c r="G97"/>
      <c r="H97"/>
      <c r="I97" s="6"/>
      <c r="J97" s="6"/>
      <c r="K97" s="6"/>
      <c r="L97" s="6"/>
    </row>
    <row r="98" spans="1:12" s="4" customFormat="1" ht="30.75">
      <c r="A98" s="27">
        <v>89</v>
      </c>
      <c r="B98" s="39" t="s">
        <v>180</v>
      </c>
      <c r="C98" s="33" t="s">
        <v>177</v>
      </c>
      <c r="D98" s="30">
        <v>1</v>
      </c>
      <c r="E98" s="5"/>
      <c r="F98"/>
      <c r="G98"/>
      <c r="H98"/>
      <c r="I98" s="6"/>
      <c r="J98" s="6"/>
      <c r="K98" s="6"/>
      <c r="L98" s="6"/>
    </row>
    <row r="99" spans="1:12" s="4" customFormat="1" ht="30.75">
      <c r="A99" s="24">
        <v>90</v>
      </c>
      <c r="B99" s="39" t="s">
        <v>48</v>
      </c>
      <c r="C99" s="33" t="s">
        <v>177</v>
      </c>
      <c r="D99" s="30">
        <v>6</v>
      </c>
      <c r="E99" s="5"/>
      <c r="F99"/>
      <c r="G99"/>
      <c r="H99"/>
      <c r="I99" s="6"/>
      <c r="J99" s="6"/>
      <c r="K99" s="6"/>
      <c r="L99" s="6"/>
    </row>
    <row r="100" spans="1:12" s="4" customFormat="1" ht="60.75">
      <c r="A100" s="24">
        <v>91</v>
      </c>
      <c r="B100" s="39" t="s">
        <v>21</v>
      </c>
      <c r="C100" s="86" t="s">
        <v>49</v>
      </c>
      <c r="D100" s="30">
        <v>1</v>
      </c>
      <c r="E100" s="5"/>
      <c r="F100"/>
      <c r="G100"/>
      <c r="H100"/>
      <c r="I100" s="6"/>
      <c r="J100" s="6"/>
      <c r="K100" s="6"/>
      <c r="L100" s="6"/>
    </row>
    <row r="101" spans="1:12" s="4" customFormat="1" ht="61.5">
      <c r="A101" s="24">
        <v>92</v>
      </c>
      <c r="B101" s="39" t="s">
        <v>180</v>
      </c>
      <c r="C101" s="33" t="s">
        <v>49</v>
      </c>
      <c r="D101" s="30">
        <v>1</v>
      </c>
      <c r="E101" s="5"/>
      <c r="F101"/>
      <c r="G101"/>
      <c r="H101"/>
      <c r="I101" s="6"/>
      <c r="J101" s="6"/>
      <c r="K101" s="6"/>
      <c r="L101" s="6"/>
    </row>
    <row r="102" spans="1:12" s="4" customFormat="1" ht="61.5">
      <c r="A102" s="27">
        <v>93</v>
      </c>
      <c r="B102" s="39" t="s">
        <v>48</v>
      </c>
      <c r="C102" s="33" t="s">
        <v>49</v>
      </c>
      <c r="D102" s="30">
        <f>4+1</f>
        <v>5</v>
      </c>
      <c r="E102" s="5"/>
      <c r="F102"/>
      <c r="G102"/>
      <c r="H102"/>
      <c r="I102" s="6"/>
      <c r="J102" s="6"/>
      <c r="K102" s="6"/>
      <c r="L102" s="6"/>
    </row>
    <row r="103" spans="1:12" s="4" customFormat="1" ht="61.5">
      <c r="A103" s="24">
        <v>94</v>
      </c>
      <c r="B103" s="39" t="s">
        <v>19</v>
      </c>
      <c r="C103" s="33" t="s">
        <v>49</v>
      </c>
      <c r="D103" s="30">
        <v>1</v>
      </c>
      <c r="E103" s="5"/>
      <c r="F103"/>
      <c r="G103"/>
      <c r="H103"/>
      <c r="I103" s="6"/>
      <c r="J103" s="6"/>
      <c r="K103" s="6"/>
      <c r="L103" s="6"/>
    </row>
    <row r="104" spans="1:12" s="4" customFormat="1" ht="60.75">
      <c r="A104" s="24">
        <v>95</v>
      </c>
      <c r="B104" s="39" t="s">
        <v>21</v>
      </c>
      <c r="C104" s="86" t="s">
        <v>50</v>
      </c>
      <c r="D104" s="30">
        <v>1</v>
      </c>
      <c r="E104" s="5"/>
      <c r="F104"/>
      <c r="G104"/>
      <c r="H104"/>
      <c r="I104" s="6"/>
      <c r="J104" s="6"/>
      <c r="K104" s="6"/>
      <c r="L104" s="6"/>
    </row>
    <row r="105" spans="1:12" s="4" customFormat="1" ht="61.5">
      <c r="A105" s="24">
        <v>96</v>
      </c>
      <c r="B105" s="39" t="s">
        <v>180</v>
      </c>
      <c r="C105" s="33" t="s">
        <v>50</v>
      </c>
      <c r="D105" s="30">
        <v>1</v>
      </c>
      <c r="E105" s="5"/>
      <c r="F105"/>
      <c r="G105"/>
      <c r="H105"/>
      <c r="I105" s="6"/>
      <c r="J105" s="6"/>
      <c r="K105" s="6"/>
      <c r="L105" s="6"/>
    </row>
    <row r="106" spans="1:12" s="4" customFormat="1" ht="61.5">
      <c r="A106" s="27">
        <v>97</v>
      </c>
      <c r="B106" s="39" t="s">
        <v>48</v>
      </c>
      <c r="C106" s="33" t="s">
        <v>50</v>
      </c>
      <c r="D106" s="30">
        <v>5</v>
      </c>
      <c r="E106" s="5"/>
      <c r="F106"/>
      <c r="G106"/>
      <c r="H106"/>
      <c r="I106" s="6"/>
      <c r="J106" s="6"/>
      <c r="K106" s="6"/>
      <c r="L106" s="6"/>
    </row>
    <row r="107" spans="1:12" s="5" customFormat="1" ht="30.75">
      <c r="A107" s="24">
        <v>98</v>
      </c>
      <c r="B107" s="39" t="s">
        <v>21</v>
      </c>
      <c r="C107" s="86" t="s">
        <v>51</v>
      </c>
      <c r="D107" s="30">
        <v>1</v>
      </c>
      <c r="F107"/>
      <c r="G107"/>
      <c r="H107"/>
      <c r="I107" s="6"/>
      <c r="J107" s="6"/>
      <c r="K107" s="6"/>
      <c r="L107" s="6"/>
    </row>
    <row r="108" spans="1:12" s="5" customFormat="1" ht="30.75">
      <c r="A108" s="24">
        <v>99</v>
      </c>
      <c r="B108" s="39" t="s">
        <v>180</v>
      </c>
      <c r="C108" s="33" t="s">
        <v>51</v>
      </c>
      <c r="D108" s="30">
        <v>1</v>
      </c>
      <c r="F108"/>
      <c r="G108"/>
      <c r="H108"/>
      <c r="I108" s="6"/>
      <c r="J108" s="6"/>
      <c r="K108" s="6"/>
      <c r="L108" s="6"/>
    </row>
    <row r="109" spans="1:12" s="5" customFormat="1" ht="30.75">
      <c r="A109" s="24">
        <v>100</v>
      </c>
      <c r="B109" s="39" t="s">
        <v>16</v>
      </c>
      <c r="C109" s="33" t="s">
        <v>51</v>
      </c>
      <c r="D109" s="30">
        <v>4</v>
      </c>
      <c r="F109"/>
      <c r="G109"/>
      <c r="H109"/>
      <c r="I109" s="6"/>
      <c r="J109" s="6"/>
      <c r="K109" s="6"/>
      <c r="L109" s="6"/>
    </row>
    <row r="110" spans="1:12" s="5" customFormat="1" ht="31.5" thickBot="1">
      <c r="A110" s="27">
        <v>101</v>
      </c>
      <c r="B110" s="41" t="s">
        <v>19</v>
      </c>
      <c r="C110" s="83" t="s">
        <v>51</v>
      </c>
      <c r="D110" s="42">
        <v>1</v>
      </c>
      <c r="F110"/>
      <c r="G110"/>
      <c r="H110"/>
      <c r="I110" s="6"/>
      <c r="J110" s="6"/>
      <c r="K110" s="6"/>
      <c r="L110" s="6"/>
    </row>
    <row r="111" spans="1:12" s="5" customFormat="1" ht="30.75">
      <c r="A111" s="24">
        <v>102</v>
      </c>
      <c r="B111" s="40" t="s">
        <v>52</v>
      </c>
      <c r="C111" s="94" t="s">
        <v>53</v>
      </c>
      <c r="D111" s="38">
        <v>1</v>
      </c>
      <c r="F111"/>
      <c r="G111"/>
      <c r="H111"/>
      <c r="I111" s="6"/>
      <c r="J111" s="6"/>
      <c r="K111" s="6"/>
      <c r="L111" s="6"/>
    </row>
    <row r="112" spans="1:12" s="5" customFormat="1" ht="30.75">
      <c r="A112" s="24">
        <v>103</v>
      </c>
      <c r="B112" s="39" t="s">
        <v>21</v>
      </c>
      <c r="C112" s="86" t="s">
        <v>54</v>
      </c>
      <c r="D112" s="30">
        <v>1</v>
      </c>
      <c r="F112"/>
      <c r="G112"/>
      <c r="H112"/>
      <c r="I112" s="6"/>
      <c r="J112" s="6"/>
      <c r="K112" s="6"/>
      <c r="L112" s="6"/>
    </row>
    <row r="113" spans="1:12" s="5" customFormat="1" ht="30.75">
      <c r="A113" s="24">
        <v>104</v>
      </c>
      <c r="B113" s="39" t="s">
        <v>25</v>
      </c>
      <c r="C113" s="33" t="s">
        <v>54</v>
      </c>
      <c r="D113" s="30">
        <v>1</v>
      </c>
      <c r="F113"/>
      <c r="G113"/>
      <c r="H113"/>
      <c r="I113" s="6"/>
      <c r="J113" s="6"/>
      <c r="K113" s="6"/>
      <c r="L113" s="6"/>
    </row>
    <row r="114" spans="1:12" s="5" customFormat="1" ht="30.75">
      <c r="A114" s="27">
        <v>105</v>
      </c>
      <c r="B114" s="39" t="s">
        <v>16</v>
      </c>
      <c r="C114" s="33" t="s">
        <v>54</v>
      </c>
      <c r="D114" s="30">
        <f>10-1</f>
        <v>9</v>
      </c>
      <c r="F114"/>
      <c r="G114"/>
      <c r="H114"/>
      <c r="I114" s="6"/>
      <c r="J114" s="6"/>
      <c r="K114" s="6"/>
      <c r="L114" s="6"/>
    </row>
    <row r="115" spans="1:12" s="5" customFormat="1" ht="30.75">
      <c r="A115" s="24">
        <v>106</v>
      </c>
      <c r="B115" s="39" t="s">
        <v>179</v>
      </c>
      <c r="C115" s="86" t="s">
        <v>55</v>
      </c>
      <c r="D115" s="30">
        <v>1</v>
      </c>
      <c r="F115"/>
      <c r="G115"/>
      <c r="H115"/>
      <c r="I115" s="6"/>
      <c r="J115" s="6"/>
      <c r="K115" s="6"/>
      <c r="L115" s="6"/>
    </row>
    <row r="116" spans="1:12" s="5" customFormat="1" ht="30.75">
      <c r="A116" s="24">
        <v>107</v>
      </c>
      <c r="B116" s="39" t="s">
        <v>25</v>
      </c>
      <c r="C116" s="33" t="s">
        <v>55</v>
      </c>
      <c r="D116" s="30">
        <v>1</v>
      </c>
      <c r="F116"/>
      <c r="G116"/>
      <c r="H116"/>
      <c r="I116" s="6"/>
      <c r="J116" s="6"/>
      <c r="K116" s="6"/>
      <c r="L116" s="6"/>
    </row>
    <row r="117" spans="1:12" s="5" customFormat="1" ht="30.75">
      <c r="A117" s="24">
        <v>108</v>
      </c>
      <c r="B117" s="39" t="s">
        <v>16</v>
      </c>
      <c r="C117" s="33" t="s">
        <v>55</v>
      </c>
      <c r="D117" s="30">
        <f>12-1</f>
        <v>11</v>
      </c>
      <c r="F117"/>
      <c r="G117"/>
      <c r="H117"/>
      <c r="I117" s="6"/>
      <c r="J117" s="6"/>
      <c r="K117" s="6"/>
      <c r="L117" s="6"/>
    </row>
    <row r="118" spans="1:12" s="5" customFormat="1" ht="30.75">
      <c r="A118" s="27">
        <v>109</v>
      </c>
      <c r="B118" s="39" t="s">
        <v>21</v>
      </c>
      <c r="C118" s="86" t="s">
        <v>56</v>
      </c>
      <c r="D118" s="30">
        <v>1</v>
      </c>
      <c r="F118"/>
      <c r="G118"/>
      <c r="H118"/>
      <c r="I118" s="6"/>
      <c r="J118" s="6"/>
      <c r="K118" s="6"/>
      <c r="L118" s="6"/>
    </row>
    <row r="119" spans="1:12" s="5" customFormat="1" ht="30.75">
      <c r="A119" s="24">
        <v>110</v>
      </c>
      <c r="B119" s="39" t="s">
        <v>25</v>
      </c>
      <c r="C119" s="33" t="s">
        <v>56</v>
      </c>
      <c r="D119" s="30">
        <v>1</v>
      </c>
      <c r="F119"/>
      <c r="G119"/>
      <c r="H119"/>
      <c r="I119" s="6"/>
      <c r="J119" s="6"/>
      <c r="K119" s="6"/>
      <c r="L119" s="6"/>
    </row>
    <row r="120" spans="1:12" s="5" customFormat="1" ht="30.75">
      <c r="A120" s="24">
        <v>111</v>
      </c>
      <c r="B120" s="39" t="s">
        <v>16</v>
      </c>
      <c r="C120" s="33" t="s">
        <v>56</v>
      </c>
      <c r="D120" s="30">
        <v>9</v>
      </c>
      <c r="F120"/>
      <c r="G120"/>
      <c r="H120"/>
      <c r="I120" s="6"/>
      <c r="J120" s="6"/>
      <c r="K120" s="6"/>
      <c r="L120" s="6"/>
    </row>
    <row r="121" spans="1:12" s="5" customFormat="1" ht="30.75">
      <c r="A121" s="24">
        <v>112</v>
      </c>
      <c r="B121" s="39" t="s">
        <v>21</v>
      </c>
      <c r="C121" s="86" t="s">
        <v>182</v>
      </c>
      <c r="D121" s="30">
        <v>1</v>
      </c>
      <c r="F121"/>
      <c r="G121"/>
      <c r="H121"/>
      <c r="I121" s="6"/>
      <c r="J121" s="6"/>
      <c r="K121" s="6"/>
      <c r="L121" s="6"/>
    </row>
    <row r="122" spans="1:12" s="4" customFormat="1" ht="30.75">
      <c r="A122" s="27">
        <v>113</v>
      </c>
      <c r="B122" s="39" t="s">
        <v>180</v>
      </c>
      <c r="C122" s="33" t="s">
        <v>182</v>
      </c>
      <c r="D122" s="30">
        <v>1</v>
      </c>
      <c r="E122" s="5"/>
      <c r="F122"/>
      <c r="G122"/>
      <c r="H122"/>
      <c r="I122" s="6"/>
      <c r="J122" s="6"/>
      <c r="K122" s="6"/>
      <c r="L122" s="6"/>
    </row>
    <row r="123" spans="1:12" s="4" customFormat="1" ht="30.75">
      <c r="A123" s="24">
        <v>114</v>
      </c>
      <c r="B123" s="39" t="s">
        <v>16</v>
      </c>
      <c r="C123" s="33" t="s">
        <v>182</v>
      </c>
      <c r="D123" s="30">
        <v>7</v>
      </c>
      <c r="E123" s="5"/>
      <c r="F123"/>
      <c r="G123"/>
      <c r="H123"/>
      <c r="I123" s="6"/>
      <c r="J123" s="6"/>
      <c r="K123" s="6"/>
      <c r="L123" s="6"/>
    </row>
    <row r="124" spans="1:12" s="4" customFormat="1" ht="30.75">
      <c r="A124" s="24">
        <v>115</v>
      </c>
      <c r="B124" s="39" t="s">
        <v>21</v>
      </c>
      <c r="C124" s="86" t="s">
        <v>57</v>
      </c>
      <c r="D124" s="30">
        <v>1</v>
      </c>
      <c r="E124" s="5"/>
      <c r="F124"/>
      <c r="G124"/>
      <c r="H124"/>
      <c r="I124" s="6"/>
      <c r="J124" s="6"/>
      <c r="K124" s="6"/>
      <c r="L124" s="6"/>
    </row>
    <row r="125" spans="1:12" s="4" customFormat="1" ht="30.75">
      <c r="A125" s="24">
        <v>116</v>
      </c>
      <c r="B125" s="39" t="s">
        <v>180</v>
      </c>
      <c r="C125" s="33" t="s">
        <v>57</v>
      </c>
      <c r="D125" s="30">
        <v>1</v>
      </c>
      <c r="E125" s="5"/>
      <c r="F125"/>
      <c r="G125"/>
      <c r="H125"/>
      <c r="I125" s="6"/>
      <c r="J125" s="6"/>
      <c r="K125" s="6"/>
      <c r="L125" s="6"/>
    </row>
    <row r="126" spans="1:12" s="4" customFormat="1" ht="30.75">
      <c r="A126" s="27">
        <v>117</v>
      </c>
      <c r="B126" s="39" t="s">
        <v>16</v>
      </c>
      <c r="C126" s="33" t="s">
        <v>173</v>
      </c>
      <c r="D126" s="30">
        <f>16-2</f>
        <v>14</v>
      </c>
      <c r="E126" s="5"/>
      <c r="F126"/>
      <c r="G126"/>
      <c r="H126"/>
      <c r="I126" s="6"/>
      <c r="J126" s="6"/>
      <c r="K126" s="6"/>
      <c r="L126" s="6"/>
    </row>
    <row r="127" spans="1:12" s="4" customFormat="1" ht="30.75">
      <c r="A127" s="24">
        <v>118</v>
      </c>
      <c r="B127" s="39" t="s">
        <v>21</v>
      </c>
      <c r="C127" s="86" t="s">
        <v>58</v>
      </c>
      <c r="D127" s="30">
        <v>1</v>
      </c>
      <c r="E127" s="5"/>
      <c r="F127"/>
      <c r="G127"/>
      <c r="H127"/>
      <c r="I127" s="6"/>
      <c r="J127" s="6"/>
      <c r="K127" s="6"/>
      <c r="L127" s="6"/>
    </row>
    <row r="128" spans="1:12" s="4" customFormat="1" ht="30.75">
      <c r="A128" s="24">
        <v>119</v>
      </c>
      <c r="B128" s="39" t="s">
        <v>25</v>
      </c>
      <c r="C128" s="33" t="s">
        <v>58</v>
      </c>
      <c r="D128" s="30">
        <v>1</v>
      </c>
      <c r="E128" s="5"/>
      <c r="F128"/>
      <c r="G128"/>
      <c r="H128"/>
      <c r="I128" s="6"/>
      <c r="J128" s="6"/>
      <c r="K128" s="6"/>
      <c r="L128" s="6"/>
    </row>
    <row r="129" spans="1:12" s="4" customFormat="1" ht="30.75">
      <c r="A129" s="24">
        <v>120</v>
      </c>
      <c r="B129" s="39" t="s">
        <v>16</v>
      </c>
      <c r="C129" s="33" t="s">
        <v>58</v>
      </c>
      <c r="D129" s="30">
        <v>7</v>
      </c>
      <c r="E129" s="5"/>
      <c r="F129"/>
      <c r="G129"/>
      <c r="H129"/>
      <c r="I129" s="6"/>
      <c r="J129" s="6"/>
      <c r="K129" s="6"/>
      <c r="L129" s="6"/>
    </row>
    <row r="130" spans="1:12" s="4" customFormat="1" ht="30.75">
      <c r="A130" s="27">
        <v>121</v>
      </c>
      <c r="B130" s="39" t="s">
        <v>181</v>
      </c>
      <c r="C130" s="86" t="s">
        <v>59</v>
      </c>
      <c r="D130" s="30">
        <v>1</v>
      </c>
      <c r="E130" s="5"/>
      <c r="F130"/>
      <c r="G130"/>
      <c r="H130"/>
      <c r="I130" s="6"/>
      <c r="J130" s="6"/>
      <c r="K130" s="6"/>
      <c r="L130" s="6"/>
    </row>
    <row r="131" spans="1:12" s="4" customFormat="1" ht="30.75">
      <c r="A131" s="24">
        <v>122</v>
      </c>
      <c r="B131" s="39" t="s">
        <v>180</v>
      </c>
      <c r="C131" s="33" t="s">
        <v>59</v>
      </c>
      <c r="D131" s="30">
        <v>1</v>
      </c>
      <c r="E131" s="5"/>
      <c r="F131"/>
      <c r="G131"/>
      <c r="H131"/>
      <c r="I131" s="6"/>
      <c r="J131" s="6"/>
      <c r="K131" s="6"/>
      <c r="L131" s="6"/>
    </row>
    <row r="132" spans="1:12" s="4" customFormat="1" ht="30.75">
      <c r="A132" s="24">
        <v>123</v>
      </c>
      <c r="B132" s="39" t="s">
        <v>16</v>
      </c>
      <c r="C132" s="33" t="s">
        <v>59</v>
      </c>
      <c r="D132" s="30">
        <f>17-2</f>
        <v>15</v>
      </c>
      <c r="E132" s="5"/>
      <c r="F132"/>
      <c r="G132"/>
      <c r="H132"/>
      <c r="I132" s="6"/>
      <c r="J132" s="6"/>
      <c r="K132" s="6"/>
      <c r="L132" s="6"/>
    </row>
    <row r="133" spans="1:12" s="4" customFormat="1" ht="30.75">
      <c r="A133" s="24">
        <v>124</v>
      </c>
      <c r="B133" s="39" t="s">
        <v>21</v>
      </c>
      <c r="C133" s="86" t="s">
        <v>60</v>
      </c>
      <c r="D133" s="30">
        <v>1</v>
      </c>
      <c r="E133" s="5"/>
      <c r="F133"/>
      <c r="G133"/>
      <c r="H133"/>
      <c r="I133" s="6"/>
      <c r="J133" s="6"/>
      <c r="K133" s="6"/>
      <c r="L133" s="6"/>
    </row>
    <row r="134" spans="1:12" s="4" customFormat="1" ht="30.75">
      <c r="A134" s="27">
        <v>125</v>
      </c>
      <c r="B134" s="39" t="s">
        <v>25</v>
      </c>
      <c r="C134" s="33" t="s">
        <v>60</v>
      </c>
      <c r="D134" s="30">
        <v>1</v>
      </c>
      <c r="E134" s="5"/>
      <c r="F134"/>
      <c r="G134"/>
      <c r="H134"/>
      <c r="I134" s="6"/>
      <c r="J134" s="6"/>
      <c r="K134" s="6"/>
      <c r="L134" s="6"/>
    </row>
    <row r="135" spans="1:12" s="4" customFormat="1" ht="30.75">
      <c r="A135" s="24">
        <v>126</v>
      </c>
      <c r="B135" s="39" t="s">
        <v>16</v>
      </c>
      <c r="C135" s="33" t="s">
        <v>60</v>
      </c>
      <c r="D135" s="30">
        <f>17+8</f>
        <v>25</v>
      </c>
      <c r="E135" s="5"/>
      <c r="F135"/>
      <c r="G135"/>
      <c r="H135"/>
      <c r="I135" s="6"/>
      <c r="J135" s="6"/>
      <c r="K135" s="6"/>
      <c r="L135" s="6"/>
    </row>
    <row r="136" spans="1:12" s="4" customFormat="1" ht="30.75">
      <c r="A136" s="24">
        <v>127</v>
      </c>
      <c r="B136" s="39" t="s">
        <v>21</v>
      </c>
      <c r="C136" s="86" t="s">
        <v>61</v>
      </c>
      <c r="D136" s="30">
        <v>1</v>
      </c>
      <c r="E136" s="5"/>
      <c r="F136"/>
      <c r="G136"/>
      <c r="H136"/>
      <c r="I136" s="6"/>
      <c r="J136" s="6"/>
      <c r="K136" s="6"/>
      <c r="L136" s="6"/>
    </row>
    <row r="137" spans="1:12" s="4" customFormat="1" ht="30.75">
      <c r="A137" s="24">
        <v>128</v>
      </c>
      <c r="B137" s="39" t="s">
        <v>180</v>
      </c>
      <c r="C137" s="33" t="s">
        <v>61</v>
      </c>
      <c r="D137" s="30">
        <v>1</v>
      </c>
      <c r="E137" s="5"/>
      <c r="F137"/>
      <c r="G137"/>
      <c r="H137"/>
      <c r="I137" s="6"/>
      <c r="J137" s="6"/>
      <c r="K137" s="6"/>
      <c r="L137" s="6"/>
    </row>
    <row r="138" spans="1:12" ht="30.75">
      <c r="A138" s="27">
        <v>129</v>
      </c>
      <c r="B138" s="39" t="s">
        <v>16</v>
      </c>
      <c r="C138" s="33" t="s">
        <v>61</v>
      </c>
      <c r="D138" s="30">
        <v>6</v>
      </c>
    </row>
    <row r="139" spans="1:12" ht="30.75">
      <c r="A139" s="24">
        <v>130</v>
      </c>
      <c r="B139" s="39" t="s">
        <v>21</v>
      </c>
      <c r="C139" s="86" t="s">
        <v>62</v>
      </c>
      <c r="D139" s="30">
        <v>1</v>
      </c>
    </row>
    <row r="140" spans="1:12" s="4" customFormat="1" ht="30.75">
      <c r="A140" s="24">
        <v>131</v>
      </c>
      <c r="B140" s="39" t="s">
        <v>25</v>
      </c>
      <c r="C140" s="33" t="s">
        <v>62</v>
      </c>
      <c r="D140" s="30">
        <v>1</v>
      </c>
      <c r="E140" s="5"/>
      <c r="F140"/>
      <c r="G140"/>
      <c r="H140"/>
    </row>
    <row r="141" spans="1:12" s="4" customFormat="1" ht="30.75">
      <c r="A141" s="24">
        <v>132</v>
      </c>
      <c r="B141" s="39" t="s">
        <v>16</v>
      </c>
      <c r="C141" s="33" t="s">
        <v>62</v>
      </c>
      <c r="D141" s="30">
        <v>3</v>
      </c>
      <c r="E141" s="5"/>
      <c r="F141"/>
      <c r="G141"/>
      <c r="H141"/>
    </row>
    <row r="142" spans="1:12" s="4" customFormat="1" ht="30.75">
      <c r="A142" s="27">
        <v>133</v>
      </c>
      <c r="B142" s="39" t="s">
        <v>29</v>
      </c>
      <c r="C142" s="86" t="s">
        <v>63</v>
      </c>
      <c r="D142" s="30">
        <v>1</v>
      </c>
      <c r="E142" s="5"/>
      <c r="F142"/>
      <c r="G142"/>
      <c r="H142"/>
    </row>
    <row r="143" spans="1:12" s="4" customFormat="1" ht="30.75">
      <c r="A143" s="24">
        <v>134</v>
      </c>
      <c r="B143" s="39" t="s">
        <v>25</v>
      </c>
      <c r="C143" s="33" t="s">
        <v>63</v>
      </c>
      <c r="D143" s="30">
        <v>1</v>
      </c>
      <c r="E143" s="5"/>
      <c r="F143"/>
      <c r="G143"/>
      <c r="H143"/>
    </row>
    <row r="144" spans="1:12" s="5" customFormat="1" ht="30.75">
      <c r="A144" s="24">
        <v>135</v>
      </c>
      <c r="B144" s="39" t="s">
        <v>16</v>
      </c>
      <c r="C144" s="33" t="s">
        <v>174</v>
      </c>
      <c r="D144" s="30">
        <f>5-1</f>
        <v>4</v>
      </c>
      <c r="F144"/>
      <c r="G144"/>
      <c r="H144"/>
    </row>
    <row r="145" spans="1:8" s="5" customFormat="1" ht="30.75">
      <c r="A145" s="24">
        <v>136</v>
      </c>
      <c r="B145" s="39" t="s">
        <v>29</v>
      </c>
      <c r="C145" s="86" t="s">
        <v>64</v>
      </c>
      <c r="D145" s="30">
        <v>1</v>
      </c>
      <c r="F145"/>
      <c r="G145"/>
      <c r="H145"/>
    </row>
    <row r="146" spans="1:8" s="5" customFormat="1" ht="30.75">
      <c r="A146" s="27">
        <v>137</v>
      </c>
      <c r="B146" s="39" t="s">
        <v>25</v>
      </c>
      <c r="C146" s="33" t="s">
        <v>64</v>
      </c>
      <c r="D146" s="30">
        <v>1</v>
      </c>
      <c r="F146"/>
      <c r="G146"/>
      <c r="H146"/>
    </row>
    <row r="147" spans="1:8" s="5" customFormat="1" ht="30.75">
      <c r="A147" s="24">
        <v>138</v>
      </c>
      <c r="B147" s="39" t="s">
        <v>16</v>
      </c>
      <c r="C147" s="33" t="s">
        <v>64</v>
      </c>
      <c r="D147" s="30">
        <v>10</v>
      </c>
      <c r="F147"/>
      <c r="G147"/>
      <c r="H147"/>
    </row>
    <row r="148" spans="1:8" s="5" customFormat="1" ht="30.75">
      <c r="A148" s="24">
        <v>139</v>
      </c>
      <c r="B148" s="39" t="s">
        <v>29</v>
      </c>
      <c r="C148" s="86" t="s">
        <v>65</v>
      </c>
      <c r="D148" s="30">
        <v>1</v>
      </c>
      <c r="F148"/>
      <c r="G148"/>
      <c r="H148"/>
    </row>
    <row r="149" spans="1:8" s="5" customFormat="1" ht="30.75">
      <c r="A149" s="24">
        <v>140</v>
      </c>
      <c r="B149" s="39" t="s">
        <v>25</v>
      </c>
      <c r="C149" s="33" t="s">
        <v>65</v>
      </c>
      <c r="D149" s="30">
        <v>1</v>
      </c>
      <c r="F149"/>
      <c r="G149"/>
      <c r="H149"/>
    </row>
    <row r="150" spans="1:8" s="5" customFormat="1" ht="30.75">
      <c r="A150" s="27">
        <v>141</v>
      </c>
      <c r="B150" s="39" t="s">
        <v>16</v>
      </c>
      <c r="C150" s="33" t="s">
        <v>65</v>
      </c>
      <c r="D150" s="30">
        <v>8</v>
      </c>
      <c r="F150"/>
      <c r="G150"/>
      <c r="H150"/>
    </row>
    <row r="151" spans="1:8" s="5" customFormat="1" ht="60.75">
      <c r="A151" s="24">
        <v>142</v>
      </c>
      <c r="B151" s="39" t="s">
        <v>179</v>
      </c>
      <c r="C151" s="86" t="s">
        <v>66</v>
      </c>
      <c r="D151" s="30">
        <v>1</v>
      </c>
      <c r="F151"/>
      <c r="G151"/>
      <c r="H151"/>
    </row>
    <row r="152" spans="1:8" s="5" customFormat="1" ht="30" customHeight="1">
      <c r="A152" s="24">
        <v>143</v>
      </c>
      <c r="B152" s="39" t="s">
        <v>25</v>
      </c>
      <c r="C152" s="33" t="s">
        <v>66</v>
      </c>
      <c r="D152" s="30">
        <v>1</v>
      </c>
      <c r="F152"/>
      <c r="G152"/>
      <c r="H152"/>
    </row>
    <row r="153" spans="1:8" s="5" customFormat="1" ht="30.6" customHeight="1" thickBot="1">
      <c r="A153" s="24">
        <v>144</v>
      </c>
      <c r="B153" s="41" t="s">
        <v>16</v>
      </c>
      <c r="C153" s="83" t="s">
        <v>66</v>
      </c>
      <c r="D153" s="42">
        <f>15-1</f>
        <v>14</v>
      </c>
      <c r="F153"/>
      <c r="G153"/>
      <c r="H153"/>
    </row>
    <row r="154" spans="1:8" s="5" customFormat="1" ht="60.75">
      <c r="A154" s="27">
        <v>145</v>
      </c>
      <c r="B154" s="40" t="s">
        <v>13</v>
      </c>
      <c r="C154" s="94" t="s">
        <v>67</v>
      </c>
      <c r="D154" s="38">
        <v>1</v>
      </c>
      <c r="F154"/>
      <c r="G154"/>
      <c r="H154"/>
    </row>
    <row r="155" spans="1:8" s="5" customFormat="1" ht="30.75">
      <c r="A155" s="24">
        <v>146</v>
      </c>
      <c r="B155" s="39" t="s">
        <v>179</v>
      </c>
      <c r="C155" s="86" t="s">
        <v>178</v>
      </c>
      <c r="D155" s="30">
        <v>1</v>
      </c>
      <c r="F155"/>
      <c r="G155"/>
      <c r="H155"/>
    </row>
    <row r="156" spans="1:8" s="5" customFormat="1" ht="30.75">
      <c r="A156" s="24">
        <v>147</v>
      </c>
      <c r="B156" s="39" t="s">
        <v>180</v>
      </c>
      <c r="C156" s="33" t="s">
        <v>178</v>
      </c>
      <c r="D156" s="30">
        <v>1</v>
      </c>
      <c r="F156"/>
      <c r="G156"/>
      <c r="H156"/>
    </row>
    <row r="157" spans="1:8" s="5" customFormat="1" ht="31.5" thickBot="1">
      <c r="A157" s="24">
        <v>148</v>
      </c>
      <c r="B157" s="41" t="s">
        <v>16</v>
      </c>
      <c r="C157" s="83" t="s">
        <v>178</v>
      </c>
      <c r="D157" s="42">
        <v>5</v>
      </c>
      <c r="F157"/>
      <c r="G157"/>
      <c r="H157"/>
    </row>
    <row r="158" spans="1:8" s="5" customFormat="1" ht="30.75">
      <c r="A158" s="27">
        <v>149</v>
      </c>
      <c r="B158" s="37" t="s">
        <v>29</v>
      </c>
      <c r="C158" s="88" t="s">
        <v>183</v>
      </c>
      <c r="D158" s="38">
        <v>1</v>
      </c>
      <c r="F158"/>
      <c r="G158"/>
      <c r="H158"/>
    </row>
    <row r="159" spans="1:8" s="5" customFormat="1" ht="30.75">
      <c r="A159" s="24">
        <v>150</v>
      </c>
      <c r="B159" s="39" t="s">
        <v>180</v>
      </c>
      <c r="C159" s="33" t="s">
        <v>183</v>
      </c>
      <c r="D159" s="30">
        <v>1</v>
      </c>
      <c r="F159"/>
      <c r="G159"/>
      <c r="H159"/>
    </row>
    <row r="160" spans="1:8" s="5" customFormat="1" ht="31.5" thickBot="1">
      <c r="A160" s="24">
        <v>151</v>
      </c>
      <c r="B160" s="41" t="s">
        <v>16</v>
      </c>
      <c r="C160" s="83" t="s">
        <v>183</v>
      </c>
      <c r="D160" s="42">
        <v>3</v>
      </c>
      <c r="F160"/>
      <c r="G160"/>
      <c r="H160"/>
    </row>
    <row r="161" spans="1:8" s="5" customFormat="1" ht="30.75">
      <c r="A161" s="24">
        <v>152</v>
      </c>
      <c r="B161" s="40" t="s">
        <v>13</v>
      </c>
      <c r="C161" s="94" t="s">
        <v>68</v>
      </c>
      <c r="D161" s="38">
        <v>1</v>
      </c>
      <c r="F161"/>
      <c r="G161"/>
      <c r="H161"/>
    </row>
    <row r="162" spans="1:8" s="5" customFormat="1" ht="60.75">
      <c r="A162" s="27">
        <v>153</v>
      </c>
      <c r="B162" s="39" t="s">
        <v>181</v>
      </c>
      <c r="C162" s="86" t="s">
        <v>69</v>
      </c>
      <c r="D162" s="30">
        <v>1</v>
      </c>
      <c r="F162"/>
      <c r="G162"/>
      <c r="H162"/>
    </row>
    <row r="163" spans="1:8" s="5" customFormat="1" ht="61.5">
      <c r="A163" s="24">
        <v>154</v>
      </c>
      <c r="B163" s="39" t="s">
        <v>180</v>
      </c>
      <c r="C163" s="33" t="s">
        <v>69</v>
      </c>
      <c r="D163" s="30">
        <v>1</v>
      </c>
      <c r="F163"/>
      <c r="G163"/>
      <c r="H163"/>
    </row>
    <row r="164" spans="1:8" s="5" customFormat="1" ht="62.25" thickBot="1">
      <c r="A164" s="24">
        <v>155</v>
      </c>
      <c r="B164" s="41" t="s">
        <v>16</v>
      </c>
      <c r="C164" s="83" t="s">
        <v>69</v>
      </c>
      <c r="D164" s="42">
        <f>6+2</f>
        <v>8</v>
      </c>
      <c r="F164"/>
      <c r="G164"/>
      <c r="H164"/>
    </row>
    <row r="165" spans="1:8" s="5" customFormat="1" ht="30.75">
      <c r="A165" s="24">
        <v>156</v>
      </c>
      <c r="B165" s="37" t="s">
        <v>181</v>
      </c>
      <c r="C165" s="88" t="s">
        <v>70</v>
      </c>
      <c r="D165" s="38">
        <v>1</v>
      </c>
      <c r="F165"/>
      <c r="G165"/>
      <c r="H165"/>
    </row>
    <row r="166" spans="1:8" s="5" customFormat="1" ht="30.75">
      <c r="A166" s="27">
        <v>157</v>
      </c>
      <c r="B166" s="39" t="s">
        <v>180</v>
      </c>
      <c r="C166" s="33" t="s">
        <v>70</v>
      </c>
      <c r="D166" s="30">
        <v>1</v>
      </c>
      <c r="F166"/>
      <c r="G166"/>
      <c r="H166"/>
    </row>
    <row r="167" spans="1:8" s="5" customFormat="1" ht="31.5" thickBot="1">
      <c r="A167" s="24">
        <v>158</v>
      </c>
      <c r="B167" s="41" t="s">
        <v>16</v>
      </c>
      <c r="C167" s="83" t="s">
        <v>70</v>
      </c>
      <c r="D167" s="42">
        <f>6+1</f>
        <v>7</v>
      </c>
      <c r="F167"/>
      <c r="G167"/>
      <c r="H167"/>
    </row>
    <row r="168" spans="1:8" s="5" customFormat="1" ht="30.75">
      <c r="A168" s="24">
        <v>159</v>
      </c>
      <c r="B168" s="37" t="s">
        <v>179</v>
      </c>
      <c r="C168" s="88" t="s">
        <v>71</v>
      </c>
      <c r="D168" s="38">
        <v>1</v>
      </c>
      <c r="F168"/>
      <c r="G168"/>
      <c r="H168"/>
    </row>
    <row r="169" spans="1:8" s="5" customFormat="1" ht="30.75">
      <c r="A169" s="24">
        <v>160</v>
      </c>
      <c r="B169" s="39" t="s">
        <v>180</v>
      </c>
      <c r="C169" s="33" t="s">
        <v>71</v>
      </c>
      <c r="D169" s="30">
        <v>1</v>
      </c>
      <c r="F169"/>
      <c r="G169"/>
      <c r="H169"/>
    </row>
    <row r="170" spans="1:8" s="5" customFormat="1" ht="31.5" thickBot="1">
      <c r="A170" s="27">
        <v>161</v>
      </c>
      <c r="B170" s="41" t="s">
        <v>16</v>
      </c>
      <c r="C170" s="83" t="s">
        <v>71</v>
      </c>
      <c r="D170" s="42">
        <f>8+1</f>
        <v>9</v>
      </c>
      <c r="F170"/>
      <c r="G170"/>
      <c r="H170"/>
    </row>
    <row r="171" spans="1:8" s="5" customFormat="1" ht="30.75">
      <c r="A171" s="24">
        <v>162</v>
      </c>
      <c r="B171" s="37" t="s">
        <v>181</v>
      </c>
      <c r="C171" s="88" t="s">
        <v>72</v>
      </c>
      <c r="D171" s="38">
        <v>1</v>
      </c>
      <c r="F171"/>
      <c r="G171"/>
      <c r="H171"/>
    </row>
    <row r="172" spans="1:8" s="5" customFormat="1" ht="30.75">
      <c r="A172" s="24">
        <v>163</v>
      </c>
      <c r="B172" s="39" t="s">
        <v>180</v>
      </c>
      <c r="C172" s="33" t="s">
        <v>72</v>
      </c>
      <c r="D172" s="30">
        <v>1</v>
      </c>
      <c r="F172"/>
      <c r="G172"/>
      <c r="H172"/>
    </row>
    <row r="173" spans="1:8" s="5" customFormat="1" ht="31.5" thickBot="1">
      <c r="A173" s="24">
        <v>164</v>
      </c>
      <c r="B173" s="41" t="s">
        <v>16</v>
      </c>
      <c r="C173" s="83" t="s">
        <v>72</v>
      </c>
      <c r="D173" s="42">
        <v>6</v>
      </c>
      <c r="F173"/>
      <c r="G173"/>
      <c r="H173"/>
    </row>
    <row r="174" spans="1:8" s="5" customFormat="1" ht="30.75">
      <c r="A174" s="27">
        <v>165</v>
      </c>
      <c r="B174" s="37" t="s">
        <v>179</v>
      </c>
      <c r="C174" s="88" t="s">
        <v>73</v>
      </c>
      <c r="D174" s="38">
        <v>1</v>
      </c>
      <c r="F174"/>
      <c r="G174"/>
      <c r="H174"/>
    </row>
    <row r="175" spans="1:8" s="5" customFormat="1" ht="30.75">
      <c r="A175" s="24">
        <v>166</v>
      </c>
      <c r="B175" s="39" t="s">
        <v>180</v>
      </c>
      <c r="C175" s="33" t="s">
        <v>73</v>
      </c>
      <c r="D175" s="30">
        <v>1</v>
      </c>
      <c r="F175"/>
      <c r="G175"/>
      <c r="H175"/>
    </row>
    <row r="176" spans="1:8" s="5" customFormat="1" ht="31.5" thickBot="1">
      <c r="A176" s="24">
        <v>167</v>
      </c>
      <c r="B176" s="41" t="s">
        <v>16</v>
      </c>
      <c r="C176" s="83" t="s">
        <v>73</v>
      </c>
      <c r="D176" s="42">
        <v>7</v>
      </c>
      <c r="F176"/>
      <c r="G176"/>
      <c r="H176"/>
    </row>
    <row r="177" spans="1:8" s="5" customFormat="1" ht="30.75">
      <c r="A177" s="24">
        <v>168</v>
      </c>
      <c r="B177" s="37" t="s">
        <v>74</v>
      </c>
      <c r="C177" s="88" t="s">
        <v>75</v>
      </c>
      <c r="D177" s="38">
        <v>1</v>
      </c>
      <c r="F177"/>
      <c r="G177"/>
      <c r="H177"/>
    </row>
    <row r="178" spans="1:8" s="5" customFormat="1" ht="31.5" thickBot="1">
      <c r="A178" s="27">
        <v>169</v>
      </c>
      <c r="B178" s="41" t="s">
        <v>16</v>
      </c>
      <c r="C178" s="83" t="s">
        <v>75</v>
      </c>
      <c r="D178" s="42">
        <v>2</v>
      </c>
      <c r="F178"/>
      <c r="G178"/>
      <c r="H178"/>
    </row>
    <row r="179" spans="1:8" s="5" customFormat="1" ht="30.75">
      <c r="A179" s="24">
        <v>170</v>
      </c>
      <c r="B179" s="43" t="s">
        <v>76</v>
      </c>
      <c r="C179" s="94" t="s">
        <v>77</v>
      </c>
      <c r="D179" s="38">
        <v>1</v>
      </c>
      <c r="F179"/>
      <c r="G179"/>
      <c r="H179"/>
    </row>
    <row r="180" spans="1:8" s="5" customFormat="1" ht="30.75">
      <c r="A180" s="24">
        <v>171</v>
      </c>
      <c r="B180" s="39" t="s">
        <v>78</v>
      </c>
      <c r="C180" s="86" t="s">
        <v>79</v>
      </c>
      <c r="D180" s="30">
        <v>1</v>
      </c>
      <c r="F180"/>
      <c r="G180"/>
      <c r="H180"/>
    </row>
    <row r="181" spans="1:8" s="5" customFormat="1" ht="30.75">
      <c r="A181" s="24">
        <v>172</v>
      </c>
      <c r="B181" s="39" t="s">
        <v>180</v>
      </c>
      <c r="C181" s="33" t="s">
        <v>79</v>
      </c>
      <c r="D181" s="30">
        <v>1</v>
      </c>
      <c r="F181"/>
      <c r="G181"/>
      <c r="H181"/>
    </row>
    <row r="182" spans="1:8" s="5" customFormat="1" ht="31.5" thickBot="1">
      <c r="A182" s="27">
        <v>173</v>
      </c>
      <c r="B182" s="41" t="s">
        <v>80</v>
      </c>
      <c r="C182" s="83" t="s">
        <v>79</v>
      </c>
      <c r="D182" s="42">
        <f>8-1</f>
        <v>7</v>
      </c>
      <c r="F182"/>
      <c r="G182"/>
      <c r="H182"/>
    </row>
    <row r="183" spans="1:8" s="5" customFormat="1" ht="30.75">
      <c r="A183" s="24">
        <v>174</v>
      </c>
      <c r="B183" s="37" t="s">
        <v>21</v>
      </c>
      <c r="C183" s="88" t="s">
        <v>81</v>
      </c>
      <c r="D183" s="38">
        <v>1</v>
      </c>
      <c r="F183"/>
      <c r="G183"/>
      <c r="H183"/>
    </row>
    <row r="184" spans="1:8" s="5" customFormat="1" ht="30.75">
      <c r="A184" s="24">
        <v>175</v>
      </c>
      <c r="B184" s="39" t="s">
        <v>180</v>
      </c>
      <c r="C184" s="33" t="s">
        <v>81</v>
      </c>
      <c r="D184" s="30">
        <v>1</v>
      </c>
      <c r="F184"/>
      <c r="G184"/>
      <c r="H184"/>
    </row>
    <row r="185" spans="1:8" s="5" customFormat="1" ht="31.5" thickBot="1">
      <c r="A185" s="24">
        <v>176</v>
      </c>
      <c r="B185" s="41" t="s">
        <v>80</v>
      </c>
      <c r="C185" s="83" t="s">
        <v>81</v>
      </c>
      <c r="D185" s="42">
        <f>4+1</f>
        <v>5</v>
      </c>
      <c r="F185"/>
      <c r="G185"/>
      <c r="H185"/>
    </row>
    <row r="186" spans="1:8" s="5" customFormat="1" ht="30.75">
      <c r="A186" s="27">
        <v>177</v>
      </c>
      <c r="B186" s="37" t="s">
        <v>78</v>
      </c>
      <c r="C186" s="88" t="s">
        <v>82</v>
      </c>
      <c r="D186" s="38">
        <v>1</v>
      </c>
      <c r="F186"/>
      <c r="G186"/>
      <c r="H186"/>
    </row>
    <row r="187" spans="1:8" s="5" customFormat="1" ht="30.75">
      <c r="A187" s="24">
        <v>178</v>
      </c>
      <c r="B187" s="39" t="s">
        <v>180</v>
      </c>
      <c r="C187" s="33" t="s">
        <v>82</v>
      </c>
      <c r="D187" s="30">
        <v>1</v>
      </c>
      <c r="F187"/>
      <c r="G187"/>
      <c r="H187"/>
    </row>
    <row r="188" spans="1:8" s="5" customFormat="1" ht="31.5" thickBot="1">
      <c r="A188" s="24">
        <v>179</v>
      </c>
      <c r="B188" s="41" t="s">
        <v>80</v>
      </c>
      <c r="C188" s="83" t="s">
        <v>82</v>
      </c>
      <c r="D188" s="42">
        <f>4+1</f>
        <v>5</v>
      </c>
      <c r="F188"/>
      <c r="G188"/>
      <c r="H188"/>
    </row>
    <row r="189" spans="1:8" s="5" customFormat="1" ht="30.75">
      <c r="A189" s="24">
        <v>180</v>
      </c>
      <c r="B189" s="37" t="s">
        <v>74</v>
      </c>
      <c r="C189" s="88" t="s">
        <v>83</v>
      </c>
      <c r="D189" s="38">
        <v>1</v>
      </c>
      <c r="F189"/>
      <c r="G189"/>
      <c r="H189"/>
    </row>
    <row r="190" spans="1:8" s="5" customFormat="1" ht="31.5" thickBot="1">
      <c r="A190" s="27">
        <v>181</v>
      </c>
      <c r="B190" s="41" t="s">
        <v>80</v>
      </c>
      <c r="C190" s="83" t="s">
        <v>84</v>
      </c>
      <c r="D190" s="42">
        <v>1</v>
      </c>
      <c r="F190"/>
      <c r="G190"/>
      <c r="H190"/>
    </row>
    <row r="191" spans="1:8" s="5" customFormat="1" ht="30.75">
      <c r="A191" s="24">
        <v>182</v>
      </c>
      <c r="B191" s="40" t="s">
        <v>13</v>
      </c>
      <c r="C191" s="94" t="s">
        <v>85</v>
      </c>
      <c r="D191" s="38">
        <v>1</v>
      </c>
      <c r="F191"/>
      <c r="G191"/>
      <c r="H191"/>
    </row>
    <row r="192" spans="1:8" s="5" customFormat="1" ht="30.75">
      <c r="A192" s="24">
        <v>183</v>
      </c>
      <c r="B192" s="39" t="s">
        <v>179</v>
      </c>
      <c r="C192" s="86" t="s">
        <v>86</v>
      </c>
      <c r="D192" s="30">
        <v>1</v>
      </c>
      <c r="F192"/>
      <c r="G192"/>
      <c r="H192"/>
    </row>
    <row r="193" spans="1:8" s="5" customFormat="1" ht="30.75">
      <c r="A193" s="24">
        <v>184</v>
      </c>
      <c r="B193" s="39" t="s">
        <v>180</v>
      </c>
      <c r="C193" s="33" t="s">
        <v>86</v>
      </c>
      <c r="D193" s="30">
        <v>1</v>
      </c>
      <c r="F193"/>
      <c r="G193"/>
      <c r="H193"/>
    </row>
    <row r="194" spans="1:8" s="5" customFormat="1" ht="31.5" thickBot="1">
      <c r="A194" s="27">
        <v>185</v>
      </c>
      <c r="B194" s="41" t="s">
        <v>80</v>
      </c>
      <c r="C194" s="83" t="s">
        <v>86</v>
      </c>
      <c r="D194" s="42">
        <f>18-2</f>
        <v>16</v>
      </c>
      <c r="F194"/>
      <c r="G194"/>
      <c r="H194"/>
    </row>
    <row r="195" spans="1:8" s="5" customFormat="1" ht="30.75">
      <c r="A195" s="24">
        <v>186</v>
      </c>
      <c r="B195" s="37" t="s">
        <v>179</v>
      </c>
      <c r="C195" s="88" t="s">
        <v>87</v>
      </c>
      <c r="D195" s="38">
        <v>1</v>
      </c>
      <c r="F195"/>
      <c r="G195"/>
      <c r="H195"/>
    </row>
    <row r="196" spans="1:8" s="5" customFormat="1" ht="30.75">
      <c r="A196" s="24">
        <v>187</v>
      </c>
      <c r="B196" s="39" t="s">
        <v>180</v>
      </c>
      <c r="C196" s="33" t="s">
        <v>87</v>
      </c>
      <c r="D196" s="30">
        <v>1</v>
      </c>
      <c r="F196"/>
      <c r="G196"/>
      <c r="H196"/>
    </row>
    <row r="197" spans="1:8" s="5" customFormat="1" ht="31.5" thickBot="1">
      <c r="A197" s="24">
        <v>188</v>
      </c>
      <c r="B197" s="41" t="s">
        <v>80</v>
      </c>
      <c r="C197" s="83" t="s">
        <v>87</v>
      </c>
      <c r="D197" s="42">
        <v>5</v>
      </c>
      <c r="F197"/>
      <c r="G197"/>
      <c r="H197"/>
    </row>
    <row r="198" spans="1:8" s="5" customFormat="1" ht="30.75">
      <c r="A198" s="27">
        <v>189</v>
      </c>
      <c r="B198" s="39" t="s">
        <v>74</v>
      </c>
      <c r="C198" s="86" t="s">
        <v>88</v>
      </c>
      <c r="D198" s="30">
        <v>1</v>
      </c>
      <c r="F198"/>
      <c r="G198"/>
      <c r="H198"/>
    </row>
    <row r="199" spans="1:8" s="5" customFormat="1" ht="31.5" thickBot="1">
      <c r="A199" s="24">
        <v>190</v>
      </c>
      <c r="B199" s="41" t="s">
        <v>80</v>
      </c>
      <c r="C199" s="83" t="s">
        <v>88</v>
      </c>
      <c r="D199" s="42">
        <v>1</v>
      </c>
      <c r="F199"/>
      <c r="G199"/>
      <c r="H199"/>
    </row>
    <row r="200" spans="1:8" s="5" customFormat="1" ht="30.75">
      <c r="A200" s="24">
        <v>191</v>
      </c>
      <c r="B200" s="40" t="s">
        <v>13</v>
      </c>
      <c r="C200" s="94" t="s">
        <v>89</v>
      </c>
      <c r="D200" s="38">
        <v>1</v>
      </c>
      <c r="F200"/>
      <c r="G200"/>
      <c r="H200"/>
    </row>
    <row r="201" spans="1:8" s="5" customFormat="1" ht="30.75">
      <c r="A201" s="24">
        <v>192</v>
      </c>
      <c r="B201" s="39" t="s">
        <v>179</v>
      </c>
      <c r="C201" s="86" t="s">
        <v>90</v>
      </c>
      <c r="D201" s="30">
        <v>1</v>
      </c>
      <c r="F201"/>
      <c r="G201"/>
      <c r="H201"/>
    </row>
    <row r="202" spans="1:8" s="5" customFormat="1" ht="30.75">
      <c r="A202" s="27">
        <v>193</v>
      </c>
      <c r="B202" s="39" t="s">
        <v>180</v>
      </c>
      <c r="C202" s="33" t="s">
        <v>90</v>
      </c>
      <c r="D202" s="30">
        <v>1</v>
      </c>
      <c r="F202"/>
      <c r="G202"/>
      <c r="H202"/>
    </row>
    <row r="203" spans="1:8" s="5" customFormat="1" ht="30.75">
      <c r="A203" s="24">
        <v>194</v>
      </c>
      <c r="B203" s="39" t="s">
        <v>48</v>
      </c>
      <c r="C203" s="33" t="s">
        <v>90</v>
      </c>
      <c r="D203" s="30">
        <f>6+5</f>
        <v>11</v>
      </c>
      <c r="F203"/>
      <c r="G203"/>
      <c r="H203"/>
    </row>
    <row r="204" spans="1:8" s="5" customFormat="1" ht="30.75">
      <c r="A204" s="24">
        <v>195</v>
      </c>
      <c r="B204" s="39" t="s">
        <v>21</v>
      </c>
      <c r="C204" s="86" t="s">
        <v>91</v>
      </c>
      <c r="D204" s="30">
        <v>1</v>
      </c>
      <c r="F204"/>
      <c r="G204"/>
      <c r="H204"/>
    </row>
    <row r="205" spans="1:8" s="4" customFormat="1" ht="30.75">
      <c r="A205" s="24">
        <v>196</v>
      </c>
      <c r="B205" s="39" t="s">
        <v>180</v>
      </c>
      <c r="C205" s="33" t="s">
        <v>91</v>
      </c>
      <c r="D205" s="30">
        <v>1</v>
      </c>
      <c r="E205" s="5"/>
      <c r="F205"/>
      <c r="G205"/>
      <c r="H205"/>
    </row>
    <row r="206" spans="1:8" s="4" customFormat="1" ht="30.75">
      <c r="A206" s="27">
        <v>197</v>
      </c>
      <c r="B206" s="39" t="s">
        <v>48</v>
      </c>
      <c r="C206" s="33" t="s">
        <v>91</v>
      </c>
      <c r="D206" s="30">
        <v>3</v>
      </c>
      <c r="E206" s="5"/>
      <c r="F206"/>
      <c r="G206"/>
      <c r="H206"/>
    </row>
    <row r="207" spans="1:8" s="4" customFormat="1" ht="30.75">
      <c r="A207" s="24">
        <v>198</v>
      </c>
      <c r="B207" s="39" t="s">
        <v>21</v>
      </c>
      <c r="C207" s="86" t="s">
        <v>92</v>
      </c>
      <c r="D207" s="30">
        <v>1</v>
      </c>
      <c r="E207" s="5"/>
      <c r="F207"/>
      <c r="G207"/>
      <c r="H207"/>
    </row>
    <row r="208" spans="1:8" s="4" customFormat="1" ht="30.75">
      <c r="A208" s="24">
        <v>199</v>
      </c>
      <c r="B208" s="39" t="s">
        <v>180</v>
      </c>
      <c r="C208" s="33" t="s">
        <v>92</v>
      </c>
      <c r="D208" s="30">
        <v>1</v>
      </c>
      <c r="E208" s="5"/>
      <c r="F208"/>
      <c r="G208"/>
      <c r="H208"/>
    </row>
    <row r="209" spans="1:8" s="4" customFormat="1" ht="30.75">
      <c r="A209" s="24">
        <v>200</v>
      </c>
      <c r="B209" s="39" t="s">
        <v>48</v>
      </c>
      <c r="C209" s="33" t="s">
        <v>92</v>
      </c>
      <c r="D209" s="30">
        <f>3+3</f>
        <v>6</v>
      </c>
      <c r="E209" s="5"/>
      <c r="F209"/>
      <c r="G209"/>
      <c r="H209"/>
    </row>
    <row r="210" spans="1:8" s="4" customFormat="1" ht="30.75">
      <c r="A210" s="27">
        <v>201</v>
      </c>
      <c r="B210" s="39" t="s">
        <v>21</v>
      </c>
      <c r="C210" s="86" t="s">
        <v>93</v>
      </c>
      <c r="D210" s="30">
        <v>1</v>
      </c>
      <c r="E210" s="5"/>
      <c r="F210"/>
      <c r="G210"/>
      <c r="H210"/>
    </row>
    <row r="211" spans="1:8" s="4" customFormat="1" ht="30.75">
      <c r="A211" s="24">
        <v>202</v>
      </c>
      <c r="B211" s="39" t="s">
        <v>48</v>
      </c>
      <c r="C211" s="33" t="s">
        <v>93</v>
      </c>
      <c r="D211" s="30">
        <v>3</v>
      </c>
      <c r="E211" s="5"/>
      <c r="F211"/>
      <c r="G211"/>
      <c r="H211"/>
    </row>
    <row r="212" spans="1:8" s="4" customFormat="1" ht="30.75">
      <c r="A212" s="24">
        <v>203</v>
      </c>
      <c r="B212" s="39" t="s">
        <v>179</v>
      </c>
      <c r="C212" s="86" t="s">
        <v>94</v>
      </c>
      <c r="D212" s="30">
        <v>1</v>
      </c>
      <c r="E212" s="5"/>
      <c r="F212"/>
      <c r="G212"/>
      <c r="H212"/>
    </row>
    <row r="213" spans="1:8" s="4" customFormat="1" ht="30.75">
      <c r="A213" s="24">
        <v>204</v>
      </c>
      <c r="B213" s="39" t="s">
        <v>180</v>
      </c>
      <c r="C213" s="33" t="s">
        <v>94</v>
      </c>
      <c r="D213" s="30">
        <v>1</v>
      </c>
      <c r="E213" s="5"/>
      <c r="F213"/>
      <c r="G213"/>
      <c r="H213"/>
    </row>
    <row r="214" spans="1:8" s="4" customFormat="1" ht="30.75">
      <c r="A214" s="27">
        <v>205</v>
      </c>
      <c r="B214" s="39" t="s">
        <v>48</v>
      </c>
      <c r="C214" s="33" t="s">
        <v>94</v>
      </c>
      <c r="D214" s="30">
        <v>3</v>
      </c>
      <c r="E214" s="5"/>
      <c r="F214"/>
      <c r="G214"/>
      <c r="H214"/>
    </row>
    <row r="215" spans="1:8" s="4" customFormat="1" ht="30.75">
      <c r="A215" s="24">
        <v>206</v>
      </c>
      <c r="B215" s="39" t="s">
        <v>74</v>
      </c>
      <c r="C215" s="86" t="s">
        <v>95</v>
      </c>
      <c r="D215" s="30">
        <v>1</v>
      </c>
      <c r="E215" s="5"/>
      <c r="F215"/>
      <c r="G215"/>
      <c r="H215"/>
    </row>
    <row r="216" spans="1:8" s="4" customFormat="1" ht="31.5" thickBot="1">
      <c r="A216" s="24">
        <v>207</v>
      </c>
      <c r="B216" s="41" t="s">
        <v>48</v>
      </c>
      <c r="C216" s="83" t="s">
        <v>96</v>
      </c>
      <c r="D216" s="42">
        <v>2</v>
      </c>
      <c r="E216" s="5"/>
      <c r="F216"/>
      <c r="G216"/>
      <c r="H216"/>
    </row>
    <row r="217" spans="1:8" s="4" customFormat="1" ht="30.75">
      <c r="A217" s="24">
        <v>208</v>
      </c>
      <c r="B217" s="40" t="s">
        <v>13</v>
      </c>
      <c r="C217" s="94" t="s">
        <v>97</v>
      </c>
      <c r="D217" s="38">
        <v>1</v>
      </c>
      <c r="E217" s="5"/>
      <c r="F217"/>
      <c r="G217"/>
      <c r="H217"/>
    </row>
    <row r="218" spans="1:8" s="4" customFormat="1" ht="30.75">
      <c r="A218" s="27">
        <v>209</v>
      </c>
      <c r="B218" s="39" t="s">
        <v>179</v>
      </c>
      <c r="C218" s="86" t="s">
        <v>98</v>
      </c>
      <c r="D218" s="30">
        <v>1</v>
      </c>
      <c r="E218" s="5"/>
      <c r="F218"/>
      <c r="G218"/>
      <c r="H218"/>
    </row>
    <row r="219" spans="1:8" s="4" customFormat="1" ht="30.75">
      <c r="A219" s="24">
        <v>210</v>
      </c>
      <c r="B219" s="39" t="s">
        <v>180</v>
      </c>
      <c r="C219" s="33" t="s">
        <v>98</v>
      </c>
      <c r="D219" s="30">
        <v>1</v>
      </c>
      <c r="E219" s="5"/>
      <c r="F219"/>
      <c r="G219"/>
      <c r="H219"/>
    </row>
    <row r="220" spans="1:8" s="4" customFormat="1" ht="30.75">
      <c r="A220" s="24">
        <v>211</v>
      </c>
      <c r="B220" s="39" t="s">
        <v>16</v>
      </c>
      <c r="C220" s="33" t="s">
        <v>98</v>
      </c>
      <c r="D220" s="30">
        <v>3</v>
      </c>
      <c r="E220" s="5"/>
      <c r="F220"/>
      <c r="G220"/>
      <c r="H220"/>
    </row>
    <row r="221" spans="1:8" s="4" customFormat="1" ht="30.75">
      <c r="A221" s="24">
        <v>212</v>
      </c>
      <c r="B221" s="39" t="s">
        <v>179</v>
      </c>
      <c r="C221" s="86" t="s">
        <v>99</v>
      </c>
      <c r="D221" s="30">
        <v>1</v>
      </c>
      <c r="E221" s="5"/>
      <c r="F221"/>
      <c r="G221"/>
      <c r="H221"/>
    </row>
    <row r="222" spans="1:8" s="4" customFormat="1" ht="30.75">
      <c r="A222" s="27">
        <v>213</v>
      </c>
      <c r="B222" s="39" t="s">
        <v>180</v>
      </c>
      <c r="C222" s="33" t="s">
        <v>99</v>
      </c>
      <c r="D222" s="30">
        <v>1</v>
      </c>
      <c r="E222" s="5"/>
      <c r="F222"/>
      <c r="G222"/>
      <c r="H222"/>
    </row>
    <row r="223" spans="1:8" s="4" customFormat="1" ht="30.75">
      <c r="A223" s="24">
        <v>214</v>
      </c>
      <c r="B223" s="39" t="s">
        <v>16</v>
      </c>
      <c r="C223" s="33" t="s">
        <v>99</v>
      </c>
      <c r="D223" s="30">
        <v>3</v>
      </c>
      <c r="E223" s="5"/>
      <c r="F223"/>
      <c r="G223"/>
      <c r="H223"/>
    </row>
    <row r="224" spans="1:8" s="4" customFormat="1" ht="30.75">
      <c r="A224" s="24">
        <v>215</v>
      </c>
      <c r="B224" s="39" t="s">
        <v>181</v>
      </c>
      <c r="C224" s="86" t="s">
        <v>100</v>
      </c>
      <c r="D224" s="30">
        <v>1</v>
      </c>
      <c r="E224" s="5"/>
      <c r="F224"/>
      <c r="G224"/>
      <c r="H224"/>
    </row>
    <row r="225" spans="1:8" s="4" customFormat="1" ht="30.75">
      <c r="A225" s="24">
        <v>216</v>
      </c>
      <c r="B225" s="39" t="s">
        <v>180</v>
      </c>
      <c r="C225" s="33" t="s">
        <v>100</v>
      </c>
      <c r="D225" s="30">
        <v>1</v>
      </c>
      <c r="E225" s="5"/>
      <c r="F225"/>
      <c r="G225"/>
      <c r="H225"/>
    </row>
    <row r="226" spans="1:8" s="4" customFormat="1" ht="30.75">
      <c r="A226" s="27">
        <v>217</v>
      </c>
      <c r="B226" s="39" t="s">
        <v>16</v>
      </c>
      <c r="C226" s="33" t="s">
        <v>100</v>
      </c>
      <c r="D226" s="30">
        <v>3</v>
      </c>
      <c r="E226" s="5"/>
      <c r="F226"/>
      <c r="G226"/>
      <c r="H226"/>
    </row>
    <row r="227" spans="1:8" s="4" customFormat="1" ht="30.75">
      <c r="A227" s="24">
        <v>218</v>
      </c>
      <c r="B227" s="39" t="s">
        <v>181</v>
      </c>
      <c r="C227" s="86" t="s">
        <v>101</v>
      </c>
      <c r="D227" s="30">
        <v>1</v>
      </c>
      <c r="E227" s="5"/>
      <c r="F227"/>
      <c r="G227"/>
      <c r="H227"/>
    </row>
    <row r="228" spans="1:8" s="4" customFormat="1" ht="30.75">
      <c r="A228" s="24">
        <v>219</v>
      </c>
      <c r="B228" s="39" t="s">
        <v>180</v>
      </c>
      <c r="C228" s="33" t="s">
        <v>101</v>
      </c>
      <c r="D228" s="30">
        <v>1</v>
      </c>
      <c r="E228" s="5"/>
      <c r="F228"/>
      <c r="G228"/>
      <c r="H228"/>
    </row>
    <row r="229" spans="1:8" s="4" customFormat="1" ht="30.75">
      <c r="A229" s="24">
        <v>220</v>
      </c>
      <c r="B229" s="39" t="s">
        <v>16</v>
      </c>
      <c r="C229" s="33" t="s">
        <v>101</v>
      </c>
      <c r="D229" s="30">
        <v>10</v>
      </c>
      <c r="E229" s="5"/>
      <c r="F229"/>
      <c r="G229"/>
      <c r="H229"/>
    </row>
    <row r="230" spans="1:8" s="4" customFormat="1" ht="30.75">
      <c r="A230" s="27">
        <v>221</v>
      </c>
      <c r="B230" s="39" t="s">
        <v>181</v>
      </c>
      <c r="C230" s="86" t="s">
        <v>185</v>
      </c>
      <c r="D230" s="30">
        <v>1</v>
      </c>
      <c r="E230" s="5"/>
      <c r="F230"/>
      <c r="G230"/>
      <c r="H230"/>
    </row>
    <row r="231" spans="1:8" s="4" customFormat="1" ht="30.75">
      <c r="A231" s="24">
        <v>222</v>
      </c>
      <c r="B231" s="39" t="s">
        <v>180</v>
      </c>
      <c r="C231" s="33" t="s">
        <v>185</v>
      </c>
      <c r="D231" s="30">
        <v>1</v>
      </c>
      <c r="E231" s="5"/>
      <c r="F231"/>
      <c r="G231"/>
      <c r="H231"/>
    </row>
    <row r="232" spans="1:8" s="4" customFormat="1" ht="30.75">
      <c r="A232" s="24">
        <v>223</v>
      </c>
      <c r="B232" s="39" t="s">
        <v>16</v>
      </c>
      <c r="C232" s="33" t="s">
        <v>185</v>
      </c>
      <c r="D232" s="30">
        <v>14</v>
      </c>
      <c r="E232" s="5"/>
      <c r="F232"/>
      <c r="G232"/>
      <c r="H232"/>
    </row>
    <row r="233" spans="1:8" s="5" customFormat="1" ht="30.75">
      <c r="A233" s="24">
        <v>224</v>
      </c>
      <c r="B233" s="39" t="s">
        <v>33</v>
      </c>
      <c r="C233" s="33" t="s">
        <v>185</v>
      </c>
      <c r="D233" s="30">
        <f>2-1</f>
        <v>1</v>
      </c>
      <c r="F233"/>
      <c r="G233"/>
      <c r="H233"/>
    </row>
    <row r="234" spans="1:8" s="5" customFormat="1" ht="30.75">
      <c r="A234" s="27">
        <v>225</v>
      </c>
      <c r="B234" s="39" t="s">
        <v>181</v>
      </c>
      <c r="C234" s="86" t="s">
        <v>186</v>
      </c>
      <c r="D234" s="30">
        <v>1</v>
      </c>
      <c r="F234"/>
      <c r="G234"/>
      <c r="H234"/>
    </row>
    <row r="235" spans="1:8" s="5" customFormat="1" ht="30.75">
      <c r="A235" s="24">
        <v>226</v>
      </c>
      <c r="B235" s="39" t="s">
        <v>25</v>
      </c>
      <c r="C235" s="33" t="s">
        <v>186</v>
      </c>
      <c r="D235" s="30">
        <v>1</v>
      </c>
      <c r="F235"/>
      <c r="G235"/>
      <c r="H235"/>
    </row>
    <row r="236" spans="1:8" s="5" customFormat="1" ht="30.75">
      <c r="A236" s="24">
        <v>227</v>
      </c>
      <c r="B236" s="39" t="s">
        <v>16</v>
      </c>
      <c r="C236" s="33" t="s">
        <v>186</v>
      </c>
      <c r="D236" s="30">
        <f>9+4</f>
        <v>13</v>
      </c>
      <c r="F236"/>
      <c r="G236"/>
      <c r="H236"/>
    </row>
    <row r="237" spans="1:8" s="5" customFormat="1" ht="30.75">
      <c r="A237" s="24">
        <v>228</v>
      </c>
      <c r="B237" s="39" t="s">
        <v>33</v>
      </c>
      <c r="C237" s="33" t="s">
        <v>186</v>
      </c>
      <c r="D237" s="30">
        <v>1</v>
      </c>
      <c r="F237"/>
      <c r="G237"/>
      <c r="H237"/>
    </row>
    <row r="238" spans="1:8" s="5" customFormat="1" ht="30.75">
      <c r="A238" s="27">
        <v>229</v>
      </c>
      <c r="B238" s="39" t="s">
        <v>181</v>
      </c>
      <c r="C238" s="86" t="s">
        <v>187</v>
      </c>
      <c r="D238" s="30">
        <v>1</v>
      </c>
      <c r="F238"/>
      <c r="G238"/>
      <c r="H238"/>
    </row>
    <row r="239" spans="1:8" s="5" customFormat="1" ht="30.75">
      <c r="A239" s="24">
        <v>230</v>
      </c>
      <c r="B239" s="39" t="s">
        <v>25</v>
      </c>
      <c r="C239" s="33" t="s">
        <v>187</v>
      </c>
      <c r="D239" s="30">
        <v>1</v>
      </c>
      <c r="F239"/>
      <c r="G239"/>
      <c r="H239"/>
    </row>
    <row r="240" spans="1:8" s="5" customFormat="1" ht="30.75">
      <c r="A240" s="24">
        <v>231</v>
      </c>
      <c r="B240" s="39" t="s">
        <v>16</v>
      </c>
      <c r="C240" s="33" t="s">
        <v>187</v>
      </c>
      <c r="D240" s="30">
        <v>4</v>
      </c>
      <c r="F240"/>
      <c r="G240"/>
      <c r="H240"/>
    </row>
    <row r="241" spans="1:8" s="5" customFormat="1" ht="30.75">
      <c r="A241" s="24">
        <v>232</v>
      </c>
      <c r="B241" s="39" t="s">
        <v>181</v>
      </c>
      <c r="C241" s="86" t="s">
        <v>188</v>
      </c>
      <c r="D241" s="30">
        <v>1</v>
      </c>
      <c r="F241"/>
      <c r="G241"/>
      <c r="H241"/>
    </row>
    <row r="242" spans="1:8" s="5" customFormat="1" ht="30.75">
      <c r="A242" s="27">
        <v>233</v>
      </c>
      <c r="B242" s="39" t="s">
        <v>180</v>
      </c>
      <c r="C242" s="33" t="s">
        <v>188</v>
      </c>
      <c r="D242" s="30">
        <v>1</v>
      </c>
      <c r="F242"/>
      <c r="G242"/>
      <c r="H242"/>
    </row>
    <row r="243" spans="1:8" s="5" customFormat="1" ht="30.75">
      <c r="A243" s="24">
        <v>234</v>
      </c>
      <c r="B243" s="39" t="s">
        <v>16</v>
      </c>
      <c r="C243" s="33" t="s">
        <v>188</v>
      </c>
      <c r="D243" s="30">
        <v>4</v>
      </c>
      <c r="F243"/>
      <c r="G243"/>
      <c r="H243"/>
    </row>
    <row r="244" spans="1:8" s="5" customFormat="1" ht="30.75">
      <c r="A244" s="24">
        <v>235</v>
      </c>
      <c r="B244" s="39" t="s">
        <v>181</v>
      </c>
      <c r="C244" s="86" t="s">
        <v>189</v>
      </c>
      <c r="D244" s="30">
        <v>1</v>
      </c>
      <c r="F244"/>
      <c r="G244"/>
      <c r="H244"/>
    </row>
    <row r="245" spans="1:8" s="5" customFormat="1" ht="30.75">
      <c r="A245" s="24">
        <v>236</v>
      </c>
      <c r="B245" s="39" t="s">
        <v>180</v>
      </c>
      <c r="C245" s="33" t="s">
        <v>189</v>
      </c>
      <c r="D245" s="30">
        <v>1</v>
      </c>
      <c r="F245"/>
      <c r="G245"/>
      <c r="H245"/>
    </row>
    <row r="246" spans="1:8" s="5" customFormat="1" ht="30.75">
      <c r="A246" s="27">
        <v>237</v>
      </c>
      <c r="B246" s="39" t="s">
        <v>16</v>
      </c>
      <c r="C246" s="33" t="s">
        <v>189</v>
      </c>
      <c r="D246" s="30">
        <v>9</v>
      </c>
      <c r="F246"/>
      <c r="G246"/>
      <c r="H246"/>
    </row>
    <row r="247" spans="1:8" s="5" customFormat="1" ht="30.75">
      <c r="A247" s="24">
        <v>238</v>
      </c>
      <c r="B247" s="39" t="s">
        <v>181</v>
      </c>
      <c r="C247" s="86" t="s">
        <v>190</v>
      </c>
      <c r="D247" s="30">
        <v>1</v>
      </c>
      <c r="F247"/>
      <c r="G247"/>
      <c r="H247"/>
    </row>
    <row r="248" spans="1:8" s="5" customFormat="1" ht="30.75">
      <c r="A248" s="24">
        <v>239</v>
      </c>
      <c r="B248" s="39" t="s">
        <v>180</v>
      </c>
      <c r="C248" s="33" t="s">
        <v>190</v>
      </c>
      <c r="D248" s="30">
        <v>1</v>
      </c>
      <c r="F248"/>
      <c r="G248"/>
      <c r="H248"/>
    </row>
    <row r="249" spans="1:8" s="5" customFormat="1" ht="31.5" thickBot="1">
      <c r="A249" s="24">
        <v>240</v>
      </c>
      <c r="B249" s="41" t="s">
        <v>16</v>
      </c>
      <c r="C249" s="83" t="s">
        <v>190</v>
      </c>
      <c r="D249" s="42">
        <v>10</v>
      </c>
      <c r="F249"/>
      <c r="G249"/>
      <c r="H249"/>
    </row>
    <row r="250" spans="1:8" s="5" customFormat="1" ht="37.9" customHeight="1">
      <c r="A250" s="27">
        <v>241</v>
      </c>
      <c r="B250" s="40" t="s">
        <v>21</v>
      </c>
      <c r="C250" s="94" t="s">
        <v>102</v>
      </c>
      <c r="D250" s="38">
        <v>1</v>
      </c>
      <c r="F250"/>
      <c r="G250"/>
      <c r="H250"/>
    </row>
    <row r="251" spans="1:8" s="5" customFormat="1" ht="30.75">
      <c r="A251" s="24">
        <v>242</v>
      </c>
      <c r="B251" s="39" t="s">
        <v>25</v>
      </c>
      <c r="C251" s="86" t="s">
        <v>103</v>
      </c>
      <c r="D251" s="38">
        <v>1</v>
      </c>
      <c r="F251"/>
      <c r="G251"/>
      <c r="H251"/>
    </row>
    <row r="252" spans="1:8" s="5" customFormat="1" ht="31.5" thickBot="1">
      <c r="A252" s="24">
        <v>243</v>
      </c>
      <c r="B252" s="41" t="s">
        <v>16</v>
      </c>
      <c r="C252" s="83" t="s">
        <v>103</v>
      </c>
      <c r="D252" s="42">
        <v>4</v>
      </c>
      <c r="F252"/>
      <c r="G252"/>
      <c r="H252"/>
    </row>
    <row r="253" spans="1:8" s="5" customFormat="1" ht="60.75">
      <c r="A253" s="24">
        <v>244</v>
      </c>
      <c r="B253" s="37" t="s">
        <v>181</v>
      </c>
      <c r="C253" s="94" t="s">
        <v>104</v>
      </c>
      <c r="D253" s="38">
        <v>1</v>
      </c>
      <c r="F253"/>
      <c r="G253"/>
      <c r="H253"/>
    </row>
    <row r="254" spans="1:8" s="5" customFormat="1" ht="30.75">
      <c r="A254" s="27">
        <v>245</v>
      </c>
      <c r="B254" s="39" t="s">
        <v>180</v>
      </c>
      <c r="C254" s="33" t="s">
        <v>105</v>
      </c>
      <c r="D254" s="30">
        <v>1</v>
      </c>
      <c r="F254"/>
      <c r="G254"/>
      <c r="H254"/>
    </row>
    <row r="255" spans="1:8" s="5" customFormat="1" ht="31.5" thickBot="1">
      <c r="A255" s="24">
        <v>246</v>
      </c>
      <c r="B255" s="41" t="s">
        <v>80</v>
      </c>
      <c r="C255" s="83" t="s">
        <v>105</v>
      </c>
      <c r="D255" s="30">
        <v>4</v>
      </c>
      <c r="F255"/>
      <c r="G255"/>
      <c r="H255"/>
    </row>
    <row r="256" spans="1:8" s="5" customFormat="1" ht="30.75">
      <c r="A256" s="24">
        <v>247</v>
      </c>
      <c r="B256" s="40" t="s">
        <v>106</v>
      </c>
      <c r="C256" s="94" t="s">
        <v>107</v>
      </c>
      <c r="D256" s="30">
        <v>1</v>
      </c>
      <c r="F256"/>
      <c r="G256"/>
      <c r="H256"/>
    </row>
    <row r="257" spans="1:8" s="5" customFormat="1" ht="30.75">
      <c r="A257" s="24">
        <v>248</v>
      </c>
      <c r="B257" s="39" t="s">
        <v>21</v>
      </c>
      <c r="C257" s="86" t="s">
        <v>175</v>
      </c>
      <c r="D257" s="30">
        <v>1</v>
      </c>
      <c r="F257"/>
      <c r="G257"/>
      <c r="H257"/>
    </row>
    <row r="258" spans="1:8" s="5" customFormat="1" ht="30.75">
      <c r="A258" s="27">
        <v>249</v>
      </c>
      <c r="B258" s="39" t="s">
        <v>180</v>
      </c>
      <c r="C258" s="33" t="s">
        <v>175</v>
      </c>
      <c r="D258" s="30">
        <v>1</v>
      </c>
      <c r="F258"/>
      <c r="G258"/>
      <c r="H258"/>
    </row>
    <row r="259" spans="1:8" s="5" customFormat="1" ht="31.5" thickBot="1">
      <c r="A259" s="24">
        <v>250</v>
      </c>
      <c r="B259" s="41" t="s">
        <v>80</v>
      </c>
      <c r="C259" s="83" t="s">
        <v>175</v>
      </c>
      <c r="D259" s="42">
        <f>8-1</f>
        <v>7</v>
      </c>
    </row>
    <row r="260" spans="1:8" s="5" customFormat="1" ht="30.75">
      <c r="A260" s="24">
        <v>251</v>
      </c>
      <c r="B260" s="37" t="s">
        <v>78</v>
      </c>
      <c r="C260" s="88" t="s">
        <v>108</v>
      </c>
      <c r="D260" s="38">
        <v>1</v>
      </c>
    </row>
    <row r="261" spans="1:8" s="5" customFormat="1" ht="30.75">
      <c r="A261" s="24">
        <v>252</v>
      </c>
      <c r="B261" s="39" t="s">
        <v>180</v>
      </c>
      <c r="C261" s="33" t="s">
        <v>108</v>
      </c>
      <c r="D261" s="30">
        <v>1</v>
      </c>
    </row>
    <row r="262" spans="1:8" s="5" customFormat="1" ht="30.75">
      <c r="A262" s="27">
        <v>253</v>
      </c>
      <c r="B262" s="39" t="s">
        <v>80</v>
      </c>
      <c r="C262" s="33" t="s">
        <v>108</v>
      </c>
      <c r="D262" s="30">
        <v>6</v>
      </c>
    </row>
    <row r="263" spans="1:8" s="5" customFormat="1" ht="31.5" thickBot="1">
      <c r="A263" s="24">
        <v>254</v>
      </c>
      <c r="B263" s="41" t="s">
        <v>109</v>
      </c>
      <c r="C263" s="83" t="s">
        <v>108</v>
      </c>
      <c r="D263" s="42">
        <v>1</v>
      </c>
      <c r="F263"/>
      <c r="G263"/>
      <c r="H263"/>
    </row>
    <row r="264" spans="1:8" s="5" customFormat="1" ht="30.75">
      <c r="A264" s="24">
        <v>255</v>
      </c>
      <c r="B264" s="37" t="s">
        <v>74</v>
      </c>
      <c r="C264" s="88" t="s">
        <v>110</v>
      </c>
      <c r="D264" s="38">
        <v>1</v>
      </c>
      <c r="F264"/>
      <c r="G264"/>
      <c r="H264"/>
    </row>
    <row r="265" spans="1:8" s="5" customFormat="1" ht="31.5" thickBot="1">
      <c r="A265" s="24">
        <v>256</v>
      </c>
      <c r="B265" s="41" t="s">
        <v>111</v>
      </c>
      <c r="C265" s="83" t="s">
        <v>110</v>
      </c>
      <c r="D265" s="42">
        <v>2</v>
      </c>
      <c r="F265"/>
      <c r="G265"/>
      <c r="H265"/>
    </row>
    <row r="266" spans="1:8" s="5" customFormat="1" ht="30.75">
      <c r="A266" s="27">
        <v>257</v>
      </c>
      <c r="B266" s="40" t="s">
        <v>106</v>
      </c>
      <c r="C266" s="94" t="s">
        <v>112</v>
      </c>
      <c r="D266" s="38">
        <v>1</v>
      </c>
      <c r="F266"/>
      <c r="G266"/>
      <c r="H266"/>
    </row>
    <row r="267" spans="1:8" s="5" customFormat="1" ht="30.75">
      <c r="A267" s="24">
        <v>258</v>
      </c>
      <c r="B267" s="39" t="s">
        <v>181</v>
      </c>
      <c r="C267" s="86" t="s">
        <v>113</v>
      </c>
      <c r="D267" s="30">
        <v>1</v>
      </c>
      <c r="F267"/>
      <c r="G267"/>
      <c r="H267"/>
    </row>
    <row r="268" spans="1:8" s="5" customFormat="1" ht="30.75">
      <c r="A268" s="24">
        <v>259</v>
      </c>
      <c r="B268" s="39" t="s">
        <v>180</v>
      </c>
      <c r="C268" s="33" t="s">
        <v>113</v>
      </c>
      <c r="D268" s="30">
        <v>1</v>
      </c>
      <c r="F268"/>
      <c r="G268"/>
      <c r="H268"/>
    </row>
    <row r="269" spans="1:8" s="5" customFormat="1" ht="30.75">
      <c r="A269" s="24">
        <v>260</v>
      </c>
      <c r="B269" s="39" t="s">
        <v>80</v>
      </c>
      <c r="C269" s="33" t="s">
        <v>113</v>
      </c>
      <c r="D269" s="30">
        <v>5</v>
      </c>
      <c r="F269"/>
      <c r="G269"/>
      <c r="H269"/>
    </row>
    <row r="270" spans="1:8" s="5" customFormat="1" ht="30.75">
      <c r="A270" s="27">
        <v>261</v>
      </c>
      <c r="B270" s="39" t="s">
        <v>179</v>
      </c>
      <c r="C270" s="86" t="s">
        <v>114</v>
      </c>
      <c r="D270" s="30">
        <v>1</v>
      </c>
      <c r="F270"/>
      <c r="G270"/>
      <c r="H270"/>
    </row>
    <row r="271" spans="1:8" s="5" customFormat="1" ht="30.75">
      <c r="A271" s="24">
        <v>262</v>
      </c>
      <c r="B271" s="39" t="s">
        <v>180</v>
      </c>
      <c r="C271" s="33" t="s">
        <v>114</v>
      </c>
      <c r="D271" s="30">
        <v>1</v>
      </c>
      <c r="F271"/>
      <c r="G271"/>
      <c r="H271"/>
    </row>
    <row r="272" spans="1:8" s="5" customFormat="1" ht="30.75">
      <c r="A272" s="24">
        <v>263</v>
      </c>
      <c r="B272" s="39" t="s">
        <v>16</v>
      </c>
      <c r="C272" s="33" t="s">
        <v>114</v>
      </c>
      <c r="D272" s="30">
        <v>14</v>
      </c>
      <c r="F272"/>
      <c r="G272"/>
      <c r="H272"/>
    </row>
    <row r="273" spans="1:8" s="5" customFormat="1" ht="30.75">
      <c r="A273" s="24">
        <v>264</v>
      </c>
      <c r="B273" s="39" t="s">
        <v>179</v>
      </c>
      <c r="C273" s="86" t="s">
        <v>115</v>
      </c>
      <c r="D273" s="30">
        <v>1</v>
      </c>
      <c r="F273"/>
      <c r="G273"/>
      <c r="H273"/>
    </row>
    <row r="274" spans="1:8" s="5" customFormat="1" ht="30.75">
      <c r="A274" s="27">
        <v>265</v>
      </c>
      <c r="B274" s="39" t="s">
        <v>25</v>
      </c>
      <c r="C274" s="33" t="s">
        <v>115</v>
      </c>
      <c r="D274" s="30">
        <v>1</v>
      </c>
      <c r="F274"/>
      <c r="G274"/>
      <c r="H274"/>
    </row>
    <row r="275" spans="1:8" s="5" customFormat="1" ht="31.5" thickBot="1">
      <c r="A275" s="24">
        <v>266</v>
      </c>
      <c r="B275" s="41" t="s">
        <v>16</v>
      </c>
      <c r="C275" s="83" t="s">
        <v>115</v>
      </c>
      <c r="D275" s="42">
        <v>31</v>
      </c>
      <c r="F275"/>
      <c r="G275"/>
      <c r="H275"/>
    </row>
    <row r="276" spans="1:8" s="5" customFormat="1" ht="30.75">
      <c r="A276" s="24">
        <v>267</v>
      </c>
      <c r="B276" s="40" t="s">
        <v>13</v>
      </c>
      <c r="C276" s="94" t="s">
        <v>116</v>
      </c>
      <c r="D276" s="38">
        <v>1</v>
      </c>
      <c r="F276"/>
      <c r="G276"/>
      <c r="H276"/>
    </row>
    <row r="277" spans="1:8" s="5" customFormat="1" ht="30.75">
      <c r="A277" s="24">
        <v>268</v>
      </c>
      <c r="B277" s="39" t="s">
        <v>179</v>
      </c>
      <c r="C277" s="86" t="s">
        <v>117</v>
      </c>
      <c r="D277" s="30">
        <v>1</v>
      </c>
      <c r="F277"/>
      <c r="G277"/>
      <c r="H277"/>
    </row>
    <row r="278" spans="1:8" s="5" customFormat="1" ht="30.75">
      <c r="A278" s="27">
        <v>269</v>
      </c>
      <c r="B278" s="39" t="s">
        <v>180</v>
      </c>
      <c r="C278" s="33" t="s">
        <v>117</v>
      </c>
      <c r="D278" s="30">
        <v>1</v>
      </c>
      <c r="F278"/>
      <c r="G278"/>
      <c r="H278"/>
    </row>
    <row r="279" spans="1:8" s="5" customFormat="1" ht="30.75">
      <c r="A279" s="24">
        <v>270</v>
      </c>
      <c r="B279" s="39" t="s">
        <v>16</v>
      </c>
      <c r="C279" s="33" t="s">
        <v>117</v>
      </c>
      <c r="D279" s="30">
        <v>7</v>
      </c>
      <c r="F279"/>
      <c r="G279"/>
      <c r="H279"/>
    </row>
    <row r="280" spans="1:8" s="5" customFormat="1" ht="31.5" thickBot="1">
      <c r="A280" s="24">
        <v>271</v>
      </c>
      <c r="B280" s="41" t="s">
        <v>181</v>
      </c>
      <c r="C280" s="87" t="s">
        <v>118</v>
      </c>
      <c r="D280" s="42">
        <v>1</v>
      </c>
      <c r="F280"/>
      <c r="G280"/>
      <c r="H280"/>
    </row>
    <row r="281" spans="1:8" s="5" customFormat="1" ht="30.75">
      <c r="A281" s="24">
        <v>272</v>
      </c>
      <c r="B281" s="37" t="s">
        <v>180</v>
      </c>
      <c r="C281" s="95" t="s">
        <v>118</v>
      </c>
      <c r="D281" s="38">
        <v>1</v>
      </c>
      <c r="F281"/>
      <c r="G281"/>
      <c r="H281"/>
    </row>
    <row r="282" spans="1:8" s="5" customFormat="1" ht="30.75">
      <c r="A282" s="27">
        <v>273</v>
      </c>
      <c r="B282" s="39" t="s">
        <v>80</v>
      </c>
      <c r="C282" s="33" t="s">
        <v>118</v>
      </c>
      <c r="D282" s="30">
        <f>29-22</f>
        <v>7</v>
      </c>
      <c r="F282"/>
      <c r="G282"/>
      <c r="H282"/>
    </row>
    <row r="283" spans="1:8" s="5" customFormat="1" ht="31.5" thickBot="1">
      <c r="A283" s="24">
        <v>274</v>
      </c>
      <c r="B283" s="41" t="s">
        <v>19</v>
      </c>
      <c r="C283" s="83" t="s">
        <v>118</v>
      </c>
      <c r="D283" s="42">
        <f>18-13</f>
        <v>5</v>
      </c>
      <c r="F283"/>
      <c r="G283"/>
      <c r="H283"/>
    </row>
    <row r="284" spans="1:8" s="5" customFormat="1" ht="30.75">
      <c r="A284" s="24">
        <v>275</v>
      </c>
      <c r="B284" s="39" t="s">
        <v>181</v>
      </c>
      <c r="C284" s="86" t="s">
        <v>191</v>
      </c>
      <c r="D284" s="30">
        <v>1</v>
      </c>
      <c r="F284"/>
      <c r="G284"/>
      <c r="H284"/>
    </row>
    <row r="285" spans="1:8" s="5" customFormat="1" ht="31.5" thickBot="1">
      <c r="A285" s="24">
        <v>276</v>
      </c>
      <c r="B285" s="41" t="s">
        <v>16</v>
      </c>
      <c r="C285" s="83" t="s">
        <v>191</v>
      </c>
      <c r="D285" s="42">
        <f>1+2</f>
        <v>3</v>
      </c>
      <c r="F285"/>
      <c r="G285"/>
      <c r="H285"/>
    </row>
    <row r="286" spans="1:8" s="5" customFormat="1" ht="30.75">
      <c r="A286" s="27">
        <v>277</v>
      </c>
      <c r="B286" s="37" t="s">
        <v>179</v>
      </c>
      <c r="C286" s="88" t="s">
        <v>119</v>
      </c>
      <c r="D286" s="38">
        <v>1</v>
      </c>
      <c r="F286"/>
      <c r="G286"/>
      <c r="H286"/>
    </row>
    <row r="287" spans="1:8" s="5" customFormat="1" ht="30.75">
      <c r="A287" s="24">
        <v>278</v>
      </c>
      <c r="B287" s="39" t="s">
        <v>180</v>
      </c>
      <c r="C287" s="33" t="s">
        <v>119</v>
      </c>
      <c r="D287" s="30">
        <v>1</v>
      </c>
      <c r="F287"/>
      <c r="G287"/>
      <c r="H287"/>
    </row>
    <row r="288" spans="1:8" s="5" customFormat="1" ht="30.75">
      <c r="A288" s="24">
        <v>279</v>
      </c>
      <c r="B288" s="39" t="s">
        <v>80</v>
      </c>
      <c r="C288" s="33" t="s">
        <v>119</v>
      </c>
      <c r="D288" s="30">
        <v>16</v>
      </c>
      <c r="F288"/>
      <c r="G288"/>
      <c r="H288"/>
    </row>
    <row r="289" spans="1:8" s="5" customFormat="1" ht="31.5" thickBot="1">
      <c r="A289" s="24">
        <v>280</v>
      </c>
      <c r="B289" s="41" t="s">
        <v>19</v>
      </c>
      <c r="C289" s="83" t="s">
        <v>119</v>
      </c>
      <c r="D289" s="42">
        <v>10</v>
      </c>
      <c r="F289"/>
      <c r="G289"/>
      <c r="H289"/>
    </row>
    <row r="290" spans="1:8" s="5" customFormat="1" ht="30.75">
      <c r="A290" s="27">
        <v>281</v>
      </c>
      <c r="B290" s="40" t="s">
        <v>13</v>
      </c>
      <c r="C290" s="94" t="s">
        <v>120</v>
      </c>
      <c r="D290" s="38">
        <v>1</v>
      </c>
      <c r="F290"/>
      <c r="G290"/>
      <c r="H290"/>
    </row>
    <row r="291" spans="1:8" s="5" customFormat="1" ht="30.75">
      <c r="A291" s="24">
        <v>282</v>
      </c>
      <c r="B291" s="39" t="s">
        <v>179</v>
      </c>
      <c r="C291" s="86" t="s">
        <v>121</v>
      </c>
      <c r="D291" s="30">
        <v>1</v>
      </c>
      <c r="F291"/>
      <c r="G291"/>
      <c r="H291"/>
    </row>
    <row r="292" spans="1:8" s="5" customFormat="1" ht="30.75">
      <c r="A292" s="24">
        <v>283</v>
      </c>
      <c r="B292" s="39" t="s">
        <v>180</v>
      </c>
      <c r="C292" s="33" t="s">
        <v>121</v>
      </c>
      <c r="D292" s="30">
        <v>1</v>
      </c>
      <c r="F292"/>
      <c r="G292"/>
      <c r="H292"/>
    </row>
    <row r="293" spans="1:8" s="5" customFormat="1" ht="31.5" thickBot="1">
      <c r="A293" s="24">
        <v>284</v>
      </c>
      <c r="B293" s="41" t="s">
        <v>16</v>
      </c>
      <c r="C293" s="83" t="s">
        <v>121</v>
      </c>
      <c r="D293" s="42">
        <f>3+2</f>
        <v>5</v>
      </c>
      <c r="F293"/>
      <c r="G293"/>
      <c r="H293"/>
    </row>
    <row r="294" spans="1:8" s="4" customFormat="1" ht="30.75">
      <c r="A294" s="27">
        <v>285</v>
      </c>
      <c r="B294" s="37" t="s">
        <v>21</v>
      </c>
      <c r="C294" s="88" t="s">
        <v>122</v>
      </c>
      <c r="D294" s="38">
        <v>1</v>
      </c>
      <c r="E294" s="5"/>
      <c r="F294"/>
      <c r="G294"/>
      <c r="H294"/>
    </row>
    <row r="295" spans="1:8" s="4" customFormat="1" ht="30.75">
      <c r="A295" s="24">
        <v>286</v>
      </c>
      <c r="B295" s="39" t="s">
        <v>180</v>
      </c>
      <c r="C295" s="33" t="s">
        <v>122</v>
      </c>
      <c r="D295" s="30">
        <v>1</v>
      </c>
      <c r="E295" s="5"/>
      <c r="F295"/>
      <c r="G295"/>
      <c r="H295"/>
    </row>
    <row r="296" spans="1:8" s="4" customFormat="1" ht="31.5" thickBot="1">
      <c r="A296" s="24">
        <v>287</v>
      </c>
      <c r="B296" s="41" t="s">
        <v>16</v>
      </c>
      <c r="C296" s="83" t="s">
        <v>122</v>
      </c>
      <c r="D296" s="42">
        <v>4</v>
      </c>
      <c r="E296" s="5"/>
      <c r="F296"/>
      <c r="G296"/>
      <c r="H296"/>
    </row>
    <row r="297" spans="1:8" s="4" customFormat="1" ht="30.75">
      <c r="A297" s="24">
        <v>288</v>
      </c>
      <c r="B297" s="37" t="s">
        <v>179</v>
      </c>
      <c r="C297" s="88" t="s">
        <v>205</v>
      </c>
      <c r="D297" s="38">
        <v>1</v>
      </c>
      <c r="E297" s="5"/>
      <c r="F297"/>
      <c r="G297"/>
      <c r="H297"/>
    </row>
    <row r="298" spans="1:8" s="4" customFormat="1" ht="30.75">
      <c r="A298" s="27">
        <v>289</v>
      </c>
      <c r="B298" s="39" t="s">
        <v>180</v>
      </c>
      <c r="C298" s="33" t="s">
        <v>205</v>
      </c>
      <c r="D298" s="30">
        <v>1</v>
      </c>
      <c r="E298" s="5"/>
      <c r="F298"/>
      <c r="G298"/>
      <c r="H298"/>
    </row>
    <row r="299" spans="1:8" s="4" customFormat="1" ht="30.75">
      <c r="A299" s="24">
        <v>290</v>
      </c>
      <c r="B299" s="39" t="s">
        <v>48</v>
      </c>
      <c r="C299" s="33" t="s">
        <v>205</v>
      </c>
      <c r="D299" s="30">
        <f>3+7</f>
        <v>10</v>
      </c>
      <c r="E299" s="5"/>
      <c r="F299"/>
      <c r="G299"/>
      <c r="H299"/>
    </row>
    <row r="300" spans="1:8" s="4" customFormat="1" ht="30.75">
      <c r="A300" s="24">
        <v>291</v>
      </c>
      <c r="B300" s="39" t="s">
        <v>19</v>
      </c>
      <c r="C300" s="33" t="s">
        <v>205</v>
      </c>
      <c r="D300" s="30">
        <f>1+2</f>
        <v>3</v>
      </c>
      <c r="E300" s="5"/>
      <c r="F300"/>
      <c r="G300"/>
      <c r="H300"/>
    </row>
    <row r="301" spans="1:8" s="4" customFormat="1" ht="30.75">
      <c r="A301" s="24">
        <v>292</v>
      </c>
      <c r="B301" s="39" t="s">
        <v>109</v>
      </c>
      <c r="C301" s="33" t="s">
        <v>205</v>
      </c>
      <c r="D301" s="30">
        <v>1</v>
      </c>
      <c r="E301" s="5"/>
      <c r="F301"/>
      <c r="G301"/>
      <c r="H301"/>
    </row>
    <row r="302" spans="1:8" s="4" customFormat="1" ht="30.75">
      <c r="A302" s="27">
        <v>293</v>
      </c>
      <c r="B302" s="39" t="s">
        <v>74</v>
      </c>
      <c r="C302" s="86" t="s">
        <v>123</v>
      </c>
      <c r="D302" s="30">
        <v>1</v>
      </c>
      <c r="E302" s="5"/>
      <c r="F302"/>
      <c r="G302"/>
      <c r="H302"/>
    </row>
    <row r="303" spans="1:8" s="4" customFormat="1" ht="30.75">
      <c r="A303" s="24">
        <v>294</v>
      </c>
      <c r="B303" s="39" t="s">
        <v>16</v>
      </c>
      <c r="C303" s="33" t="s">
        <v>123</v>
      </c>
      <c r="D303" s="30">
        <v>2</v>
      </c>
      <c r="E303" s="5"/>
      <c r="F303"/>
      <c r="G303"/>
      <c r="H303"/>
    </row>
    <row r="304" spans="1:8" s="4" customFormat="1" ht="30.75">
      <c r="A304" s="24">
        <v>295</v>
      </c>
      <c r="B304" s="39" t="s">
        <v>21</v>
      </c>
      <c r="C304" s="86" t="s">
        <v>192</v>
      </c>
      <c r="D304" s="30">
        <v>1</v>
      </c>
      <c r="E304" s="5"/>
      <c r="F304"/>
      <c r="G304"/>
      <c r="H304"/>
    </row>
    <row r="305" spans="1:8" s="4" customFormat="1" ht="30.75">
      <c r="A305" s="24">
        <v>296</v>
      </c>
      <c r="B305" s="39" t="s">
        <v>180</v>
      </c>
      <c r="C305" s="33" t="s">
        <v>192</v>
      </c>
      <c r="D305" s="30">
        <v>1</v>
      </c>
      <c r="E305" s="5"/>
      <c r="F305"/>
      <c r="G305"/>
      <c r="H305"/>
    </row>
    <row r="306" spans="1:8" s="4" customFormat="1" ht="30.75">
      <c r="A306" s="27">
        <v>297</v>
      </c>
      <c r="B306" s="39" t="s">
        <v>16</v>
      </c>
      <c r="C306" s="33" t="s">
        <v>192</v>
      </c>
      <c r="D306" s="30">
        <f>2-1</f>
        <v>1</v>
      </c>
      <c r="E306" s="5"/>
      <c r="F306"/>
      <c r="G306"/>
      <c r="H306"/>
    </row>
    <row r="307" spans="1:8" s="4" customFormat="1" ht="30.75">
      <c r="A307" s="24">
        <v>298</v>
      </c>
      <c r="B307" s="39" t="s">
        <v>19</v>
      </c>
      <c r="C307" s="33" t="s">
        <v>192</v>
      </c>
      <c r="D307" s="30">
        <f>3-1</f>
        <v>2</v>
      </c>
      <c r="E307" s="5"/>
      <c r="F307"/>
      <c r="G307"/>
      <c r="H307"/>
    </row>
    <row r="308" spans="1:8" s="5" customFormat="1" ht="30.75">
      <c r="A308" s="24">
        <v>299</v>
      </c>
      <c r="B308" s="39" t="s">
        <v>74</v>
      </c>
      <c r="C308" s="86" t="s">
        <v>124</v>
      </c>
      <c r="D308" s="30">
        <v>1</v>
      </c>
      <c r="F308"/>
      <c r="G308"/>
      <c r="H308"/>
    </row>
    <row r="309" spans="1:8" s="5" customFormat="1" ht="30.75">
      <c r="A309" s="24">
        <v>300</v>
      </c>
      <c r="B309" s="39" t="s">
        <v>19</v>
      </c>
      <c r="C309" s="33" t="s">
        <v>124</v>
      </c>
      <c r="D309" s="30">
        <v>2</v>
      </c>
      <c r="F309"/>
      <c r="G309"/>
      <c r="H309"/>
    </row>
    <row r="310" spans="1:8" s="5" customFormat="1" ht="30.75">
      <c r="A310" s="27">
        <v>301</v>
      </c>
      <c r="B310" s="39" t="s">
        <v>74</v>
      </c>
      <c r="C310" s="86" t="s">
        <v>125</v>
      </c>
      <c r="D310" s="30">
        <v>1</v>
      </c>
      <c r="F310"/>
      <c r="G310"/>
      <c r="H310"/>
    </row>
    <row r="311" spans="1:8" s="5" customFormat="1" ht="31.5" thickBot="1">
      <c r="A311" s="24">
        <v>302</v>
      </c>
      <c r="B311" s="41" t="s">
        <v>16</v>
      </c>
      <c r="C311" s="83" t="s">
        <v>125</v>
      </c>
      <c r="D311" s="42">
        <v>2</v>
      </c>
      <c r="F311"/>
      <c r="G311"/>
      <c r="H311"/>
    </row>
    <row r="312" spans="1:8" s="5" customFormat="1" ht="30.75">
      <c r="A312" s="24">
        <v>303</v>
      </c>
      <c r="B312" s="40" t="s">
        <v>13</v>
      </c>
      <c r="C312" s="94" t="s">
        <v>126</v>
      </c>
      <c r="D312" s="38">
        <v>1</v>
      </c>
      <c r="F312"/>
      <c r="G312"/>
      <c r="H312"/>
    </row>
    <row r="313" spans="1:8" s="5" customFormat="1" ht="30.75">
      <c r="A313" s="24">
        <v>304</v>
      </c>
      <c r="B313" s="39" t="s">
        <v>179</v>
      </c>
      <c r="C313" s="86" t="s">
        <v>193</v>
      </c>
      <c r="D313" s="30">
        <v>1</v>
      </c>
      <c r="F313"/>
      <c r="G313"/>
      <c r="H313"/>
    </row>
    <row r="314" spans="1:8" s="5" customFormat="1" ht="30.75">
      <c r="A314" s="27">
        <v>305</v>
      </c>
      <c r="B314" s="39" t="s">
        <v>16</v>
      </c>
      <c r="C314" s="33" t="s">
        <v>193</v>
      </c>
      <c r="D314" s="30">
        <v>3</v>
      </c>
      <c r="F314"/>
      <c r="G314"/>
      <c r="H314"/>
    </row>
    <row r="315" spans="1:8" s="5" customFormat="1" ht="30.75">
      <c r="A315" s="24">
        <v>306</v>
      </c>
      <c r="B315" s="39" t="s">
        <v>21</v>
      </c>
      <c r="C315" s="86" t="s">
        <v>194</v>
      </c>
      <c r="D315" s="30">
        <v>1</v>
      </c>
      <c r="F315"/>
      <c r="G315"/>
      <c r="H315"/>
    </row>
    <row r="316" spans="1:8" s="5" customFormat="1" ht="30.75">
      <c r="A316" s="24">
        <v>307</v>
      </c>
      <c r="B316" s="39" t="s">
        <v>180</v>
      </c>
      <c r="C316" s="33" t="s">
        <v>194</v>
      </c>
      <c r="D316" s="30">
        <v>1</v>
      </c>
      <c r="F316"/>
      <c r="G316"/>
      <c r="H316"/>
    </row>
    <row r="317" spans="1:8" s="5" customFormat="1" ht="31.5" thickBot="1">
      <c r="A317" s="24">
        <v>308</v>
      </c>
      <c r="B317" s="41" t="s">
        <v>16</v>
      </c>
      <c r="C317" s="83" t="s">
        <v>194</v>
      </c>
      <c r="D317" s="42">
        <v>4</v>
      </c>
      <c r="F317"/>
      <c r="G317"/>
      <c r="H317"/>
    </row>
    <row r="318" spans="1:8" s="5" customFormat="1" ht="30.75">
      <c r="A318" s="27">
        <v>309</v>
      </c>
      <c r="B318" s="40" t="s">
        <v>13</v>
      </c>
      <c r="C318" s="94" t="s">
        <v>127</v>
      </c>
      <c r="D318" s="38">
        <v>1</v>
      </c>
      <c r="F318"/>
      <c r="G318"/>
      <c r="H318"/>
    </row>
    <row r="319" spans="1:8" s="5" customFormat="1" ht="30.75">
      <c r="A319" s="24">
        <v>310</v>
      </c>
      <c r="B319" s="39" t="s">
        <v>21</v>
      </c>
      <c r="C319" s="86" t="s">
        <v>128</v>
      </c>
      <c r="D319" s="30">
        <v>1</v>
      </c>
      <c r="F319"/>
      <c r="G319"/>
      <c r="H319"/>
    </row>
    <row r="320" spans="1:8" s="5" customFormat="1" ht="30.75">
      <c r="A320" s="24">
        <v>311</v>
      </c>
      <c r="B320" s="39" t="s">
        <v>180</v>
      </c>
      <c r="C320" s="33" t="s">
        <v>128</v>
      </c>
      <c r="D320" s="30">
        <v>1</v>
      </c>
      <c r="F320"/>
      <c r="G320"/>
      <c r="H320"/>
    </row>
    <row r="321" spans="1:8" s="5" customFormat="1" ht="30.75">
      <c r="A321" s="24">
        <v>312</v>
      </c>
      <c r="B321" s="39" t="s">
        <v>16</v>
      </c>
      <c r="C321" s="33" t="s">
        <v>128</v>
      </c>
      <c r="D321" s="30">
        <v>3</v>
      </c>
      <c r="F321"/>
      <c r="G321"/>
      <c r="H321"/>
    </row>
    <row r="322" spans="1:8" s="5" customFormat="1" ht="30.75">
      <c r="A322" s="27">
        <v>313</v>
      </c>
      <c r="B322" s="39" t="s">
        <v>179</v>
      </c>
      <c r="C322" s="86" t="s">
        <v>129</v>
      </c>
      <c r="D322" s="30">
        <v>1</v>
      </c>
      <c r="F322"/>
      <c r="G322"/>
      <c r="H322"/>
    </row>
    <row r="323" spans="1:8" s="5" customFormat="1" ht="30.75">
      <c r="A323" s="24">
        <v>314</v>
      </c>
      <c r="B323" s="39" t="s">
        <v>180</v>
      </c>
      <c r="C323" s="33" t="s">
        <v>129</v>
      </c>
      <c r="D323" s="30">
        <v>1</v>
      </c>
      <c r="F323"/>
      <c r="G323"/>
      <c r="H323"/>
    </row>
    <row r="324" spans="1:8" s="5" customFormat="1" ht="31.5" thickBot="1">
      <c r="A324" s="24">
        <v>315</v>
      </c>
      <c r="B324" s="41" t="s">
        <v>16</v>
      </c>
      <c r="C324" s="83" t="s">
        <v>129</v>
      </c>
      <c r="D324" s="42">
        <f>4+1</f>
        <v>5</v>
      </c>
      <c r="F324"/>
      <c r="G324"/>
      <c r="H324"/>
    </row>
    <row r="325" spans="1:8" s="5" customFormat="1" ht="30.75">
      <c r="A325" s="24">
        <v>316</v>
      </c>
      <c r="B325" s="37" t="s">
        <v>130</v>
      </c>
      <c r="C325" s="94" t="s">
        <v>131</v>
      </c>
      <c r="D325" s="38">
        <v>1</v>
      </c>
      <c r="F325"/>
      <c r="G325"/>
      <c r="H325"/>
    </row>
    <row r="326" spans="1:8" s="5" customFormat="1" ht="60.75">
      <c r="A326" s="27">
        <v>317</v>
      </c>
      <c r="B326" s="39" t="s">
        <v>179</v>
      </c>
      <c r="C326" s="86" t="s">
        <v>132</v>
      </c>
      <c r="D326" s="30">
        <v>1</v>
      </c>
      <c r="F326"/>
      <c r="G326"/>
      <c r="H326"/>
    </row>
    <row r="327" spans="1:8" s="5" customFormat="1" ht="61.5">
      <c r="A327" s="24">
        <v>318</v>
      </c>
      <c r="B327" s="39" t="s">
        <v>180</v>
      </c>
      <c r="C327" s="33" t="s">
        <v>132</v>
      </c>
      <c r="D327" s="30">
        <v>1</v>
      </c>
      <c r="F327"/>
      <c r="G327"/>
      <c r="H327"/>
    </row>
    <row r="328" spans="1:8" s="5" customFormat="1" ht="62.25" thickBot="1">
      <c r="A328" s="24">
        <v>319</v>
      </c>
      <c r="B328" s="41" t="s">
        <v>16</v>
      </c>
      <c r="C328" s="83" t="s">
        <v>132</v>
      </c>
      <c r="D328" s="42">
        <v>6</v>
      </c>
      <c r="F328"/>
      <c r="G328"/>
      <c r="H328"/>
    </row>
    <row r="329" spans="1:8" s="4" customFormat="1" ht="30.75">
      <c r="A329" s="24">
        <v>320</v>
      </c>
      <c r="B329" s="37" t="s">
        <v>181</v>
      </c>
      <c r="C329" s="88" t="s">
        <v>133</v>
      </c>
      <c r="D329" s="38">
        <v>1</v>
      </c>
      <c r="E329" s="5"/>
      <c r="F329"/>
      <c r="G329"/>
      <c r="H329"/>
    </row>
    <row r="330" spans="1:8" s="4" customFormat="1" ht="31.5" thickBot="1">
      <c r="A330" s="27">
        <v>321</v>
      </c>
      <c r="B330" s="41" t="s">
        <v>16</v>
      </c>
      <c r="C330" s="83" t="s">
        <v>133</v>
      </c>
      <c r="D330" s="42">
        <v>3</v>
      </c>
      <c r="E330" s="5"/>
      <c r="F330"/>
      <c r="G330"/>
      <c r="H330"/>
    </row>
    <row r="331" spans="1:8" s="4" customFormat="1" ht="30.75">
      <c r="A331" s="24">
        <v>322</v>
      </c>
      <c r="B331" s="37" t="s">
        <v>74</v>
      </c>
      <c r="C331" s="88" t="s">
        <v>134</v>
      </c>
      <c r="D331" s="38">
        <v>1</v>
      </c>
      <c r="E331" s="5"/>
      <c r="F331"/>
      <c r="G331"/>
      <c r="H331"/>
    </row>
    <row r="332" spans="1:8" s="4" customFormat="1" ht="31.5" thickBot="1">
      <c r="A332" s="24">
        <v>323</v>
      </c>
      <c r="B332" s="41" t="s">
        <v>16</v>
      </c>
      <c r="C332" s="83" t="s">
        <v>134</v>
      </c>
      <c r="D332" s="42">
        <v>2</v>
      </c>
      <c r="E332" s="5"/>
      <c r="F332"/>
      <c r="G332"/>
      <c r="H332"/>
    </row>
    <row r="333" spans="1:8" s="4" customFormat="1" ht="30.75">
      <c r="A333" s="24">
        <v>324</v>
      </c>
      <c r="B333" s="37" t="s">
        <v>181</v>
      </c>
      <c r="C333" s="88" t="s">
        <v>135</v>
      </c>
      <c r="D333" s="38">
        <v>1</v>
      </c>
      <c r="E333" s="5"/>
      <c r="F333"/>
      <c r="G333"/>
      <c r="H333"/>
    </row>
    <row r="334" spans="1:8" s="4" customFormat="1" ht="30.75">
      <c r="A334" s="27">
        <v>325</v>
      </c>
      <c r="B334" s="39" t="s">
        <v>180</v>
      </c>
      <c r="C334" s="33" t="s">
        <v>135</v>
      </c>
      <c r="D334" s="30">
        <v>1</v>
      </c>
      <c r="E334" s="5"/>
      <c r="F334"/>
      <c r="G334"/>
      <c r="H334"/>
    </row>
    <row r="335" spans="1:8" s="4" customFormat="1" ht="30.75">
      <c r="A335" s="24">
        <v>326</v>
      </c>
      <c r="B335" s="39" t="s">
        <v>16</v>
      </c>
      <c r="C335" s="33" t="s">
        <v>135</v>
      </c>
      <c r="D335" s="30">
        <v>4</v>
      </c>
      <c r="E335" s="5"/>
      <c r="F335"/>
      <c r="G335"/>
      <c r="H335"/>
    </row>
    <row r="336" spans="1:8" s="4" customFormat="1" ht="30.75">
      <c r="A336" s="24">
        <v>327</v>
      </c>
      <c r="B336" s="39" t="s">
        <v>179</v>
      </c>
      <c r="C336" s="86" t="s">
        <v>136</v>
      </c>
      <c r="D336" s="30">
        <v>1</v>
      </c>
      <c r="E336" s="5"/>
      <c r="F336"/>
      <c r="G336"/>
      <c r="H336"/>
    </row>
    <row r="337" spans="1:8" s="4" customFormat="1" ht="30.75">
      <c r="A337" s="24">
        <v>328</v>
      </c>
      <c r="B337" s="39" t="s">
        <v>180</v>
      </c>
      <c r="C337" s="33" t="s">
        <v>136</v>
      </c>
      <c r="D337" s="30">
        <v>1</v>
      </c>
      <c r="E337" s="5"/>
      <c r="F337"/>
      <c r="G337"/>
      <c r="H337"/>
    </row>
    <row r="338" spans="1:8" s="4" customFormat="1" ht="31.5" thickBot="1">
      <c r="A338" s="27">
        <v>329</v>
      </c>
      <c r="B338" s="41" t="s">
        <v>16</v>
      </c>
      <c r="C338" s="83" t="s">
        <v>136</v>
      </c>
      <c r="D338" s="42">
        <v>3</v>
      </c>
      <c r="E338" s="5"/>
      <c r="F338"/>
      <c r="G338"/>
      <c r="H338"/>
    </row>
    <row r="339" spans="1:8" s="4" customFormat="1" ht="30.75">
      <c r="A339" s="24">
        <v>330</v>
      </c>
      <c r="B339" s="37" t="s">
        <v>181</v>
      </c>
      <c r="C339" s="88" t="s">
        <v>137</v>
      </c>
      <c r="D339" s="38">
        <v>1</v>
      </c>
      <c r="E339" s="5"/>
      <c r="F339"/>
      <c r="G339"/>
      <c r="H339"/>
    </row>
    <row r="340" spans="1:8" s="4" customFormat="1" ht="30.75">
      <c r="A340" s="24">
        <v>331</v>
      </c>
      <c r="B340" s="39" t="s">
        <v>180</v>
      </c>
      <c r="C340" s="33" t="s">
        <v>137</v>
      </c>
      <c r="D340" s="30">
        <v>1</v>
      </c>
      <c r="E340" s="5"/>
      <c r="F340"/>
      <c r="G340"/>
      <c r="H340"/>
    </row>
    <row r="341" spans="1:8" s="4" customFormat="1" ht="30.75">
      <c r="A341" s="24">
        <v>332</v>
      </c>
      <c r="B341" s="39" t="s">
        <v>16</v>
      </c>
      <c r="C341" s="33" t="s">
        <v>137</v>
      </c>
      <c r="D341" s="30">
        <v>4</v>
      </c>
      <c r="E341" s="5"/>
      <c r="F341"/>
      <c r="G341"/>
      <c r="H341"/>
    </row>
    <row r="342" spans="1:8" s="4" customFormat="1" ht="30.75">
      <c r="A342" s="27">
        <v>333</v>
      </c>
      <c r="B342" s="39" t="s">
        <v>181</v>
      </c>
      <c r="C342" s="86" t="s">
        <v>138</v>
      </c>
      <c r="D342" s="30">
        <v>1</v>
      </c>
      <c r="E342" s="5"/>
      <c r="F342"/>
      <c r="G342"/>
      <c r="H342"/>
    </row>
    <row r="343" spans="1:8" s="4" customFormat="1" ht="30.75">
      <c r="A343" s="24">
        <v>334</v>
      </c>
      <c r="B343" s="39" t="s">
        <v>180</v>
      </c>
      <c r="C343" s="33" t="s">
        <v>138</v>
      </c>
      <c r="D343" s="30">
        <v>1</v>
      </c>
      <c r="E343" s="5"/>
      <c r="F343"/>
      <c r="G343"/>
      <c r="H343"/>
    </row>
    <row r="344" spans="1:8" s="4" customFormat="1" ht="31.5" thickBot="1">
      <c r="A344" s="24">
        <v>335</v>
      </c>
      <c r="B344" s="41" t="s">
        <v>16</v>
      </c>
      <c r="C344" s="83" t="s">
        <v>138</v>
      </c>
      <c r="D344" s="42">
        <v>20</v>
      </c>
      <c r="E344" s="5"/>
      <c r="F344"/>
      <c r="G344"/>
      <c r="H344"/>
    </row>
    <row r="345" spans="1:8" s="4" customFormat="1" ht="30.75">
      <c r="A345" s="24">
        <v>336</v>
      </c>
      <c r="B345" s="37" t="s">
        <v>181</v>
      </c>
      <c r="C345" s="88" t="s">
        <v>139</v>
      </c>
      <c r="D345" s="38">
        <v>1</v>
      </c>
      <c r="E345" s="5"/>
      <c r="F345"/>
      <c r="G345"/>
      <c r="H345"/>
    </row>
    <row r="346" spans="1:8" s="4" customFormat="1" ht="30.75">
      <c r="A346" s="27">
        <v>337</v>
      </c>
      <c r="B346" s="39" t="s">
        <v>180</v>
      </c>
      <c r="C346" s="33" t="s">
        <v>139</v>
      </c>
      <c r="D346" s="30">
        <v>1</v>
      </c>
      <c r="E346" s="5"/>
      <c r="F346"/>
      <c r="G346"/>
      <c r="H346"/>
    </row>
    <row r="347" spans="1:8" s="4" customFormat="1" ht="31.5" thickBot="1">
      <c r="A347" s="24">
        <v>338</v>
      </c>
      <c r="B347" s="41" t="s">
        <v>16</v>
      </c>
      <c r="C347" s="83" t="s">
        <v>139</v>
      </c>
      <c r="D347" s="42">
        <v>13</v>
      </c>
      <c r="E347" s="5"/>
      <c r="F347"/>
      <c r="G347"/>
      <c r="H347"/>
    </row>
    <row r="348" spans="1:8" s="4" customFormat="1" ht="30.75">
      <c r="A348" s="24">
        <v>339</v>
      </c>
      <c r="B348" s="37" t="s">
        <v>181</v>
      </c>
      <c r="C348" s="88" t="s">
        <v>140</v>
      </c>
      <c r="D348" s="38">
        <v>1</v>
      </c>
      <c r="E348" s="5"/>
      <c r="F348"/>
      <c r="G348"/>
      <c r="H348"/>
    </row>
    <row r="349" spans="1:8" s="4" customFormat="1" ht="30.75">
      <c r="A349" s="24">
        <v>340</v>
      </c>
      <c r="B349" s="39" t="s">
        <v>180</v>
      </c>
      <c r="C349" s="33" t="s">
        <v>140</v>
      </c>
      <c r="D349" s="30">
        <v>1</v>
      </c>
      <c r="E349" s="5"/>
      <c r="F349"/>
      <c r="G349"/>
      <c r="H349"/>
    </row>
    <row r="350" spans="1:8" s="4" customFormat="1" ht="31.5" thickBot="1">
      <c r="A350" s="27">
        <v>341</v>
      </c>
      <c r="B350" s="41" t="s">
        <v>16</v>
      </c>
      <c r="C350" s="83" t="s">
        <v>176</v>
      </c>
      <c r="D350" s="42">
        <f>21-1</f>
        <v>20</v>
      </c>
      <c r="E350" s="5"/>
      <c r="F350"/>
      <c r="G350"/>
      <c r="H350"/>
    </row>
    <row r="351" spans="1:8" s="4" customFormat="1" ht="34.15" customHeight="1">
      <c r="A351" s="24">
        <v>342</v>
      </c>
      <c r="B351" s="37" t="s">
        <v>181</v>
      </c>
      <c r="C351" s="88" t="s">
        <v>195</v>
      </c>
      <c r="D351" s="38">
        <v>1</v>
      </c>
      <c r="E351" s="5"/>
      <c r="F351"/>
      <c r="G351"/>
      <c r="H351"/>
    </row>
    <row r="352" spans="1:8" s="4" customFormat="1" ht="30.75">
      <c r="A352" s="24">
        <v>343</v>
      </c>
      <c r="B352" s="39" t="s">
        <v>180</v>
      </c>
      <c r="C352" s="33" t="s">
        <v>195</v>
      </c>
      <c r="D352" s="30">
        <v>1</v>
      </c>
      <c r="E352" s="5"/>
      <c r="F352"/>
      <c r="G352"/>
      <c r="H352"/>
    </row>
    <row r="353" spans="1:8" s="4" customFormat="1" ht="31.5" thickBot="1">
      <c r="A353" s="24">
        <v>344</v>
      </c>
      <c r="B353" s="41" t="s">
        <v>16</v>
      </c>
      <c r="C353" s="83" t="s">
        <v>195</v>
      </c>
      <c r="D353" s="42">
        <v>26</v>
      </c>
      <c r="E353" s="5"/>
      <c r="F353"/>
      <c r="G353"/>
      <c r="H353"/>
    </row>
    <row r="354" spans="1:8" s="4" customFormat="1" ht="30.75">
      <c r="A354" s="27">
        <v>345</v>
      </c>
      <c r="B354" s="37" t="s">
        <v>181</v>
      </c>
      <c r="C354" s="88" t="s">
        <v>196</v>
      </c>
      <c r="D354" s="38">
        <v>1</v>
      </c>
      <c r="E354" s="5"/>
      <c r="F354"/>
      <c r="G354"/>
      <c r="H354"/>
    </row>
    <row r="355" spans="1:8" s="4" customFormat="1" ht="30.6" customHeight="1">
      <c r="A355" s="24">
        <v>346</v>
      </c>
      <c r="B355" s="39" t="s">
        <v>180</v>
      </c>
      <c r="C355" s="33" t="s">
        <v>196</v>
      </c>
      <c r="D355" s="30">
        <v>1</v>
      </c>
      <c r="E355" s="5"/>
      <c r="F355"/>
      <c r="G355"/>
      <c r="H355"/>
    </row>
    <row r="356" spans="1:8" s="4" customFormat="1" ht="31.5" thickBot="1">
      <c r="A356" s="24">
        <v>347</v>
      </c>
      <c r="B356" s="41" t="s">
        <v>16</v>
      </c>
      <c r="C356" s="83" t="s">
        <v>196</v>
      </c>
      <c r="D356" s="42">
        <v>27</v>
      </c>
      <c r="E356" s="5"/>
      <c r="F356"/>
      <c r="G356"/>
      <c r="H356"/>
    </row>
    <row r="357" spans="1:8" s="4" customFormat="1" ht="60.75">
      <c r="A357" s="24">
        <v>348</v>
      </c>
      <c r="B357" s="37" t="s">
        <v>181</v>
      </c>
      <c r="C357" s="88" t="s">
        <v>197</v>
      </c>
      <c r="D357" s="38">
        <v>1</v>
      </c>
      <c r="E357" s="5"/>
      <c r="F357"/>
      <c r="G357"/>
      <c r="H357"/>
    </row>
    <row r="358" spans="1:8" s="4" customFormat="1" ht="30.6" customHeight="1">
      <c r="A358" s="27">
        <v>349</v>
      </c>
      <c r="B358" s="39" t="s">
        <v>180</v>
      </c>
      <c r="C358" s="33" t="s">
        <v>197</v>
      </c>
      <c r="D358" s="30">
        <v>1</v>
      </c>
      <c r="E358" s="5"/>
      <c r="F358"/>
      <c r="G358"/>
      <c r="H358"/>
    </row>
    <row r="359" spans="1:8" s="4" customFormat="1" ht="31.5" thickBot="1">
      <c r="A359" s="24">
        <v>350</v>
      </c>
      <c r="B359" s="41" t="s">
        <v>16</v>
      </c>
      <c r="C359" s="83" t="s">
        <v>197</v>
      </c>
      <c r="D359" s="42">
        <v>29</v>
      </c>
      <c r="E359" s="5"/>
      <c r="F359"/>
      <c r="G359"/>
      <c r="H359"/>
    </row>
    <row r="360" spans="1:8" s="4" customFormat="1" ht="60.75">
      <c r="A360" s="24">
        <v>351</v>
      </c>
      <c r="B360" s="37" t="s">
        <v>181</v>
      </c>
      <c r="C360" s="88" t="s">
        <v>198</v>
      </c>
      <c r="D360" s="38">
        <v>1</v>
      </c>
      <c r="E360" s="5"/>
      <c r="F360"/>
      <c r="G360"/>
      <c r="H360"/>
    </row>
    <row r="361" spans="1:8" s="5" customFormat="1" ht="30.6" customHeight="1">
      <c r="A361" s="24">
        <v>352</v>
      </c>
      <c r="B361" s="39" t="s">
        <v>180</v>
      </c>
      <c r="C361" s="33" t="s">
        <v>198</v>
      </c>
      <c r="D361" s="30">
        <v>1</v>
      </c>
      <c r="F361"/>
      <c r="G361"/>
      <c r="H361"/>
    </row>
    <row r="362" spans="1:8" s="5" customFormat="1" ht="31.5" thickBot="1">
      <c r="A362" s="27">
        <v>353</v>
      </c>
      <c r="B362" s="41" t="s">
        <v>16</v>
      </c>
      <c r="C362" s="83" t="s">
        <v>198</v>
      </c>
      <c r="D362" s="42">
        <f>14+2</f>
        <v>16</v>
      </c>
      <c r="F362"/>
      <c r="G362"/>
      <c r="H362"/>
    </row>
    <row r="363" spans="1:8" s="5" customFormat="1" ht="30.75">
      <c r="A363" s="24">
        <v>354</v>
      </c>
      <c r="B363" s="37" t="s">
        <v>181</v>
      </c>
      <c r="C363" s="88" t="s">
        <v>199</v>
      </c>
      <c r="D363" s="38">
        <v>1</v>
      </c>
      <c r="F363"/>
      <c r="G363"/>
      <c r="H363"/>
    </row>
    <row r="364" spans="1:8" s="5" customFormat="1" ht="30.75">
      <c r="A364" s="24">
        <v>355</v>
      </c>
      <c r="B364" s="39" t="s">
        <v>180</v>
      </c>
      <c r="C364" s="33" t="s">
        <v>199</v>
      </c>
      <c r="D364" s="30">
        <v>1</v>
      </c>
      <c r="F364"/>
      <c r="G364"/>
      <c r="H364"/>
    </row>
    <row r="365" spans="1:8" s="5" customFormat="1" ht="31.5" thickBot="1">
      <c r="A365" s="24">
        <v>356</v>
      </c>
      <c r="B365" s="41" t="s">
        <v>16</v>
      </c>
      <c r="C365" s="83" t="s">
        <v>199</v>
      </c>
      <c r="D365" s="42">
        <v>18</v>
      </c>
      <c r="F365"/>
      <c r="G365"/>
      <c r="H365"/>
    </row>
    <row r="366" spans="1:8" s="5" customFormat="1" ht="30.6" customHeight="1">
      <c r="A366" s="27">
        <v>357</v>
      </c>
      <c r="B366" s="37" t="s">
        <v>181</v>
      </c>
      <c r="C366" s="88" t="s">
        <v>200</v>
      </c>
      <c r="D366" s="38">
        <v>1</v>
      </c>
      <c r="F366"/>
      <c r="G366"/>
      <c r="H366"/>
    </row>
    <row r="367" spans="1:8" s="5" customFormat="1" ht="30.75">
      <c r="A367" s="24">
        <v>358</v>
      </c>
      <c r="B367" s="39" t="s">
        <v>180</v>
      </c>
      <c r="C367" s="33" t="s">
        <v>200</v>
      </c>
      <c r="D367" s="30">
        <v>1</v>
      </c>
      <c r="F367"/>
      <c r="G367"/>
      <c r="H367"/>
    </row>
    <row r="368" spans="1:8" s="5" customFormat="1" ht="31.5" thickBot="1">
      <c r="A368" s="24">
        <v>359</v>
      </c>
      <c r="B368" s="41" t="s">
        <v>16</v>
      </c>
      <c r="C368" s="83" t="s">
        <v>200</v>
      </c>
      <c r="D368" s="42">
        <v>20</v>
      </c>
      <c r="F368"/>
      <c r="G368"/>
      <c r="H368"/>
    </row>
    <row r="369" spans="1:8" s="5" customFormat="1" ht="35.450000000000003" customHeight="1">
      <c r="A369" s="24">
        <v>360</v>
      </c>
      <c r="B369" s="37" t="s">
        <v>181</v>
      </c>
      <c r="C369" s="88" t="s">
        <v>201</v>
      </c>
      <c r="D369" s="38">
        <v>1</v>
      </c>
      <c r="F369"/>
      <c r="G369"/>
      <c r="H369"/>
    </row>
    <row r="370" spans="1:8" s="5" customFormat="1" ht="30.75">
      <c r="A370" s="27">
        <v>361</v>
      </c>
      <c r="B370" s="39" t="s">
        <v>180</v>
      </c>
      <c r="C370" s="33" t="s">
        <v>201</v>
      </c>
      <c r="D370" s="30">
        <v>1</v>
      </c>
      <c r="F370"/>
      <c r="G370"/>
      <c r="H370"/>
    </row>
    <row r="371" spans="1:8" s="5" customFormat="1" ht="31.5" thickBot="1">
      <c r="A371" s="24">
        <v>362</v>
      </c>
      <c r="B371" s="41" t="s">
        <v>16</v>
      </c>
      <c r="C371" s="83" t="s">
        <v>201</v>
      </c>
      <c r="D371" s="42">
        <f>40-1</f>
        <v>39</v>
      </c>
      <c r="F371"/>
      <c r="G371"/>
      <c r="H371"/>
    </row>
    <row r="372" spans="1:8" s="5" customFormat="1" ht="34.15" customHeight="1">
      <c r="A372" s="24">
        <v>363</v>
      </c>
      <c r="B372" s="37" t="s">
        <v>181</v>
      </c>
      <c r="C372" s="88" t="s">
        <v>202</v>
      </c>
      <c r="D372" s="38">
        <v>1</v>
      </c>
      <c r="F372"/>
      <c r="G372"/>
      <c r="H372"/>
    </row>
    <row r="373" spans="1:8" s="5" customFormat="1" ht="30.75">
      <c r="A373" s="24">
        <v>364</v>
      </c>
      <c r="B373" s="39" t="s">
        <v>180</v>
      </c>
      <c r="C373" s="33" t="s">
        <v>202</v>
      </c>
      <c r="D373" s="30">
        <v>1</v>
      </c>
      <c r="F373"/>
      <c r="G373"/>
      <c r="H373"/>
    </row>
    <row r="374" spans="1:8" s="5" customFormat="1" ht="31.5" thickBot="1">
      <c r="A374" s="27">
        <v>365</v>
      </c>
      <c r="B374" s="41" t="s">
        <v>16</v>
      </c>
      <c r="C374" s="83" t="s">
        <v>202</v>
      </c>
      <c r="D374" s="42">
        <f>16-9</f>
        <v>7</v>
      </c>
      <c r="F374"/>
      <c r="G374"/>
      <c r="H374"/>
    </row>
    <row r="375" spans="1:8" s="5" customFormat="1" ht="30.75">
      <c r="A375" s="24">
        <v>366</v>
      </c>
      <c r="B375" s="40" t="s">
        <v>13</v>
      </c>
      <c r="C375" s="94" t="s">
        <v>141</v>
      </c>
      <c r="D375" s="26">
        <v>1</v>
      </c>
      <c r="F375"/>
      <c r="G375"/>
      <c r="H375"/>
    </row>
    <row r="376" spans="1:8" s="5" customFormat="1" ht="30.75">
      <c r="A376" s="24">
        <v>367</v>
      </c>
      <c r="B376" s="28" t="s">
        <v>179</v>
      </c>
      <c r="C376" s="35" t="s">
        <v>142</v>
      </c>
      <c r="D376" s="23">
        <v>1</v>
      </c>
      <c r="F376"/>
      <c r="G376"/>
      <c r="H376"/>
    </row>
    <row r="377" spans="1:8" s="5" customFormat="1" ht="30.75">
      <c r="A377" s="24">
        <v>368</v>
      </c>
      <c r="B377" s="31" t="s">
        <v>180</v>
      </c>
      <c r="C377" s="34" t="s">
        <v>142</v>
      </c>
      <c r="D377" s="44">
        <v>1</v>
      </c>
      <c r="F377"/>
      <c r="G377"/>
      <c r="H377"/>
    </row>
    <row r="378" spans="1:8" s="5" customFormat="1" ht="31.5" thickBot="1">
      <c r="A378" s="27">
        <v>369</v>
      </c>
      <c r="B378" s="67" t="s">
        <v>16</v>
      </c>
      <c r="C378" s="84" t="s">
        <v>142</v>
      </c>
      <c r="D378" s="96">
        <v>4</v>
      </c>
      <c r="F378"/>
      <c r="G378"/>
      <c r="H378"/>
    </row>
    <row r="379" spans="1:8" s="5" customFormat="1" ht="30.75">
      <c r="A379" s="24">
        <v>370</v>
      </c>
      <c r="B379" s="45" t="s">
        <v>21</v>
      </c>
      <c r="C379" s="46" t="s">
        <v>143</v>
      </c>
      <c r="D379" s="23">
        <v>1</v>
      </c>
      <c r="F379"/>
      <c r="G379"/>
      <c r="H379"/>
    </row>
    <row r="380" spans="1:8" s="5" customFormat="1" ht="33">
      <c r="A380" s="24">
        <v>371</v>
      </c>
      <c r="B380" s="31" t="s">
        <v>180</v>
      </c>
      <c r="C380" s="34" t="s">
        <v>143</v>
      </c>
      <c r="D380" s="47">
        <v>1</v>
      </c>
      <c r="F380"/>
      <c r="G380"/>
      <c r="H380"/>
    </row>
    <row r="381" spans="1:8" s="5" customFormat="1" ht="30.75">
      <c r="A381" s="24">
        <v>372</v>
      </c>
      <c r="B381" s="28" t="s">
        <v>16</v>
      </c>
      <c r="C381" s="34" t="s">
        <v>143</v>
      </c>
      <c r="D381" s="44">
        <f>5+1</f>
        <v>6</v>
      </c>
      <c r="F381"/>
      <c r="G381"/>
      <c r="H381"/>
    </row>
    <row r="382" spans="1:8" s="5" customFormat="1" ht="31.5" thickBot="1">
      <c r="A382" s="27">
        <v>373</v>
      </c>
      <c r="B382" s="62" t="s">
        <v>19</v>
      </c>
      <c r="C382" s="84" t="s">
        <v>143</v>
      </c>
      <c r="D382" s="71">
        <f>8-1</f>
        <v>7</v>
      </c>
      <c r="F382"/>
      <c r="G382"/>
      <c r="H382"/>
    </row>
    <row r="383" spans="1:8" s="5" customFormat="1" ht="31.5" thickBot="1">
      <c r="A383" s="24">
        <v>374</v>
      </c>
      <c r="B383" s="63" t="s">
        <v>144</v>
      </c>
      <c r="C383" s="97" t="s">
        <v>145</v>
      </c>
      <c r="D383" s="72">
        <v>1</v>
      </c>
      <c r="F383"/>
      <c r="G383"/>
      <c r="H383"/>
    </row>
    <row r="384" spans="1:8" s="5" customFormat="1" ht="30.75">
      <c r="A384" s="24">
        <v>375</v>
      </c>
      <c r="B384" s="64" t="s">
        <v>179</v>
      </c>
      <c r="C384" s="85" t="s">
        <v>203</v>
      </c>
      <c r="D384" s="73">
        <v>1</v>
      </c>
      <c r="F384"/>
      <c r="G384"/>
      <c r="H384"/>
    </row>
    <row r="385" spans="1:8" s="5" customFormat="1" ht="30.75">
      <c r="A385" s="24">
        <v>376</v>
      </c>
      <c r="B385" s="31" t="s">
        <v>180</v>
      </c>
      <c r="C385" s="89" t="s">
        <v>203</v>
      </c>
      <c r="D385" s="74">
        <v>1</v>
      </c>
      <c r="F385"/>
      <c r="G385"/>
      <c r="H385"/>
    </row>
    <row r="386" spans="1:8" s="5" customFormat="1" ht="30.75">
      <c r="A386" s="27">
        <v>377</v>
      </c>
      <c r="B386" s="65" t="s">
        <v>16</v>
      </c>
      <c r="C386" s="89" t="s">
        <v>203</v>
      </c>
      <c r="D386" s="74">
        <v>14</v>
      </c>
      <c r="F386"/>
      <c r="G386"/>
      <c r="H386"/>
    </row>
    <row r="387" spans="1:8" s="5" customFormat="1" ht="33.75" thickBot="1">
      <c r="A387" s="24">
        <v>378</v>
      </c>
      <c r="B387" s="66" t="s">
        <v>33</v>
      </c>
      <c r="C387" s="84" t="s">
        <v>203</v>
      </c>
      <c r="D387" s="75">
        <v>3</v>
      </c>
      <c r="F387"/>
      <c r="G387"/>
      <c r="H387"/>
    </row>
    <row r="388" spans="1:8" s="5" customFormat="1" ht="33">
      <c r="A388" s="24">
        <v>379</v>
      </c>
      <c r="B388" s="64" t="s">
        <v>181</v>
      </c>
      <c r="C388" s="85" t="s">
        <v>204</v>
      </c>
      <c r="D388" s="76">
        <v>1</v>
      </c>
      <c r="F388"/>
      <c r="G388"/>
      <c r="H388"/>
    </row>
    <row r="389" spans="1:8" s="5" customFormat="1" ht="33">
      <c r="A389" s="24">
        <v>380</v>
      </c>
      <c r="B389" s="31" t="s">
        <v>180</v>
      </c>
      <c r="C389" s="89" t="s">
        <v>204</v>
      </c>
      <c r="D389" s="77">
        <v>1</v>
      </c>
      <c r="F389"/>
      <c r="G389"/>
      <c r="H389"/>
    </row>
    <row r="390" spans="1:8" s="5" customFormat="1" ht="33">
      <c r="A390" s="27">
        <v>381</v>
      </c>
      <c r="B390" s="39" t="s">
        <v>16</v>
      </c>
      <c r="C390" s="89" t="s">
        <v>204</v>
      </c>
      <c r="D390" s="77">
        <v>10</v>
      </c>
      <c r="F390"/>
      <c r="G390"/>
      <c r="H390"/>
    </row>
    <row r="391" spans="1:8" s="5" customFormat="1" ht="33.75" thickBot="1">
      <c r="A391" s="24">
        <v>382</v>
      </c>
      <c r="B391" s="41" t="s">
        <v>33</v>
      </c>
      <c r="C391" s="84" t="s">
        <v>204</v>
      </c>
      <c r="D391" s="75">
        <v>3</v>
      </c>
      <c r="F391"/>
      <c r="G391"/>
      <c r="H391"/>
    </row>
    <row r="392" spans="1:8" s="5" customFormat="1" ht="33">
      <c r="A392" s="24">
        <v>383</v>
      </c>
      <c r="B392" s="64" t="s">
        <v>74</v>
      </c>
      <c r="C392" s="85" t="s">
        <v>146</v>
      </c>
      <c r="D392" s="76">
        <v>1</v>
      </c>
      <c r="F392"/>
      <c r="G392"/>
      <c r="H392"/>
    </row>
    <row r="393" spans="1:8" s="5" customFormat="1" ht="33">
      <c r="A393" s="24">
        <v>384</v>
      </c>
      <c r="B393" s="39" t="s">
        <v>16</v>
      </c>
      <c r="C393" s="89" t="s">
        <v>146</v>
      </c>
      <c r="D393" s="77">
        <v>1</v>
      </c>
      <c r="F393"/>
      <c r="G393"/>
      <c r="H393"/>
    </row>
    <row r="394" spans="1:8" s="5" customFormat="1" ht="33.75" thickBot="1">
      <c r="A394" s="27">
        <v>385</v>
      </c>
      <c r="B394" s="41" t="s">
        <v>33</v>
      </c>
      <c r="C394" s="84" t="s">
        <v>146</v>
      </c>
      <c r="D394" s="75">
        <v>1</v>
      </c>
      <c r="F394"/>
      <c r="G394"/>
      <c r="H394"/>
    </row>
    <row r="395" spans="1:8" s="5" customFormat="1" ht="33">
      <c r="A395" s="24">
        <v>386</v>
      </c>
      <c r="B395" s="64" t="s">
        <v>74</v>
      </c>
      <c r="C395" s="85" t="s">
        <v>147</v>
      </c>
      <c r="D395" s="76">
        <v>1</v>
      </c>
      <c r="F395"/>
      <c r="G395"/>
      <c r="H395"/>
    </row>
    <row r="396" spans="1:8" s="5" customFormat="1" ht="33">
      <c r="A396" s="24">
        <v>387</v>
      </c>
      <c r="B396" s="39" t="s">
        <v>16</v>
      </c>
      <c r="C396" s="89" t="s">
        <v>147</v>
      </c>
      <c r="D396" s="77">
        <v>1</v>
      </c>
      <c r="F396"/>
      <c r="G396"/>
      <c r="H396"/>
    </row>
    <row r="397" spans="1:8" s="5" customFormat="1" ht="33.75" thickBot="1">
      <c r="A397" s="24">
        <v>388</v>
      </c>
      <c r="B397" s="41" t="s">
        <v>33</v>
      </c>
      <c r="C397" s="84" t="s">
        <v>147</v>
      </c>
      <c r="D397" s="75">
        <v>1</v>
      </c>
      <c r="F397"/>
      <c r="G397"/>
      <c r="H397"/>
    </row>
    <row r="398" spans="1:8" s="5" customFormat="1" ht="33">
      <c r="A398" s="27">
        <v>389</v>
      </c>
      <c r="B398" s="49" t="s">
        <v>74</v>
      </c>
      <c r="C398" s="90" t="s">
        <v>148</v>
      </c>
      <c r="D398" s="78">
        <v>1</v>
      </c>
      <c r="F398"/>
      <c r="G398"/>
      <c r="H398"/>
    </row>
    <row r="399" spans="1:8" s="5" customFormat="1" ht="33">
      <c r="A399" s="24">
        <v>390</v>
      </c>
      <c r="B399" s="28" t="s">
        <v>16</v>
      </c>
      <c r="C399" s="34" t="s">
        <v>148</v>
      </c>
      <c r="D399" s="77">
        <v>3</v>
      </c>
      <c r="F399"/>
      <c r="G399"/>
      <c r="H399"/>
    </row>
    <row r="400" spans="1:8" s="5" customFormat="1" ht="33.75" thickBot="1">
      <c r="A400" s="24">
        <v>391</v>
      </c>
      <c r="B400" s="67" t="s">
        <v>33</v>
      </c>
      <c r="C400" s="91" t="s">
        <v>148</v>
      </c>
      <c r="D400" s="75">
        <v>1</v>
      </c>
      <c r="F400"/>
      <c r="G400"/>
      <c r="H400"/>
    </row>
    <row r="401" spans="1:8" s="5" customFormat="1" ht="33">
      <c r="A401" s="24">
        <v>392</v>
      </c>
      <c r="B401" s="64" t="s">
        <v>74</v>
      </c>
      <c r="C401" s="85" t="s">
        <v>149</v>
      </c>
      <c r="D401" s="76">
        <v>1</v>
      </c>
      <c r="F401"/>
      <c r="G401"/>
      <c r="H401"/>
    </row>
    <row r="402" spans="1:8" s="5" customFormat="1" ht="33">
      <c r="A402" s="27">
        <v>393</v>
      </c>
      <c r="B402" s="28" t="s">
        <v>16</v>
      </c>
      <c r="C402" s="89" t="s">
        <v>149</v>
      </c>
      <c r="D402" s="77">
        <v>1</v>
      </c>
      <c r="F402"/>
      <c r="G402"/>
      <c r="H402"/>
    </row>
    <row r="403" spans="1:8" s="5" customFormat="1" ht="33.75" thickBot="1">
      <c r="A403" s="24">
        <v>394</v>
      </c>
      <c r="B403" s="68" t="s">
        <v>33</v>
      </c>
      <c r="C403" s="84" t="s">
        <v>149</v>
      </c>
      <c r="D403" s="79">
        <v>2</v>
      </c>
      <c r="F403"/>
      <c r="G403"/>
      <c r="H403"/>
    </row>
    <row r="404" spans="1:8" s="5" customFormat="1" ht="33">
      <c r="A404" s="24">
        <v>395</v>
      </c>
      <c r="B404" s="49" t="s">
        <v>144</v>
      </c>
      <c r="C404" s="94" t="s">
        <v>150</v>
      </c>
      <c r="D404" s="80">
        <v>1</v>
      </c>
      <c r="F404"/>
      <c r="G404"/>
      <c r="H404"/>
    </row>
    <row r="405" spans="1:8" s="5" customFormat="1" ht="33">
      <c r="A405" s="24">
        <v>396</v>
      </c>
      <c r="B405" s="51" t="s">
        <v>184</v>
      </c>
      <c r="C405" s="35" t="s">
        <v>151</v>
      </c>
      <c r="D405" s="80">
        <v>1</v>
      </c>
      <c r="F405"/>
      <c r="G405"/>
      <c r="H405"/>
    </row>
    <row r="406" spans="1:8" s="5" customFormat="1" ht="33">
      <c r="A406" s="27">
        <v>397</v>
      </c>
      <c r="B406" s="31" t="s">
        <v>180</v>
      </c>
      <c r="C406" s="34" t="s">
        <v>151</v>
      </c>
      <c r="D406" s="80">
        <v>1</v>
      </c>
      <c r="F406"/>
      <c r="G406"/>
      <c r="H406"/>
    </row>
    <row r="407" spans="1:8" s="5" customFormat="1" ht="33">
      <c r="A407" s="24">
        <v>398</v>
      </c>
      <c r="B407" s="39" t="s">
        <v>16</v>
      </c>
      <c r="C407" s="34" t="s">
        <v>151</v>
      </c>
      <c r="D407" s="80">
        <v>2</v>
      </c>
      <c r="F407"/>
      <c r="G407"/>
      <c r="H407"/>
    </row>
    <row r="408" spans="1:8" s="5" customFormat="1" ht="33.75" thickBot="1">
      <c r="A408" s="24">
        <v>399</v>
      </c>
      <c r="B408" s="28" t="s">
        <v>33</v>
      </c>
      <c r="C408" s="84" t="s">
        <v>151</v>
      </c>
      <c r="D408" s="80">
        <v>2</v>
      </c>
      <c r="F408"/>
      <c r="G408"/>
      <c r="H408"/>
    </row>
    <row r="409" spans="1:8" s="5" customFormat="1" ht="33">
      <c r="A409" s="24">
        <v>400</v>
      </c>
      <c r="B409" s="64" t="s">
        <v>181</v>
      </c>
      <c r="C409" s="85" t="s">
        <v>152</v>
      </c>
      <c r="D409" s="80">
        <v>1</v>
      </c>
      <c r="F409"/>
      <c r="G409"/>
      <c r="H409"/>
    </row>
    <row r="410" spans="1:8" s="5" customFormat="1" ht="33">
      <c r="A410" s="27">
        <v>401</v>
      </c>
      <c r="B410" s="31" t="s">
        <v>180</v>
      </c>
      <c r="C410" s="89" t="s">
        <v>152</v>
      </c>
      <c r="D410" s="80">
        <v>1</v>
      </c>
      <c r="F410"/>
      <c r="G410"/>
      <c r="H410"/>
    </row>
    <row r="411" spans="1:8" s="5" customFormat="1" ht="33">
      <c r="A411" s="24">
        <v>402</v>
      </c>
      <c r="B411" s="39" t="s">
        <v>16</v>
      </c>
      <c r="C411" s="89" t="s">
        <v>152</v>
      </c>
      <c r="D411" s="80">
        <v>1</v>
      </c>
      <c r="F411"/>
      <c r="G411"/>
      <c r="H411"/>
    </row>
    <row r="412" spans="1:8" s="5" customFormat="1" ht="33.75" thickBot="1">
      <c r="A412" s="24">
        <v>403</v>
      </c>
      <c r="B412" s="68" t="s">
        <v>33</v>
      </c>
      <c r="C412" s="89" t="s">
        <v>152</v>
      </c>
      <c r="D412" s="80">
        <v>2</v>
      </c>
      <c r="F412"/>
      <c r="G412"/>
      <c r="H412"/>
    </row>
    <row r="413" spans="1:8" s="5" customFormat="1" ht="33">
      <c r="A413" s="24">
        <v>404</v>
      </c>
      <c r="B413" s="64" t="s">
        <v>74</v>
      </c>
      <c r="C413" s="90" t="s">
        <v>153</v>
      </c>
      <c r="D413" s="80">
        <v>1</v>
      </c>
      <c r="F413"/>
      <c r="G413"/>
      <c r="H413"/>
    </row>
    <row r="414" spans="1:8" s="5" customFormat="1" ht="33">
      <c r="A414" s="27">
        <v>405</v>
      </c>
      <c r="B414" s="28" t="s">
        <v>16</v>
      </c>
      <c r="C414" s="89" t="s">
        <v>153</v>
      </c>
      <c r="D414" s="80">
        <v>3</v>
      </c>
      <c r="F414"/>
      <c r="G414"/>
      <c r="H414"/>
    </row>
    <row r="415" spans="1:8" s="5" customFormat="1" ht="33.75" thickBot="1">
      <c r="A415" s="24">
        <v>406</v>
      </c>
      <c r="B415" s="67" t="s">
        <v>33</v>
      </c>
      <c r="C415" s="89" t="s">
        <v>153</v>
      </c>
      <c r="D415" s="80">
        <v>2</v>
      </c>
      <c r="F415"/>
      <c r="G415"/>
      <c r="H415"/>
    </row>
    <row r="416" spans="1:8" s="5" customFormat="1" ht="33">
      <c r="A416" s="24">
        <v>407</v>
      </c>
      <c r="B416" s="64" t="s">
        <v>74</v>
      </c>
      <c r="C416" s="90" t="s">
        <v>154</v>
      </c>
      <c r="D416" s="80">
        <v>1</v>
      </c>
      <c r="F416"/>
      <c r="G416"/>
      <c r="H416"/>
    </row>
    <row r="417" spans="1:8" s="5" customFormat="1" ht="33">
      <c r="A417" s="24">
        <v>408</v>
      </c>
      <c r="B417" s="39" t="s">
        <v>16</v>
      </c>
      <c r="C417" s="89" t="s">
        <v>154</v>
      </c>
      <c r="D417" s="80">
        <v>5</v>
      </c>
      <c r="F417"/>
      <c r="G417"/>
      <c r="H417"/>
    </row>
    <row r="418" spans="1:8" s="5" customFormat="1" ht="33.75" thickBot="1">
      <c r="A418" s="27">
        <v>409</v>
      </c>
      <c r="B418" s="67" t="s">
        <v>33</v>
      </c>
      <c r="C418" s="84" t="s">
        <v>154</v>
      </c>
      <c r="D418" s="79">
        <v>2</v>
      </c>
      <c r="F418"/>
      <c r="G418"/>
      <c r="H418"/>
    </row>
    <row r="419" spans="1:8" s="5" customFormat="1" ht="33">
      <c r="A419" s="24">
        <v>410</v>
      </c>
      <c r="B419" s="49" t="s">
        <v>144</v>
      </c>
      <c r="C419" s="48" t="s">
        <v>155</v>
      </c>
      <c r="D419" s="80">
        <v>1</v>
      </c>
      <c r="F419"/>
      <c r="G419"/>
      <c r="H419"/>
    </row>
    <row r="420" spans="1:8" s="5" customFormat="1" ht="33">
      <c r="A420" s="24">
        <v>411</v>
      </c>
      <c r="B420" s="64" t="s">
        <v>184</v>
      </c>
      <c r="C420" s="85" t="s">
        <v>151</v>
      </c>
      <c r="D420" s="80">
        <v>1</v>
      </c>
      <c r="F420"/>
      <c r="G420"/>
      <c r="H420"/>
    </row>
    <row r="421" spans="1:8" s="5" customFormat="1" ht="33">
      <c r="A421" s="24">
        <v>412</v>
      </c>
      <c r="B421" s="31" t="s">
        <v>180</v>
      </c>
      <c r="C421" s="89" t="s">
        <v>151</v>
      </c>
      <c r="D421" s="80">
        <v>1</v>
      </c>
      <c r="F421"/>
      <c r="G421"/>
      <c r="H421"/>
    </row>
    <row r="422" spans="1:8" s="5" customFormat="1" ht="33">
      <c r="A422" s="27">
        <v>413</v>
      </c>
      <c r="B422" s="28" t="s">
        <v>16</v>
      </c>
      <c r="C422" s="89" t="s">
        <v>151</v>
      </c>
      <c r="D422" s="80">
        <v>6</v>
      </c>
      <c r="F422"/>
      <c r="G422"/>
      <c r="H422"/>
    </row>
    <row r="423" spans="1:8" s="5" customFormat="1" ht="33.75" thickBot="1">
      <c r="A423" s="24">
        <v>414</v>
      </c>
      <c r="B423" s="67" t="s">
        <v>33</v>
      </c>
      <c r="C423" s="84" t="s">
        <v>151</v>
      </c>
      <c r="D423" s="79">
        <v>2</v>
      </c>
      <c r="F423"/>
      <c r="G423"/>
      <c r="H423"/>
    </row>
    <row r="424" spans="1:8" s="5" customFormat="1" ht="33">
      <c r="A424" s="24">
        <v>415</v>
      </c>
      <c r="B424" s="64" t="s">
        <v>181</v>
      </c>
      <c r="C424" s="85" t="s">
        <v>152</v>
      </c>
      <c r="D424" s="81">
        <v>1</v>
      </c>
      <c r="F424"/>
      <c r="G424"/>
      <c r="H424"/>
    </row>
    <row r="425" spans="1:8" s="5" customFormat="1" ht="33">
      <c r="A425" s="24">
        <v>416</v>
      </c>
      <c r="B425" s="31" t="s">
        <v>180</v>
      </c>
      <c r="C425" s="89" t="s">
        <v>152</v>
      </c>
      <c r="D425" s="80">
        <v>1</v>
      </c>
      <c r="F425"/>
      <c r="G425"/>
      <c r="H425"/>
    </row>
    <row r="426" spans="1:8" s="5" customFormat="1" ht="33">
      <c r="A426" s="27">
        <v>417</v>
      </c>
      <c r="B426" s="28" t="s">
        <v>16</v>
      </c>
      <c r="C426" s="89" t="s">
        <v>152</v>
      </c>
      <c r="D426" s="80">
        <v>4</v>
      </c>
      <c r="F426"/>
      <c r="G426"/>
      <c r="H426"/>
    </row>
    <row r="427" spans="1:8" s="5" customFormat="1" ht="33.75" thickBot="1">
      <c r="A427" s="24">
        <v>418</v>
      </c>
      <c r="B427" s="67" t="s">
        <v>33</v>
      </c>
      <c r="C427" s="84" t="s">
        <v>152</v>
      </c>
      <c r="D427" s="79">
        <v>4</v>
      </c>
      <c r="F427"/>
      <c r="G427"/>
      <c r="H427"/>
    </row>
    <row r="428" spans="1:8" s="5" customFormat="1" ht="33">
      <c r="A428" s="24">
        <v>419</v>
      </c>
      <c r="B428" s="64" t="s">
        <v>74</v>
      </c>
      <c r="C428" s="85" t="s">
        <v>156</v>
      </c>
      <c r="D428" s="81">
        <v>1</v>
      </c>
      <c r="F428"/>
      <c r="G428"/>
      <c r="H428"/>
    </row>
    <row r="429" spans="1:8" s="5" customFormat="1" ht="33">
      <c r="A429" s="24">
        <v>420</v>
      </c>
      <c r="B429" s="28" t="s">
        <v>16</v>
      </c>
      <c r="C429" s="89" t="s">
        <v>156</v>
      </c>
      <c r="D429" s="80">
        <v>2</v>
      </c>
      <c r="F429"/>
      <c r="G429"/>
      <c r="H429"/>
    </row>
    <row r="430" spans="1:8" s="5" customFormat="1" ht="33.75" thickBot="1">
      <c r="A430" s="27">
        <v>421</v>
      </c>
      <c r="B430" s="67" t="s">
        <v>33</v>
      </c>
      <c r="C430" s="89" t="s">
        <v>156</v>
      </c>
      <c r="D430" s="80">
        <v>3</v>
      </c>
      <c r="F430"/>
      <c r="G430"/>
      <c r="H430"/>
    </row>
    <row r="431" spans="1:8" s="5" customFormat="1" ht="30.75">
      <c r="A431" s="24">
        <v>422</v>
      </c>
      <c r="B431" s="49" t="s">
        <v>144</v>
      </c>
      <c r="C431" s="48" t="s">
        <v>157</v>
      </c>
      <c r="D431" s="50">
        <v>1</v>
      </c>
      <c r="F431"/>
      <c r="G431"/>
      <c r="H431"/>
    </row>
    <row r="432" spans="1:8" s="5" customFormat="1" ht="30.75">
      <c r="A432" s="24">
        <v>423</v>
      </c>
      <c r="B432" s="51" t="s">
        <v>158</v>
      </c>
      <c r="C432" s="34" t="s">
        <v>159</v>
      </c>
      <c r="D432" s="52">
        <v>1</v>
      </c>
      <c r="F432"/>
      <c r="G432"/>
      <c r="H432"/>
    </row>
    <row r="433" spans="1:8" s="5" customFormat="1" ht="30.75">
      <c r="A433" s="24">
        <v>424</v>
      </c>
      <c r="B433" s="39" t="s">
        <v>16</v>
      </c>
      <c r="C433" s="34" t="s">
        <v>159</v>
      </c>
      <c r="D433" s="52">
        <f>4+1</f>
        <v>5</v>
      </c>
      <c r="F433"/>
      <c r="G433"/>
      <c r="H433"/>
    </row>
    <row r="434" spans="1:8" s="5" customFormat="1" ht="33.75" thickBot="1">
      <c r="A434" s="27">
        <v>425</v>
      </c>
      <c r="B434" s="28" t="s">
        <v>33</v>
      </c>
      <c r="C434" s="34" t="s">
        <v>159</v>
      </c>
      <c r="D434" s="82">
        <f>6-5</f>
        <v>1</v>
      </c>
      <c r="F434"/>
      <c r="G434"/>
      <c r="H434"/>
    </row>
    <row r="435" spans="1:8" s="5" customFormat="1" ht="33">
      <c r="A435" s="24">
        <v>426</v>
      </c>
      <c r="B435" s="64" t="s">
        <v>74</v>
      </c>
      <c r="C435" s="90" t="s">
        <v>160</v>
      </c>
      <c r="D435" s="80">
        <v>1</v>
      </c>
      <c r="F435"/>
      <c r="G435"/>
      <c r="H435"/>
    </row>
    <row r="436" spans="1:8" s="5" customFormat="1" ht="33">
      <c r="A436" s="24">
        <v>427</v>
      </c>
      <c r="B436" s="28" t="s">
        <v>16</v>
      </c>
      <c r="C436" s="34" t="s">
        <v>160</v>
      </c>
      <c r="D436" s="80">
        <v>1</v>
      </c>
      <c r="F436"/>
      <c r="G436"/>
      <c r="H436"/>
    </row>
    <row r="437" spans="1:8" customFormat="1" ht="33">
      <c r="A437" s="24">
        <v>428</v>
      </c>
      <c r="B437" s="28" t="s">
        <v>33</v>
      </c>
      <c r="C437" s="34" t="s">
        <v>160</v>
      </c>
      <c r="D437" s="80">
        <v>2</v>
      </c>
      <c r="E437" s="5"/>
    </row>
    <row r="438" spans="1:8" customFormat="1" ht="33.75" thickBot="1">
      <c r="A438" s="27">
        <v>429</v>
      </c>
      <c r="B438" s="68" t="s">
        <v>161</v>
      </c>
      <c r="C438" s="34" t="s">
        <v>160</v>
      </c>
      <c r="D438" s="80">
        <v>1</v>
      </c>
      <c r="E438" s="5"/>
    </row>
    <row r="439" spans="1:8" s="5" customFormat="1" ht="30.75">
      <c r="A439" s="24">
        <v>430</v>
      </c>
      <c r="B439" s="49" t="s">
        <v>144</v>
      </c>
      <c r="C439" s="48" t="s">
        <v>162</v>
      </c>
      <c r="D439" s="53">
        <v>1</v>
      </c>
      <c r="F439"/>
      <c r="G439"/>
      <c r="H439"/>
    </row>
    <row r="440" spans="1:8" s="5" customFormat="1" ht="30.75">
      <c r="A440" s="24">
        <v>431</v>
      </c>
      <c r="B440" s="51" t="s">
        <v>158</v>
      </c>
      <c r="C440" s="34" t="s">
        <v>163</v>
      </c>
      <c r="D440" s="52">
        <v>1</v>
      </c>
      <c r="F440"/>
      <c r="G440"/>
      <c r="H440"/>
    </row>
    <row r="441" spans="1:8" s="5" customFormat="1" ht="33">
      <c r="A441" s="24">
        <v>432</v>
      </c>
      <c r="B441" s="69" t="s">
        <v>16</v>
      </c>
      <c r="C441" s="34" t="s">
        <v>163</v>
      </c>
      <c r="D441" s="82">
        <f>2+1</f>
        <v>3</v>
      </c>
      <c r="F441"/>
      <c r="G441"/>
      <c r="H441"/>
    </row>
    <row r="442" spans="1:8" s="5" customFormat="1" ht="33.75" thickBot="1">
      <c r="A442" s="27">
        <v>433</v>
      </c>
      <c r="B442" s="67" t="s">
        <v>161</v>
      </c>
      <c r="C442" s="34" t="s">
        <v>163</v>
      </c>
      <c r="D442" s="79">
        <f>2+1</f>
        <v>3</v>
      </c>
      <c r="F442"/>
      <c r="G442"/>
      <c r="H442"/>
    </row>
    <row r="443" spans="1:8" s="5" customFormat="1" ht="33">
      <c r="A443" s="24">
        <v>434</v>
      </c>
      <c r="B443" s="40" t="s">
        <v>74</v>
      </c>
      <c r="C443" s="90" t="s">
        <v>164</v>
      </c>
      <c r="D443" s="81">
        <v>1</v>
      </c>
      <c r="F443"/>
      <c r="G443"/>
      <c r="H443"/>
    </row>
    <row r="444" spans="1:8" s="5" customFormat="1" ht="33">
      <c r="A444" s="24">
        <v>435</v>
      </c>
      <c r="B444" s="28" t="s">
        <v>16</v>
      </c>
      <c r="C444" s="34" t="s">
        <v>164</v>
      </c>
      <c r="D444" s="80">
        <v>2</v>
      </c>
      <c r="F444"/>
      <c r="G444"/>
      <c r="H444"/>
    </row>
    <row r="445" spans="1:8" s="5" customFormat="1" ht="33.75" thickBot="1">
      <c r="A445" s="24">
        <v>436</v>
      </c>
      <c r="B445" s="68" t="s">
        <v>33</v>
      </c>
      <c r="C445" s="34" t="s">
        <v>164</v>
      </c>
      <c r="D445" s="80">
        <v>1</v>
      </c>
      <c r="F445"/>
      <c r="G445"/>
      <c r="H445"/>
    </row>
    <row r="446" spans="1:8" s="5" customFormat="1" ht="30.75">
      <c r="A446" s="27">
        <v>437</v>
      </c>
      <c r="B446" s="49" t="s">
        <v>144</v>
      </c>
      <c r="C446" s="48" t="s">
        <v>165</v>
      </c>
      <c r="D446" s="53">
        <v>1</v>
      </c>
      <c r="F446"/>
      <c r="G446"/>
      <c r="H446"/>
    </row>
    <row r="447" spans="1:8" s="5" customFormat="1" ht="30.75">
      <c r="A447" s="24">
        <v>438</v>
      </c>
      <c r="B447" s="51" t="s">
        <v>158</v>
      </c>
      <c r="C447" s="34" t="s">
        <v>166</v>
      </c>
      <c r="D447" s="52">
        <v>1</v>
      </c>
      <c r="F447"/>
      <c r="G447"/>
      <c r="H447"/>
    </row>
    <row r="448" spans="1:8" s="5" customFormat="1" ht="30.75">
      <c r="A448" s="24">
        <v>439</v>
      </c>
      <c r="B448" s="39" t="s">
        <v>16</v>
      </c>
      <c r="C448" s="34" t="s">
        <v>166</v>
      </c>
      <c r="D448" s="52">
        <f>3+4</f>
        <v>7</v>
      </c>
      <c r="F448"/>
      <c r="G448"/>
      <c r="H448"/>
    </row>
    <row r="449" spans="1:8" s="5" customFormat="1" ht="33.75" thickBot="1">
      <c r="A449" s="24">
        <v>440</v>
      </c>
      <c r="B449" s="28" t="s">
        <v>33</v>
      </c>
      <c r="C449" s="34" t="s">
        <v>166</v>
      </c>
      <c r="D449" s="80">
        <f>2+1</f>
        <v>3</v>
      </c>
      <c r="F449"/>
      <c r="G449"/>
      <c r="H449"/>
    </row>
    <row r="450" spans="1:8" s="5" customFormat="1" ht="30.75">
      <c r="A450" s="27">
        <v>441</v>
      </c>
      <c r="B450" s="49" t="s">
        <v>144</v>
      </c>
      <c r="C450" s="48" t="s">
        <v>167</v>
      </c>
      <c r="D450" s="53">
        <v>1</v>
      </c>
      <c r="F450"/>
      <c r="G450"/>
      <c r="H450"/>
    </row>
    <row r="451" spans="1:8" s="5" customFormat="1" ht="30.75">
      <c r="A451" s="24">
        <v>442</v>
      </c>
      <c r="B451" s="51" t="s">
        <v>158</v>
      </c>
      <c r="C451" s="34" t="s">
        <v>168</v>
      </c>
      <c r="D451" s="52">
        <v>1</v>
      </c>
      <c r="F451"/>
      <c r="G451"/>
      <c r="H451"/>
    </row>
    <row r="452" spans="1:8" s="5" customFormat="1" ht="33">
      <c r="A452" s="24">
        <v>443</v>
      </c>
      <c r="B452" s="39" t="s">
        <v>16</v>
      </c>
      <c r="C452" s="34" t="s">
        <v>168</v>
      </c>
      <c r="D452" s="80">
        <f>2+2</f>
        <v>4</v>
      </c>
      <c r="F452"/>
      <c r="G452"/>
      <c r="H452"/>
    </row>
    <row r="453" spans="1:8" s="5" customFormat="1" ht="33.75" thickBot="1">
      <c r="A453" s="24">
        <v>444</v>
      </c>
      <c r="B453" s="28" t="s">
        <v>33</v>
      </c>
      <c r="C453" s="34" t="s">
        <v>168</v>
      </c>
      <c r="D453" s="82">
        <f>2-1</f>
        <v>1</v>
      </c>
      <c r="F453"/>
      <c r="G453"/>
      <c r="H453"/>
    </row>
    <row r="454" spans="1:8" s="5" customFormat="1" ht="33">
      <c r="A454" s="27">
        <v>445</v>
      </c>
      <c r="B454" s="40" t="s">
        <v>74</v>
      </c>
      <c r="C454" s="90" t="s">
        <v>169</v>
      </c>
      <c r="D454" s="80">
        <v>1</v>
      </c>
      <c r="F454"/>
      <c r="G454"/>
      <c r="H454"/>
    </row>
    <row r="455" spans="1:8" s="5" customFormat="1" ht="33">
      <c r="A455" s="24">
        <v>446</v>
      </c>
      <c r="B455" s="28" t="s">
        <v>16</v>
      </c>
      <c r="C455" s="34" t="s">
        <v>170</v>
      </c>
      <c r="D455" s="80">
        <v>1</v>
      </c>
      <c r="F455"/>
      <c r="G455"/>
      <c r="H455"/>
    </row>
    <row r="456" spans="1:8" s="5" customFormat="1" ht="33">
      <c r="A456" s="24">
        <v>447</v>
      </c>
      <c r="B456" s="68" t="s">
        <v>33</v>
      </c>
      <c r="C456" s="34" t="s">
        <v>170</v>
      </c>
      <c r="D456" s="80">
        <v>1</v>
      </c>
      <c r="F456"/>
      <c r="G456"/>
      <c r="H456"/>
    </row>
    <row r="457" spans="1:8" s="5" customFormat="1" ht="33.75" thickBot="1">
      <c r="A457" s="24">
        <v>448</v>
      </c>
      <c r="B457" s="67" t="s">
        <v>161</v>
      </c>
      <c r="C457" s="34" t="s">
        <v>170</v>
      </c>
      <c r="D457" s="79">
        <v>1</v>
      </c>
      <c r="F457"/>
      <c r="G457"/>
      <c r="H457"/>
    </row>
    <row r="458" spans="1:8" s="5" customFormat="1" ht="33">
      <c r="A458" s="27">
        <v>449</v>
      </c>
      <c r="B458" s="40" t="s">
        <v>74</v>
      </c>
      <c r="C458" s="90" t="s">
        <v>171</v>
      </c>
      <c r="D458" s="81">
        <v>1</v>
      </c>
      <c r="F458"/>
      <c r="G458"/>
      <c r="H458"/>
    </row>
    <row r="459" spans="1:8" s="5" customFormat="1" ht="33">
      <c r="A459" s="24">
        <v>450</v>
      </c>
      <c r="B459" s="28" t="s">
        <v>16</v>
      </c>
      <c r="C459" s="34" t="s">
        <v>171</v>
      </c>
      <c r="D459" s="80">
        <v>3</v>
      </c>
      <c r="F459"/>
      <c r="G459"/>
      <c r="H459"/>
    </row>
    <row r="460" spans="1:8" s="5" customFormat="1" ht="33.75" thickBot="1">
      <c r="A460" s="24">
        <v>451</v>
      </c>
      <c r="B460" s="68" t="s">
        <v>33</v>
      </c>
      <c r="C460" s="84" t="s">
        <v>171</v>
      </c>
      <c r="D460" s="79">
        <v>2</v>
      </c>
      <c r="F460"/>
      <c r="G460"/>
      <c r="H460"/>
    </row>
    <row r="461" spans="1:8" customFormat="1" ht="30.75" thickBot="1">
      <c r="A461" s="24"/>
      <c r="B461" s="54" t="s">
        <v>172</v>
      </c>
      <c r="C461" s="54"/>
      <c r="D461" s="55">
        <f>SUM(D10:D460)</f>
        <v>1536</v>
      </c>
      <c r="E461" s="5"/>
    </row>
    <row r="462" spans="1:8" customFormat="1" ht="30.75">
      <c r="A462" s="6"/>
      <c r="B462" s="56"/>
      <c r="C462" s="56"/>
      <c r="D462" s="57"/>
      <c r="E462" s="5"/>
    </row>
    <row r="463" spans="1:8" customFormat="1" ht="30.75">
      <c r="A463" s="6"/>
      <c r="B463" s="56"/>
      <c r="C463" s="56"/>
      <c r="D463" s="58"/>
      <c r="E463" s="5"/>
    </row>
    <row r="464" spans="1:8" customFormat="1" ht="30.75">
      <c r="A464" s="6"/>
      <c r="B464" s="56"/>
      <c r="C464" s="56"/>
      <c r="D464" s="58"/>
      <c r="E464" s="5"/>
    </row>
    <row r="465" spans="1:5" customFormat="1" ht="30">
      <c r="A465" s="6"/>
      <c r="B465" s="59"/>
      <c r="C465" s="59"/>
      <c r="D465" s="60"/>
      <c r="E465" s="5"/>
    </row>
    <row r="466" spans="1:5" customFormat="1" ht="30">
      <c r="A466" s="6"/>
      <c r="B466" s="59"/>
      <c r="C466" s="59"/>
      <c r="D466" s="60"/>
      <c r="E466" s="5"/>
    </row>
    <row r="467" spans="1:5" customFormat="1" ht="30">
      <c r="A467" s="6"/>
      <c r="B467" s="59"/>
      <c r="C467" s="59"/>
      <c r="D467" s="60"/>
      <c r="E467" s="5"/>
    </row>
    <row r="468" spans="1:5" customFormat="1" ht="30">
      <c r="A468" s="6"/>
      <c r="B468" s="59"/>
      <c r="C468" s="59"/>
      <c r="D468" s="60"/>
      <c r="E468" s="5"/>
    </row>
    <row r="470" spans="1:5" customFormat="1" ht="30">
      <c r="A470" s="6"/>
      <c r="B470" s="59"/>
      <c r="C470" s="59"/>
      <c r="D470" s="60"/>
      <c r="E470" s="5"/>
    </row>
    <row r="471" spans="1:5" customFormat="1" ht="30">
      <c r="A471" s="6"/>
      <c r="B471" s="59"/>
      <c r="C471" s="59"/>
      <c r="D471" s="60"/>
      <c r="E471" s="5"/>
    </row>
    <row r="472" spans="1:5" customFormat="1" ht="30">
      <c r="A472" s="6"/>
      <c r="B472" s="59"/>
      <c r="C472" s="59"/>
      <c r="D472" s="60"/>
      <c r="E472" s="5"/>
    </row>
    <row r="474" spans="1:5" customFormat="1">
      <c r="A474" s="6"/>
      <c r="B474" s="6"/>
      <c r="C474" s="6"/>
      <c r="D474" s="60"/>
      <c r="E474" s="5"/>
    </row>
    <row r="475" spans="1:5" customFormat="1">
      <c r="A475" s="6"/>
      <c r="B475" s="6"/>
      <c r="C475" s="6"/>
      <c r="D475" s="60"/>
      <c r="E475" s="5"/>
    </row>
    <row r="476" spans="1:5" customFormat="1">
      <c r="A476" s="6"/>
      <c r="B476" s="6"/>
      <c r="C476" s="6"/>
      <c r="D476" s="60"/>
      <c r="E476" s="5"/>
    </row>
  </sheetData>
  <autoFilter ref="A9:D462">
    <filterColumn colId="0"/>
    <filterColumn colId="1"/>
    <filterColumn colId="2"/>
    <filterColumn colId="3"/>
  </autoFilter>
  <mergeCells count="1">
    <mergeCell ref="A4:D4"/>
  </mergeCells>
  <pageMargins left="0.55000000000000004" right="0.17" top="0.41" bottom="0.4" header="0.31496062992125984" footer="0.17"/>
  <pageSetup paperSize="9" scale="45" orientation="landscape" r:id="rId1"/>
  <headerFooter differentFirst="1">
    <oddFooter>&amp;C&amp;26&amp;P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struktura 04 _на 08.11.24</vt:lpstr>
      <vt:lpstr>'struktura 04 _на 08.11.24'!Область_печати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z8707</dc:creator>
  <cp:lastModifiedBy>Судніков Євген Миколайович</cp:lastModifiedBy>
  <dcterms:created xsi:type="dcterms:W3CDTF">2024-11-12T16:06:51Z</dcterms:created>
  <dcterms:modified xsi:type="dcterms:W3CDTF">2024-11-13T12:02:32Z</dcterms:modified>
</cp:coreProperties>
</file>