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30" firstSheet="1" activeTab="2"/>
  </bookViews>
  <sheets>
    <sheet name="Лист7" sheetId="20" r:id="rId1"/>
    <sheet name="Капітальні на 2019" sheetId="11" r:id="rId2"/>
    <sheet name="поточний на 2019" sheetId="21" r:id="rId3"/>
  </sheets>
  <definedNames>
    <definedName name="_xlnm.Print_Area" localSheetId="1">'Капітальні на 2019'!$A$1:$I$24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8" i="21" l="1"/>
  <c r="Q48" i="21"/>
  <c r="P48" i="21"/>
  <c r="O48" i="21"/>
  <c r="N48" i="21"/>
  <c r="M48" i="21"/>
  <c r="L48" i="21"/>
  <c r="I48" i="21"/>
  <c r="H48" i="21"/>
  <c r="G48" i="21"/>
  <c r="F48" i="21"/>
  <c r="S47" i="21"/>
  <c r="S46" i="21"/>
  <c r="S45" i="21"/>
  <c r="S44" i="21"/>
  <c r="S43" i="21"/>
  <c r="S42" i="21"/>
  <c r="E41" i="21"/>
  <c r="E48" i="21" s="1"/>
  <c r="S40" i="21"/>
  <c r="S39" i="21"/>
  <c r="J39" i="21"/>
  <c r="S38" i="21"/>
  <c r="C38" i="21"/>
  <c r="S37" i="21"/>
  <c r="S36" i="21"/>
  <c r="S35" i="21"/>
  <c r="S34" i="21"/>
  <c r="S33" i="21"/>
  <c r="S32" i="21"/>
  <c r="S31" i="21"/>
  <c r="S30" i="21"/>
  <c r="S29" i="21"/>
  <c r="J29" i="21"/>
  <c r="J48" i="21" s="1"/>
  <c r="S28" i="21"/>
  <c r="C27" i="21"/>
  <c r="C48" i="21" s="1"/>
  <c r="S26" i="21"/>
  <c r="S25" i="21"/>
  <c r="S24" i="21"/>
  <c r="S23" i="21"/>
  <c r="K23" i="21"/>
  <c r="K48" i="21" s="1"/>
  <c r="S22" i="21"/>
  <c r="S21" i="21"/>
  <c r="S20" i="21"/>
  <c r="D20" i="21"/>
  <c r="S19" i="21"/>
  <c r="D18" i="21"/>
  <c r="D48" i="21" s="1"/>
  <c r="S17" i="21"/>
  <c r="S16" i="21"/>
  <c r="S15" i="21"/>
  <c r="S14" i="21"/>
  <c r="S13" i="21"/>
  <c r="S12" i="21"/>
  <c r="S11" i="21"/>
  <c r="S48" i="21" l="1"/>
  <c r="S18" i="21"/>
  <c r="S27" i="21"/>
  <c r="S41" i="21"/>
  <c r="G19" i="11" l="1"/>
  <c r="F19" i="11"/>
  <c r="E19" i="11"/>
  <c r="D19" i="11"/>
  <c r="C19" i="11"/>
  <c r="H19" i="11" s="1"/>
  <c r="H18" i="11"/>
  <c r="H17" i="11"/>
  <c r="H16" i="11"/>
  <c r="H15" i="11"/>
  <c r="H14" i="11"/>
  <c r="H13" i="11"/>
  <c r="E22" i="20" l="1"/>
  <c r="F22" i="20"/>
  <c r="I19" i="20"/>
  <c r="I22" i="20"/>
  <c r="H22" i="20"/>
  <c r="G22" i="20"/>
  <c r="D22" i="20"/>
  <c r="I21" i="20"/>
  <c r="I20" i="20"/>
  <c r="I18" i="20"/>
  <c r="I17" i="20"/>
  <c r="I16" i="20"/>
</calcChain>
</file>

<file path=xl/sharedStrings.xml><?xml version="1.0" encoding="utf-8"?>
<sst xmlns="http://schemas.openxmlformats.org/spreadsheetml/2006/main" count="118" uniqueCount="83">
  <si>
    <t>№з/п</t>
  </si>
  <si>
    <t>Адреса</t>
  </si>
  <si>
    <t>Тепличная 1</t>
  </si>
  <si>
    <t>Тепличная 3</t>
  </si>
  <si>
    <t>Тепличная 31</t>
  </si>
  <si>
    <t>Тепличная 32</t>
  </si>
  <si>
    <t>Тепличная 33</t>
  </si>
  <si>
    <t>Тепличная 34</t>
  </si>
  <si>
    <t>Тепличная 35</t>
  </si>
  <si>
    <t>8 Марта 13</t>
  </si>
  <si>
    <t>8 Марта 15</t>
  </si>
  <si>
    <t>Березановка 1</t>
  </si>
  <si>
    <t>Березановка 2</t>
  </si>
  <si>
    <t>Березановка 3</t>
  </si>
  <si>
    <t>Будівельників 22</t>
  </si>
  <si>
    <t>Будівельників 4</t>
  </si>
  <si>
    <t>Будівельників 5</t>
  </si>
  <si>
    <t>Будівельників 6</t>
  </si>
  <si>
    <t>Будівельників 7</t>
  </si>
  <si>
    <t>Будівельників 9</t>
  </si>
  <si>
    <t>Будівельників 12</t>
  </si>
  <si>
    <t>Будівельників 14</t>
  </si>
  <si>
    <t>Будівельників 16</t>
  </si>
  <si>
    <t>Будівельників 18</t>
  </si>
  <si>
    <t>Будівельників 20</t>
  </si>
  <si>
    <t>Будівельників 28</t>
  </si>
  <si>
    <t>В.Сухомлинського 40</t>
  </si>
  <si>
    <t>Будівельників  6а</t>
  </si>
  <si>
    <t>В.Сухомлинського 46</t>
  </si>
  <si>
    <t>В.Сухомлинського 48</t>
  </si>
  <si>
    <t>В.Сухомлинського 62</t>
  </si>
  <si>
    <t>В.Сухомлинського 60</t>
  </si>
  <si>
    <t>Ремонт ліфта</t>
  </si>
  <si>
    <t>КАПІТАЛЬНІ РЕМОНТИ</t>
  </si>
  <si>
    <t>Ремонт холодного водопостачання</t>
  </si>
  <si>
    <t>ПОТОЧНІ РЕМОНТИ</t>
  </si>
  <si>
    <t>Ремонт під'їздів</t>
  </si>
  <si>
    <t>Ремонт системи каналізації</t>
  </si>
  <si>
    <t>Ремонт утеплення технічних поверхів</t>
  </si>
  <si>
    <t>Ремонт м'якої покрівлі</t>
  </si>
  <si>
    <t>В.Сухомлинського 50</t>
  </si>
  <si>
    <t>В.Сухомлинського58</t>
  </si>
  <si>
    <t>В.Сухомлинського 52</t>
  </si>
  <si>
    <t>ВСЬОГО</t>
  </si>
  <si>
    <t>Виготовлення ПКД</t>
  </si>
  <si>
    <t xml:space="preserve">                           ПЛАН РЕМОНТІВ НА 2019 рік</t>
  </si>
  <si>
    <t>Авторський і технічний нагляд</t>
  </si>
  <si>
    <t>Ремонт водостічної системи</t>
  </si>
  <si>
    <t xml:space="preserve">Ремонт ганків та зонтів над входами </t>
  </si>
  <si>
    <t>Виготовлення ПКД на капітальний ремонт об'єктів</t>
  </si>
  <si>
    <t>ЗАТВЕРДЖЕНО</t>
  </si>
  <si>
    <t>рішення виконавчого комітуту</t>
  </si>
  <si>
    <t>Слобожанської селищної ради</t>
  </si>
  <si>
    <t xml:space="preserve">_______________І.М.Камінський </t>
  </si>
  <si>
    <t>від              2018 року №</t>
  </si>
  <si>
    <t>Секретар селищної ради (виконкому)</t>
  </si>
  <si>
    <t>Л.В.Лагода</t>
  </si>
  <si>
    <t>КП "Керуюча компанія "Перспектива"</t>
  </si>
  <si>
    <t xml:space="preserve">  по житловому фонду  смт.Слобожанське , яке знаходиться на обслуговуванні </t>
  </si>
  <si>
    <t>Ремонт ганків та зонтів над підвалами</t>
  </si>
  <si>
    <t>Ремонт під'їздів (підлога)</t>
  </si>
  <si>
    <t>Заміна дверей на металопластикові</t>
  </si>
  <si>
    <t>Поточний ремонт фонтану</t>
  </si>
  <si>
    <t>Ремонт центрального опалення</t>
  </si>
  <si>
    <t>Поточний ремонт фонтану вул.Теплична  (Благоустрій)</t>
  </si>
  <si>
    <t>Ремонт фасаду</t>
  </si>
  <si>
    <t>Ремонт заміна труб водопостачання</t>
  </si>
  <si>
    <t>охорона житловогобудинку</t>
  </si>
  <si>
    <t>Спортивна 2</t>
  </si>
  <si>
    <t xml:space="preserve">                          ТИТУЛЬНИЙ СПИСОК НА 2019 рік</t>
  </si>
  <si>
    <t>В.Сухомлинського 44</t>
  </si>
  <si>
    <t>Ремонт газопостачання</t>
  </si>
  <si>
    <t>ТИТУЛЬНИЙ СПИСОК НА 2019 рік</t>
  </si>
  <si>
    <t>до рішення виконавчого комітету</t>
  </si>
  <si>
    <t>Поточний ремонт наладки поливної системи газонів вул.Теплична  (Благоустрій)</t>
  </si>
  <si>
    <t>Наладка поливної системи газонів</t>
  </si>
  <si>
    <t>ремонт фекального трубопроводу</t>
  </si>
  <si>
    <t>від 24.07.2019р. № 384</t>
  </si>
  <si>
    <t>Л.Лагода</t>
  </si>
  <si>
    <t>Додаток № 1</t>
  </si>
  <si>
    <t>Додаток № 2</t>
  </si>
  <si>
    <t xml:space="preserve">  по житловому фонду  смт Слобожанське, яке знаходиться на обслуговуванні </t>
  </si>
  <si>
    <t xml:space="preserve">  по житловому фонду  смт  Слобожанське,  яке знаходиться на обслуговуванні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</si>
</sst>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  <font>
      <b/>
      <sz val="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7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5" fillId="0" borderId="0" xfId="0" applyFont="1"/>
    <xf numFmtId="0" fontId="3" fillId="0" borderId="0" xfId="0" applyFont="1" applyAlignment="1">
      <alignment horizontal="center" vertical="center" textRotation="90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5" fillId="0" borderId="0" xfId="0" applyFont="1" applyFill="1"/>
    <xf numFmtId="0" fontId="0" fillId="0" borderId="0" xfId="0" applyFont="1"/>
    <xf numFmtId="0" fontId="6" fillId="0" borderId="1" xfId="0" applyFont="1" applyBorder="1" applyAlignment="1">
      <alignment horizontal="center"/>
    </xf>
    <xf numFmtId="0" fontId="9" fillId="0" borderId="4" xfId="0" applyFont="1" applyFill="1" applyBorder="1" applyAlignment="1">
      <alignment horizontal="center" vertical="center" textRotation="90" wrapText="1"/>
    </xf>
    <xf numFmtId="0" fontId="7" fillId="0" borderId="6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0" xfId="0" applyNumberFormat="1"/>
    <xf numFmtId="2" fontId="5" fillId="0" borderId="4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/>
    </xf>
    <xf numFmtId="0" fontId="0" fillId="0" borderId="0" xfId="0" applyFont="1" applyBorder="1"/>
    <xf numFmtId="164" fontId="7" fillId="0" borderId="0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/>
    <xf numFmtId="2" fontId="5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/>
    </xf>
    <xf numFmtId="164" fontId="10" fillId="0" borderId="0" xfId="0" applyNumberFormat="1" applyFont="1"/>
    <xf numFmtId="0" fontId="9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vertical="center"/>
    </xf>
    <xf numFmtId="0" fontId="4" fillId="0" borderId="0" xfId="0" applyFont="1" applyFill="1" applyAlignment="1"/>
    <xf numFmtId="0" fontId="8" fillId="0" borderId="7" xfId="0" applyFont="1" applyBorder="1" applyAlignment="1">
      <alignment horizontal="center" vertical="center" wrapText="1"/>
    </xf>
    <xf numFmtId="0" fontId="10" fillId="0" borderId="1" xfId="0" applyFont="1" applyBorder="1"/>
    <xf numFmtId="2" fontId="10" fillId="0" borderId="1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14" fillId="2" borderId="8" xfId="0" applyFont="1" applyFill="1" applyBorder="1"/>
    <xf numFmtId="0" fontId="14" fillId="2" borderId="0" xfId="0" applyFont="1" applyFill="1"/>
    <xf numFmtId="0" fontId="12" fillId="2" borderId="1" xfId="0" applyFont="1" applyFill="1" applyBorder="1" applyAlignment="1">
      <alignment horizontal="center" vertical="center" textRotation="90" wrapText="1"/>
    </xf>
    <xf numFmtId="0" fontId="12" fillId="2" borderId="4" xfId="0" applyFont="1" applyFill="1" applyBorder="1" applyAlignment="1">
      <alignment horizontal="center" vertical="center" textRotation="90" wrapText="1"/>
    </xf>
    <xf numFmtId="0" fontId="15" fillId="2" borderId="1" xfId="0" applyFont="1" applyFill="1" applyBorder="1" applyAlignment="1">
      <alignment horizontal="center" vertical="center" textRotation="90" wrapText="1"/>
    </xf>
    <xf numFmtId="0" fontId="16" fillId="2" borderId="0" xfId="0" applyFont="1" applyFill="1" applyAlignment="1">
      <alignment horizontal="center" vertical="center" textRotation="90" wrapText="1"/>
    </xf>
    <xf numFmtId="0" fontId="12" fillId="2" borderId="2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12" fillId="2" borderId="1" xfId="0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 vertical="center"/>
    </xf>
    <xf numFmtId="0" fontId="12" fillId="2" borderId="0" xfId="0" applyFont="1" applyFill="1"/>
    <xf numFmtId="2" fontId="18" fillId="2" borderId="1" xfId="0" applyNumberFormat="1" applyFont="1" applyFill="1" applyBorder="1" applyAlignment="1">
      <alignment horizontal="center"/>
    </xf>
    <xf numFmtId="164" fontId="18" fillId="2" borderId="1" xfId="0" applyNumberFormat="1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center"/>
    </xf>
    <xf numFmtId="0" fontId="20" fillId="0" borderId="0" xfId="0" applyFont="1" applyAlignment="1"/>
    <xf numFmtId="0" fontId="4" fillId="2" borderId="0" xfId="0" applyFont="1" applyFill="1" applyAlignment="1"/>
    <xf numFmtId="0" fontId="8" fillId="2" borderId="0" xfId="0" applyFont="1" applyFill="1" applyBorder="1" applyAlignment="1">
      <alignment vertical="center" wrapText="1"/>
    </xf>
    <xf numFmtId="0" fontId="5" fillId="0" borderId="0" xfId="0" applyFont="1" applyAlignment="1"/>
    <xf numFmtId="0" fontId="21" fillId="2" borderId="1" xfId="0" applyFont="1" applyFill="1" applyBorder="1" applyAlignment="1">
      <alignment horizontal="justify" vertical="center" wrapText="1"/>
    </xf>
    <xf numFmtId="0" fontId="21" fillId="2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/>
    </xf>
    <xf numFmtId="164" fontId="23" fillId="2" borderId="0" xfId="0" applyNumberFormat="1" applyFont="1" applyFill="1" applyBorder="1" applyAlignment="1">
      <alignment horizontal="center"/>
    </xf>
    <xf numFmtId="2" fontId="23" fillId="2" borderId="0" xfId="0" applyNumberFormat="1" applyFont="1" applyFill="1" applyBorder="1" applyAlignment="1">
      <alignment horizontal="center"/>
    </xf>
    <xf numFmtId="2" fontId="22" fillId="2" borderId="0" xfId="0" applyNumberFormat="1" applyFont="1" applyFill="1" applyBorder="1" applyAlignment="1">
      <alignment horizontal="center"/>
    </xf>
    <xf numFmtId="0" fontId="25" fillId="2" borderId="0" xfId="0" applyFont="1" applyFill="1" applyAlignment="1"/>
    <xf numFmtId="0" fontId="25" fillId="2" borderId="0" xfId="0" applyFont="1" applyFill="1"/>
    <xf numFmtId="0" fontId="24" fillId="2" borderId="0" xfId="0" applyFont="1" applyFill="1"/>
    <xf numFmtId="0" fontId="15" fillId="0" borderId="0" xfId="0" applyFont="1" applyAlignment="1"/>
    <xf numFmtId="0" fontId="12" fillId="0" borderId="0" xfId="0" applyFont="1" applyAlignment="1"/>
    <xf numFmtId="164" fontId="13" fillId="2" borderId="1" xfId="0" applyNumberFormat="1" applyFont="1" applyFill="1" applyBorder="1" applyAlignment="1">
      <alignment horizontal="center"/>
    </xf>
    <xf numFmtId="164" fontId="21" fillId="2" borderId="1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164" fontId="21" fillId="2" borderId="1" xfId="0" applyNumberFormat="1" applyFont="1" applyFill="1" applyBorder="1" applyAlignment="1">
      <alignment horizontal="center" vertical="center"/>
    </xf>
    <xf numFmtId="2" fontId="21" fillId="2" borderId="1" xfId="0" applyNumberFormat="1" applyFont="1" applyFill="1" applyBorder="1" applyAlignment="1">
      <alignment horizontal="center" vertical="center"/>
    </xf>
    <xf numFmtId="164" fontId="21" fillId="2" borderId="1" xfId="0" applyNumberFormat="1" applyFont="1" applyFill="1" applyBorder="1" applyAlignment="1">
      <alignment horizontal="center" wrapText="1"/>
    </xf>
    <xf numFmtId="164" fontId="26" fillId="2" borderId="1" xfId="0" applyNumberFormat="1" applyFont="1" applyFill="1" applyBorder="1" applyAlignment="1">
      <alignment horizontal="center"/>
    </xf>
    <xf numFmtId="2" fontId="26" fillId="2" borderId="1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7" fillId="0" borderId="0" xfId="0" applyFont="1" applyAlignment="1"/>
    <xf numFmtId="0" fontId="28" fillId="0" borderId="0" xfId="0" applyFont="1" applyAlignment="1"/>
    <xf numFmtId="0" fontId="29" fillId="2" borderId="0" xfId="0" applyFont="1" applyFill="1" applyAlignment="1"/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9" fillId="0" borderId="2" xfId="0" applyFont="1" applyFill="1" applyBorder="1" applyAlignment="1">
      <alignment horizontal="center" vertical="center" textRotation="90" wrapText="1"/>
    </xf>
    <xf numFmtId="0" fontId="9" fillId="0" borderId="3" xfId="0" applyFont="1" applyFill="1" applyBorder="1" applyAlignment="1">
      <alignment horizontal="center" vertical="center" textRotation="90" wrapText="1"/>
    </xf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textRotation="90" wrapText="1"/>
    </xf>
    <xf numFmtId="0" fontId="12" fillId="2" borderId="3" xfId="0" applyFont="1" applyFill="1" applyBorder="1" applyAlignment="1">
      <alignment horizontal="center" vertical="center" textRotation="90" wrapText="1"/>
    </xf>
    <xf numFmtId="0" fontId="13" fillId="2" borderId="2" xfId="0" applyFont="1" applyFill="1" applyBorder="1" applyAlignment="1">
      <alignment horizontal="center" vertical="center" textRotation="90" wrapText="1"/>
    </xf>
    <xf numFmtId="0" fontId="13" fillId="2" borderId="3" xfId="0" applyFont="1" applyFill="1" applyBorder="1" applyAlignment="1">
      <alignment horizontal="center" vertical="center" textRotation="90" wrapText="1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0" fillId="0" borderId="0" xfId="0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7"/>
  <sheetViews>
    <sheetView topLeftCell="A17" workbookViewId="0">
      <selection activeCell="E28" sqref="E28"/>
    </sheetView>
  </sheetViews>
  <sheetFormatPr defaultRowHeight="15.75" x14ac:dyDescent="0.25"/>
  <cols>
    <col min="2" max="2" width="4.85546875" style="4" customWidth="1"/>
    <col min="3" max="3" width="32.7109375" style="11" customWidth="1"/>
    <col min="4" max="6" width="19.85546875" style="1" customWidth="1"/>
    <col min="7" max="7" width="17.140625" style="1" customWidth="1"/>
    <col min="8" max="8" width="17.28515625" style="1" customWidth="1"/>
    <col min="9" max="9" width="22.28515625" customWidth="1"/>
  </cols>
  <sheetData>
    <row r="1" spans="2:21" ht="18.75" x14ac:dyDescent="0.3">
      <c r="H1" s="25"/>
      <c r="I1" s="25" t="s">
        <v>50</v>
      </c>
      <c r="K1" s="24"/>
    </row>
    <row r="2" spans="2:21" x14ac:dyDescent="0.25">
      <c r="H2" s="25" t="s">
        <v>51</v>
      </c>
      <c r="I2" s="25"/>
    </row>
    <row r="3" spans="2:21" x14ac:dyDescent="0.25">
      <c r="H3" s="25" t="s">
        <v>54</v>
      </c>
      <c r="I3" s="25"/>
    </row>
    <row r="4" spans="2:21" x14ac:dyDescent="0.25">
      <c r="H4" s="25" t="s">
        <v>52</v>
      </c>
      <c r="I4" s="25"/>
    </row>
    <row r="5" spans="2:21" x14ac:dyDescent="0.25">
      <c r="H5" s="25" t="s">
        <v>53</v>
      </c>
      <c r="I5" s="25"/>
    </row>
    <row r="7" spans="2:21" ht="18.75" x14ac:dyDescent="0.3">
      <c r="R7" s="24"/>
    </row>
    <row r="8" spans="2:21" x14ac:dyDescent="0.25">
      <c r="D8" s="32" t="s">
        <v>45</v>
      </c>
      <c r="E8" s="32"/>
      <c r="F8" s="32"/>
    </row>
    <row r="9" spans="2:21" ht="15" customHeight="1" x14ac:dyDescent="0.25">
      <c r="B9" s="94" t="s">
        <v>58</v>
      </c>
      <c r="C9" s="94"/>
      <c r="D9" s="94"/>
      <c r="E9" s="94"/>
      <c r="F9" s="94"/>
      <c r="G9" s="94"/>
      <c r="H9" s="94"/>
      <c r="I9" s="94"/>
      <c r="J9" s="94"/>
    </row>
    <row r="10" spans="2:21" ht="15" customHeight="1" x14ac:dyDescent="0.25">
      <c r="C10" s="16"/>
      <c r="D10" s="95" t="s">
        <v>57</v>
      </c>
      <c r="E10" s="95"/>
      <c r="F10" s="95"/>
      <c r="G10" s="95"/>
      <c r="H10" s="95"/>
      <c r="I10" s="16"/>
    </row>
    <row r="11" spans="2:21" ht="15" customHeight="1" x14ac:dyDescent="0.25">
      <c r="C11" s="16"/>
      <c r="D11" s="33"/>
      <c r="E11" s="33"/>
      <c r="F11" s="33"/>
      <c r="G11" s="33"/>
      <c r="H11" s="33"/>
      <c r="I11" s="16"/>
    </row>
    <row r="12" spans="2:21" ht="18.75" x14ac:dyDescent="0.3">
      <c r="B12" s="96" t="s">
        <v>0</v>
      </c>
      <c r="C12" s="98" t="s">
        <v>1</v>
      </c>
      <c r="D12" s="100" t="s">
        <v>33</v>
      </c>
      <c r="E12" s="101"/>
      <c r="F12" s="101"/>
      <c r="G12" s="101"/>
      <c r="H12" s="101"/>
      <c r="I12" s="102"/>
    </row>
    <row r="13" spans="2:21" s="2" customFormat="1" ht="277.5" customHeight="1" x14ac:dyDescent="0.25">
      <c r="B13" s="97"/>
      <c r="C13" s="99"/>
      <c r="D13" s="8" t="s">
        <v>32</v>
      </c>
      <c r="E13" s="8" t="s">
        <v>65</v>
      </c>
      <c r="F13" s="8" t="s">
        <v>66</v>
      </c>
      <c r="G13" s="14" t="s">
        <v>49</v>
      </c>
      <c r="H13" s="14" t="s">
        <v>46</v>
      </c>
      <c r="I13" s="17" t="s">
        <v>43</v>
      </c>
    </row>
    <row r="14" spans="2:21" s="5" customFormat="1" ht="15.75" customHeight="1" x14ac:dyDescent="0.25">
      <c r="B14" s="9">
        <v>1</v>
      </c>
      <c r="C14" s="10">
        <v>2</v>
      </c>
      <c r="D14" s="10">
        <v>3</v>
      </c>
      <c r="E14" s="15"/>
      <c r="F14" s="15"/>
      <c r="G14" s="15">
        <v>4</v>
      </c>
      <c r="H14" s="15">
        <v>5</v>
      </c>
      <c r="I14" s="13">
        <v>6</v>
      </c>
    </row>
    <row r="15" spans="2:21" s="5" customFormat="1" ht="23.25" customHeight="1" x14ac:dyDescent="0.25">
      <c r="B15" s="9">
        <v>1</v>
      </c>
      <c r="C15" s="30" t="s">
        <v>22</v>
      </c>
      <c r="D15" s="10"/>
      <c r="E15" s="15"/>
      <c r="F15" s="15"/>
      <c r="G15" s="15"/>
      <c r="H15" s="15"/>
      <c r="I15" s="13"/>
    </row>
    <row r="16" spans="2:21" s="12" customFormat="1" ht="24.95" customHeight="1" x14ac:dyDescent="0.25">
      <c r="B16" s="7">
        <v>2</v>
      </c>
      <c r="C16" s="30" t="s">
        <v>24</v>
      </c>
      <c r="D16" s="27">
        <v>700</v>
      </c>
      <c r="E16" s="19"/>
      <c r="F16" s="19"/>
      <c r="G16" s="19"/>
      <c r="H16" s="19"/>
      <c r="I16" s="28">
        <f t="shared" ref="I16:I22" si="0">SUM(D16:H16)</f>
        <v>700</v>
      </c>
      <c r="P16" s="21"/>
      <c r="Q16" s="21"/>
      <c r="R16" s="21"/>
      <c r="S16" s="21"/>
      <c r="T16" s="21"/>
      <c r="U16" s="21"/>
    </row>
    <row r="17" spans="2:21" s="12" customFormat="1" ht="24.95" customHeight="1" x14ac:dyDescent="0.25">
      <c r="B17" s="7">
        <v>3</v>
      </c>
      <c r="C17" s="31" t="s">
        <v>14</v>
      </c>
      <c r="D17" s="27">
        <v>1400</v>
      </c>
      <c r="E17" s="19">
        <v>800</v>
      </c>
      <c r="F17" s="19"/>
      <c r="G17" s="19"/>
      <c r="H17" s="19"/>
      <c r="I17" s="28">
        <f t="shared" si="0"/>
        <v>2200</v>
      </c>
      <c r="P17" s="22"/>
      <c r="Q17" s="21"/>
      <c r="R17" s="21"/>
      <c r="S17" s="21"/>
      <c r="T17" s="21"/>
      <c r="U17" s="21"/>
    </row>
    <row r="18" spans="2:21" s="12" customFormat="1" ht="24.95" customHeight="1" x14ac:dyDescent="0.25">
      <c r="B18" s="7">
        <v>4</v>
      </c>
      <c r="C18" s="30" t="s">
        <v>5</v>
      </c>
      <c r="D18" s="27">
        <v>1400</v>
      </c>
      <c r="E18" s="19"/>
      <c r="F18" s="19"/>
      <c r="G18" s="19"/>
      <c r="H18" s="19"/>
      <c r="I18" s="28">
        <f t="shared" si="0"/>
        <v>1400</v>
      </c>
      <c r="P18" s="21"/>
      <c r="Q18" s="21"/>
      <c r="R18" s="21"/>
      <c r="S18" s="21"/>
      <c r="T18" s="21"/>
      <c r="U18" s="21"/>
    </row>
    <row r="19" spans="2:21" s="12" customFormat="1" ht="24.95" customHeight="1" x14ac:dyDescent="0.25">
      <c r="B19" s="7">
        <v>5</v>
      </c>
      <c r="C19" s="30" t="s">
        <v>42</v>
      </c>
      <c r="D19" s="27"/>
      <c r="E19" s="19"/>
      <c r="F19" s="19">
        <v>92.38</v>
      </c>
      <c r="G19" s="19"/>
      <c r="H19" s="19"/>
      <c r="I19" s="28">
        <f t="shared" si="0"/>
        <v>92.38</v>
      </c>
      <c r="P19" s="21"/>
      <c r="Q19" s="21"/>
      <c r="R19" s="21"/>
      <c r="S19" s="21"/>
      <c r="T19" s="21"/>
      <c r="U19" s="21"/>
    </row>
    <row r="20" spans="2:21" s="12" customFormat="1" ht="24.95" customHeight="1" x14ac:dyDescent="0.25">
      <c r="B20" s="7">
        <v>6</v>
      </c>
      <c r="C20" s="30" t="s">
        <v>44</v>
      </c>
      <c r="D20" s="27"/>
      <c r="E20" s="19"/>
      <c r="F20" s="19"/>
      <c r="G20" s="19">
        <v>1200</v>
      </c>
      <c r="H20" s="19"/>
      <c r="I20" s="28">
        <f t="shared" si="0"/>
        <v>1200</v>
      </c>
    </row>
    <row r="21" spans="2:21" s="12" customFormat="1" ht="36" customHeight="1" x14ac:dyDescent="0.25">
      <c r="B21" s="7">
        <v>7</v>
      </c>
      <c r="C21" s="23" t="s">
        <v>46</v>
      </c>
      <c r="D21" s="27"/>
      <c r="E21" s="27"/>
      <c r="F21" s="27"/>
      <c r="G21" s="34"/>
      <c r="H21" s="19">
        <v>167.91</v>
      </c>
      <c r="I21" s="28">
        <f t="shared" si="0"/>
        <v>167.91</v>
      </c>
    </row>
    <row r="22" spans="2:21" x14ac:dyDescent="0.25">
      <c r="B22" s="3"/>
      <c r="C22" s="6" t="s">
        <v>43</v>
      </c>
      <c r="D22" s="20">
        <f>SUM(D16:D21)</f>
        <v>3500</v>
      </c>
      <c r="E22" s="20">
        <f>SUM(E16:E21)</f>
        <v>800</v>
      </c>
      <c r="F22" s="20">
        <f>SUM(F16:F21)</f>
        <v>92.38</v>
      </c>
      <c r="G22" s="20">
        <f>SUM(G16:G21)</f>
        <v>1200</v>
      </c>
      <c r="H22" s="20">
        <f>SUM(H16:H21)</f>
        <v>167.91</v>
      </c>
      <c r="I22" s="35">
        <f t="shared" si="0"/>
        <v>5760.29</v>
      </c>
    </row>
    <row r="23" spans="2:21" x14ac:dyDescent="0.25">
      <c r="I23" s="29"/>
    </row>
    <row r="25" spans="2:21" x14ac:dyDescent="0.25">
      <c r="I25" s="18"/>
    </row>
    <row r="27" spans="2:21" x14ac:dyDescent="0.25">
      <c r="C27" s="26" t="s">
        <v>55</v>
      </c>
      <c r="D27" s="25"/>
      <c r="E27" s="25"/>
      <c r="F27" s="25"/>
      <c r="H27" s="1" t="s">
        <v>56</v>
      </c>
      <c r="I27" s="1"/>
      <c r="J27" s="93"/>
      <c r="K27" s="93"/>
      <c r="L27" s="1"/>
      <c r="M27" s="1"/>
      <c r="N27" s="1"/>
      <c r="P27" s="1"/>
    </row>
  </sheetData>
  <mergeCells count="6">
    <mergeCell ref="J27:K27"/>
    <mergeCell ref="B9:J9"/>
    <mergeCell ref="D10:H10"/>
    <mergeCell ref="B12:B13"/>
    <mergeCell ref="C12:C13"/>
    <mergeCell ref="D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T24"/>
  <sheetViews>
    <sheetView topLeftCell="A4" zoomScale="82" zoomScaleNormal="82" workbookViewId="0">
      <selection activeCell="C7" sqref="C7:G7"/>
    </sheetView>
  </sheetViews>
  <sheetFormatPr defaultRowHeight="15.75" x14ac:dyDescent="0.25"/>
  <cols>
    <col min="1" max="1" width="4.85546875" style="4" customWidth="1"/>
    <col min="2" max="2" width="28.42578125" style="11" customWidth="1"/>
    <col min="3" max="3" width="15.140625" style="1" customWidth="1"/>
    <col min="4" max="4" width="14.28515625" style="1" customWidth="1"/>
    <col min="5" max="5" width="13" style="1" customWidth="1"/>
    <col min="6" max="6" width="12.42578125" style="1" customWidth="1"/>
    <col min="7" max="7" width="13.5703125" style="1" customWidth="1"/>
    <col min="8" max="8" width="22.28515625" customWidth="1"/>
  </cols>
  <sheetData>
    <row r="1" spans="1:20" x14ac:dyDescent="0.25">
      <c r="G1" s="90" t="s">
        <v>79</v>
      </c>
      <c r="H1" s="78"/>
      <c r="I1" s="78"/>
      <c r="J1" s="78"/>
      <c r="K1" s="57"/>
      <c r="L1" s="57"/>
    </row>
    <row r="2" spans="1:20" x14ac:dyDescent="0.25">
      <c r="G2" s="90" t="s">
        <v>73</v>
      </c>
      <c r="H2" s="78"/>
      <c r="I2" s="78"/>
      <c r="J2" s="78"/>
      <c r="K2" s="57"/>
      <c r="L2" s="57"/>
    </row>
    <row r="3" spans="1:20" x14ac:dyDescent="0.25">
      <c r="G3" s="91" t="s">
        <v>77</v>
      </c>
      <c r="H3" s="79"/>
      <c r="I3" s="79"/>
      <c r="J3" s="79"/>
      <c r="K3" s="57"/>
      <c r="L3" s="57"/>
    </row>
    <row r="4" spans="1:20" ht="18.75" x14ac:dyDescent="0.3">
      <c r="Q4" s="24"/>
    </row>
    <row r="5" spans="1:20" x14ac:dyDescent="0.25">
      <c r="C5" s="32" t="s">
        <v>69</v>
      </c>
      <c r="D5" s="32"/>
      <c r="E5" s="32"/>
    </row>
    <row r="6" spans="1:20" ht="15" customHeight="1" x14ac:dyDescent="0.25">
      <c r="A6" s="94" t="s">
        <v>81</v>
      </c>
      <c r="B6" s="94"/>
      <c r="C6" s="94"/>
      <c r="D6" s="94"/>
      <c r="E6" s="94"/>
      <c r="F6" s="94"/>
      <c r="G6" s="94"/>
      <c r="H6" s="94"/>
      <c r="I6" s="94"/>
    </row>
    <row r="7" spans="1:20" ht="15" customHeight="1" x14ac:dyDescent="0.25">
      <c r="B7" s="16"/>
      <c r="C7" s="95" t="s">
        <v>57</v>
      </c>
      <c r="D7" s="95"/>
      <c r="E7" s="95"/>
      <c r="F7" s="95"/>
      <c r="G7" s="95"/>
      <c r="H7" s="16"/>
    </row>
    <row r="8" spans="1:20" ht="15" customHeight="1" x14ac:dyDescent="0.25">
      <c r="B8" s="16"/>
      <c r="C8" s="36"/>
      <c r="D8" s="36"/>
      <c r="E8" s="36"/>
      <c r="F8" s="36"/>
      <c r="G8" s="36"/>
      <c r="H8" s="16"/>
    </row>
    <row r="9" spans="1:20" ht="18.75" x14ac:dyDescent="0.3">
      <c r="A9" s="96" t="s">
        <v>0</v>
      </c>
      <c r="B9" s="98" t="s">
        <v>1</v>
      </c>
      <c r="C9" s="100" t="s">
        <v>33</v>
      </c>
      <c r="D9" s="101"/>
      <c r="E9" s="101"/>
      <c r="F9" s="101"/>
      <c r="G9" s="101"/>
      <c r="H9" s="102"/>
    </row>
    <row r="10" spans="1:20" s="2" customFormat="1" ht="277.5" customHeight="1" x14ac:dyDescent="0.25">
      <c r="A10" s="97"/>
      <c r="B10" s="99"/>
      <c r="C10" s="8" t="s">
        <v>32</v>
      </c>
      <c r="D10" s="8" t="s">
        <v>65</v>
      </c>
      <c r="E10" s="8" t="s">
        <v>66</v>
      </c>
      <c r="F10" s="14" t="s">
        <v>49</v>
      </c>
      <c r="G10" s="14" t="s">
        <v>46</v>
      </c>
      <c r="H10" s="37" t="s">
        <v>43</v>
      </c>
    </row>
    <row r="11" spans="1:20" s="5" customFormat="1" ht="15.75" customHeight="1" x14ac:dyDescent="0.25">
      <c r="A11" s="9">
        <v>1</v>
      </c>
      <c r="B11" s="10">
        <v>2</v>
      </c>
      <c r="C11" s="10">
        <v>3</v>
      </c>
      <c r="D11" s="15"/>
      <c r="E11" s="15"/>
      <c r="F11" s="15">
        <v>4</v>
      </c>
      <c r="G11" s="15">
        <v>5</v>
      </c>
      <c r="H11" s="13">
        <v>6</v>
      </c>
    </row>
    <row r="12" spans="1:20" s="5" customFormat="1" ht="24.95" customHeight="1" x14ac:dyDescent="0.25">
      <c r="A12" s="9">
        <v>1</v>
      </c>
      <c r="B12" s="30" t="s">
        <v>22</v>
      </c>
      <c r="C12" s="10"/>
      <c r="D12" s="15"/>
      <c r="E12" s="15"/>
      <c r="F12" s="15"/>
      <c r="G12" s="15"/>
      <c r="H12" s="13"/>
    </row>
    <row r="13" spans="1:20" s="12" customFormat="1" ht="24.95" customHeight="1" x14ac:dyDescent="0.25">
      <c r="A13" s="7">
        <v>2</v>
      </c>
      <c r="B13" s="30" t="s">
        <v>24</v>
      </c>
      <c r="C13" s="27">
        <v>700</v>
      </c>
      <c r="D13" s="19"/>
      <c r="E13" s="19"/>
      <c r="F13" s="19"/>
      <c r="G13" s="19"/>
      <c r="H13" s="28">
        <f t="shared" ref="H13:H19" si="0">SUM(C13:G13)</f>
        <v>700</v>
      </c>
      <c r="O13" s="21"/>
      <c r="P13" s="21"/>
      <c r="Q13" s="21"/>
      <c r="R13" s="21"/>
      <c r="S13" s="21"/>
      <c r="T13" s="21"/>
    </row>
    <row r="14" spans="1:20" s="12" customFormat="1" ht="24.95" customHeight="1" x14ac:dyDescent="0.25">
      <c r="A14" s="7">
        <v>3</v>
      </c>
      <c r="B14" s="31" t="s">
        <v>14</v>
      </c>
      <c r="C14" s="27">
        <v>1400</v>
      </c>
      <c r="D14" s="19">
        <v>800</v>
      </c>
      <c r="E14" s="19"/>
      <c r="F14" s="19"/>
      <c r="G14" s="19"/>
      <c r="H14" s="28">
        <f t="shared" si="0"/>
        <v>2200</v>
      </c>
      <c r="O14" s="22"/>
      <c r="P14" s="21"/>
      <c r="Q14" s="21"/>
      <c r="R14" s="21"/>
      <c r="S14" s="21"/>
      <c r="T14" s="21"/>
    </row>
    <row r="15" spans="1:20" s="12" customFormat="1" ht="24.95" customHeight="1" x14ac:dyDescent="0.25">
      <c r="A15" s="7">
        <v>4</v>
      </c>
      <c r="B15" s="30" t="s">
        <v>5</v>
      </c>
      <c r="C15" s="27">
        <v>1400</v>
      </c>
      <c r="D15" s="19"/>
      <c r="E15" s="19"/>
      <c r="F15" s="19"/>
      <c r="G15" s="19"/>
      <c r="H15" s="28">
        <f t="shared" si="0"/>
        <v>1400</v>
      </c>
      <c r="O15" s="21"/>
      <c r="P15" s="21"/>
      <c r="Q15" s="21"/>
      <c r="R15" s="21"/>
      <c r="S15" s="21"/>
      <c r="T15" s="21"/>
    </row>
    <row r="16" spans="1:20" s="12" customFormat="1" ht="36" customHeight="1" x14ac:dyDescent="0.25">
      <c r="A16" s="7">
        <v>5</v>
      </c>
      <c r="B16" s="30" t="s">
        <v>42</v>
      </c>
      <c r="C16" s="27"/>
      <c r="D16" s="19"/>
      <c r="E16" s="19">
        <v>92.38</v>
      </c>
      <c r="F16" s="19"/>
      <c r="G16" s="19"/>
      <c r="H16" s="28">
        <f t="shared" si="0"/>
        <v>92.38</v>
      </c>
      <c r="O16" s="21"/>
      <c r="P16" s="21"/>
      <c r="Q16" s="21"/>
      <c r="R16" s="21"/>
      <c r="S16" s="21"/>
      <c r="T16" s="21"/>
    </row>
    <row r="17" spans="1:15" s="12" customFormat="1" ht="18.75" x14ac:dyDescent="0.25">
      <c r="A17" s="7">
        <v>6</v>
      </c>
      <c r="B17" s="30" t="s">
        <v>44</v>
      </c>
      <c r="C17" s="27"/>
      <c r="D17" s="19"/>
      <c r="E17" s="19"/>
      <c r="F17" s="19">
        <v>1200</v>
      </c>
      <c r="G17" s="19"/>
      <c r="H17" s="28">
        <f t="shared" si="0"/>
        <v>1200</v>
      </c>
    </row>
    <row r="18" spans="1:15" s="12" customFormat="1" ht="37.5" x14ac:dyDescent="0.25">
      <c r="A18" s="7">
        <v>7</v>
      </c>
      <c r="B18" s="23" t="s">
        <v>46</v>
      </c>
      <c r="C18" s="27"/>
      <c r="D18" s="27"/>
      <c r="E18" s="27"/>
      <c r="F18" s="34"/>
      <c r="G18" s="19">
        <v>167.91</v>
      </c>
      <c r="H18" s="28">
        <f t="shared" si="0"/>
        <v>167.91</v>
      </c>
    </row>
    <row r="19" spans="1:15" x14ac:dyDescent="0.25">
      <c r="A19" s="3"/>
      <c r="B19" s="6" t="s">
        <v>43</v>
      </c>
      <c r="C19" s="20">
        <f>SUM(C13:C18)</f>
        <v>3500</v>
      </c>
      <c r="D19" s="20">
        <f>SUM(D13:D18)</f>
        <v>800</v>
      </c>
      <c r="E19" s="20">
        <f>SUM(E13:E18)</f>
        <v>92.38</v>
      </c>
      <c r="F19" s="20">
        <f>SUM(F13:F18)</f>
        <v>1200</v>
      </c>
      <c r="G19" s="20">
        <f>SUM(G13:G18)</f>
        <v>167.91</v>
      </c>
      <c r="H19" s="35">
        <f t="shared" si="0"/>
        <v>5760.29</v>
      </c>
    </row>
    <row r="20" spans="1:15" x14ac:dyDescent="0.25">
      <c r="H20" s="29"/>
    </row>
    <row r="22" spans="1:15" x14ac:dyDescent="0.25">
      <c r="H22" s="18"/>
    </row>
    <row r="24" spans="1:15" x14ac:dyDescent="0.25">
      <c r="B24" s="26" t="s">
        <v>55</v>
      </c>
      <c r="C24" s="25"/>
      <c r="D24" s="25"/>
      <c r="E24" s="25"/>
      <c r="G24" s="1" t="s">
        <v>78</v>
      </c>
      <c r="H24" s="1"/>
      <c r="I24" s="93"/>
      <c r="J24" s="93"/>
      <c r="K24" s="1"/>
      <c r="L24" s="1"/>
      <c r="M24" s="1"/>
      <c r="O24" s="1"/>
    </row>
  </sheetData>
  <mergeCells count="6">
    <mergeCell ref="I24:J24"/>
    <mergeCell ref="A9:A10"/>
    <mergeCell ref="B9:B10"/>
    <mergeCell ref="A6:I6"/>
    <mergeCell ref="C7:G7"/>
    <mergeCell ref="C9:H9"/>
  </mergeCells>
  <pageMargins left="0.11811023622047245" right="0.11811023622047245" top="0.35433070866141736" bottom="0.35433070866141736" header="0.11811023622047245" footer="0.11811023622047245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"/>
  <sheetViews>
    <sheetView tabSelected="1" zoomScaleNormal="100" workbookViewId="0">
      <selection activeCell="B6" sqref="B6:M6"/>
    </sheetView>
  </sheetViews>
  <sheetFormatPr defaultRowHeight="15.75" x14ac:dyDescent="0.25"/>
  <cols>
    <col min="1" max="1" width="2.85546875" style="38" customWidth="1"/>
    <col min="2" max="2" width="14.5703125" style="39" customWidth="1"/>
    <col min="3" max="3" width="5.85546875" style="39" customWidth="1"/>
    <col min="4" max="5" width="4.5703125" style="39" customWidth="1"/>
    <col min="6" max="6" width="5.42578125" style="39" customWidth="1"/>
    <col min="7" max="8" width="4.5703125" style="39" customWidth="1"/>
    <col min="9" max="9" width="5.140625" style="39" customWidth="1"/>
    <col min="10" max="10" width="5.5703125" style="39" customWidth="1"/>
    <col min="11" max="11" width="5.42578125" style="39" customWidth="1"/>
    <col min="12" max="12" width="4.7109375" style="39" customWidth="1"/>
    <col min="13" max="15" width="4.85546875" style="39" customWidth="1"/>
    <col min="16" max="17" width="5" style="39" customWidth="1"/>
    <col min="18" max="18" width="5.140625" style="39" customWidth="1"/>
    <col min="19" max="19" width="7.28515625" style="40" customWidth="1"/>
    <col min="20" max="16384" width="9.140625" style="40"/>
  </cols>
  <sheetData>
    <row r="1" spans="1:20" ht="13.5" customHeight="1" x14ac:dyDescent="0.25">
      <c r="J1" s="61"/>
      <c r="K1" s="61"/>
      <c r="L1" s="90" t="s">
        <v>80</v>
      </c>
      <c r="M1" s="78"/>
      <c r="N1" s="78"/>
      <c r="O1" s="78"/>
      <c r="P1" s="57"/>
      <c r="Q1" s="57"/>
      <c r="R1" s="57"/>
      <c r="S1" s="57"/>
      <c r="T1" s="44"/>
    </row>
    <row r="2" spans="1:20" ht="14.25" customHeight="1" x14ac:dyDescent="0.25">
      <c r="J2" s="61"/>
      <c r="K2" s="61"/>
      <c r="L2" s="90" t="s">
        <v>73</v>
      </c>
      <c r="M2" s="78"/>
      <c r="N2" s="78"/>
      <c r="O2" s="78"/>
      <c r="P2" s="57"/>
      <c r="Q2" s="57"/>
      <c r="R2" s="57"/>
      <c r="S2" s="57"/>
      <c r="T2" s="44"/>
    </row>
    <row r="3" spans="1:20" ht="12.75" customHeight="1" x14ac:dyDescent="0.25">
      <c r="J3" s="64"/>
      <c r="K3" s="64"/>
      <c r="L3" s="91" t="s">
        <v>77</v>
      </c>
      <c r="M3" s="79"/>
      <c r="N3" s="79"/>
      <c r="O3" s="79"/>
      <c r="P3" s="57"/>
      <c r="Q3" s="57"/>
      <c r="R3" s="57"/>
      <c r="S3" s="57"/>
      <c r="T3" s="44"/>
    </row>
    <row r="4" spans="1:20" x14ac:dyDescent="0.25">
      <c r="C4" s="103" t="s">
        <v>72</v>
      </c>
      <c r="D4" s="103"/>
      <c r="E4" s="103"/>
      <c r="F4" s="103"/>
      <c r="G4" s="103"/>
      <c r="H4" s="103"/>
      <c r="I4" s="103"/>
      <c r="J4" s="103"/>
      <c r="K4" s="103"/>
      <c r="L4" s="92"/>
      <c r="M4" s="62"/>
      <c r="N4" s="62"/>
      <c r="O4" s="62"/>
      <c r="P4" s="62"/>
      <c r="Q4" s="62"/>
      <c r="R4" s="62"/>
    </row>
    <row r="5" spans="1:20" ht="15" customHeight="1" x14ac:dyDescent="0.25">
      <c r="A5" s="104" t="s">
        <v>82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11"/>
      <c r="O5" s="111"/>
      <c r="P5" s="111"/>
      <c r="Q5" s="63"/>
      <c r="R5" s="63"/>
      <c r="S5" s="63"/>
    </row>
    <row r="6" spans="1:20" ht="18.75" customHeight="1" x14ac:dyDescent="0.25">
      <c r="A6" s="41"/>
      <c r="B6" s="104" t="s">
        <v>57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89"/>
      <c r="O6" s="89"/>
      <c r="P6" s="88"/>
      <c r="Q6" s="42"/>
      <c r="R6" s="42"/>
    </row>
    <row r="7" spans="1:20" ht="8.25" customHeight="1" x14ac:dyDescent="0.25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</row>
    <row r="8" spans="1:20" s="44" customFormat="1" ht="11.25" x14ac:dyDescent="0.2">
      <c r="A8" s="105" t="s">
        <v>0</v>
      </c>
      <c r="B8" s="107" t="s">
        <v>1</v>
      </c>
      <c r="C8" s="109" t="s">
        <v>35</v>
      </c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43"/>
    </row>
    <row r="9" spans="1:20" s="48" customFormat="1" ht="122.25" customHeight="1" x14ac:dyDescent="0.25">
      <c r="A9" s="106"/>
      <c r="B9" s="108"/>
      <c r="C9" s="45" t="s">
        <v>60</v>
      </c>
      <c r="D9" s="45" t="s">
        <v>36</v>
      </c>
      <c r="E9" s="45" t="s">
        <v>34</v>
      </c>
      <c r="F9" s="45" t="s">
        <v>63</v>
      </c>
      <c r="G9" s="45" t="s">
        <v>47</v>
      </c>
      <c r="H9" s="45" t="s">
        <v>48</v>
      </c>
      <c r="I9" s="45" t="s">
        <v>59</v>
      </c>
      <c r="J9" s="45" t="s">
        <v>38</v>
      </c>
      <c r="K9" s="45" t="s">
        <v>39</v>
      </c>
      <c r="L9" s="45" t="s">
        <v>37</v>
      </c>
      <c r="M9" s="46" t="s">
        <v>62</v>
      </c>
      <c r="N9" s="46" t="s">
        <v>75</v>
      </c>
      <c r="O9" s="45" t="s">
        <v>76</v>
      </c>
      <c r="P9" s="45" t="s">
        <v>67</v>
      </c>
      <c r="Q9" s="45" t="s">
        <v>61</v>
      </c>
      <c r="R9" s="45" t="s">
        <v>71</v>
      </c>
      <c r="S9" s="47" t="s">
        <v>43</v>
      </c>
    </row>
    <row r="10" spans="1:20" s="51" customFormat="1" ht="15.75" customHeight="1" x14ac:dyDescent="0.2">
      <c r="A10" s="49">
        <v>1</v>
      </c>
      <c r="B10" s="49">
        <v>2</v>
      </c>
      <c r="C10" s="49">
        <v>3</v>
      </c>
      <c r="D10" s="49">
        <v>4</v>
      </c>
      <c r="E10" s="49">
        <v>5</v>
      </c>
      <c r="F10" s="49">
        <v>6</v>
      </c>
      <c r="G10" s="49">
        <v>7</v>
      </c>
      <c r="H10" s="49">
        <v>8</v>
      </c>
      <c r="I10" s="49">
        <v>9</v>
      </c>
      <c r="J10" s="49">
        <v>10</v>
      </c>
      <c r="K10" s="49">
        <v>11</v>
      </c>
      <c r="L10" s="49">
        <v>12</v>
      </c>
      <c r="M10" s="49">
        <v>13</v>
      </c>
      <c r="N10" s="49">
        <v>14</v>
      </c>
      <c r="O10" s="49">
        <v>15</v>
      </c>
      <c r="P10" s="49">
        <v>16</v>
      </c>
      <c r="Q10" s="49">
        <v>17</v>
      </c>
      <c r="R10" s="49">
        <v>18</v>
      </c>
      <c r="S10" s="50">
        <v>19</v>
      </c>
    </row>
    <row r="11" spans="1:20" s="44" customFormat="1" ht="12" customHeight="1" x14ac:dyDescent="0.2">
      <c r="A11" s="68">
        <v>1</v>
      </c>
      <c r="B11" s="65" t="s">
        <v>15</v>
      </c>
      <c r="C11" s="81">
        <v>20</v>
      </c>
      <c r="D11" s="81"/>
      <c r="E11" s="53"/>
      <c r="F11" s="53"/>
      <c r="G11" s="53"/>
      <c r="H11" s="53">
        <v>12</v>
      </c>
      <c r="I11" s="53"/>
      <c r="J11" s="53"/>
      <c r="K11" s="53">
        <v>60</v>
      </c>
      <c r="L11" s="53"/>
      <c r="M11" s="53"/>
      <c r="N11" s="53"/>
      <c r="O11" s="53"/>
      <c r="P11" s="53"/>
      <c r="Q11" s="54"/>
      <c r="R11" s="54"/>
      <c r="S11" s="59">
        <f t="shared" ref="S11:S47" si="0">SUM(C11:R11)</f>
        <v>92</v>
      </c>
    </row>
    <row r="12" spans="1:20" s="44" customFormat="1" ht="11.25" customHeight="1" x14ac:dyDescent="0.2">
      <c r="A12" s="68">
        <v>2</v>
      </c>
      <c r="B12" s="65" t="s">
        <v>16</v>
      </c>
      <c r="C12" s="81">
        <v>20</v>
      </c>
      <c r="D12" s="81"/>
      <c r="E12" s="53"/>
      <c r="F12" s="53"/>
      <c r="G12" s="53"/>
      <c r="H12" s="53">
        <v>12</v>
      </c>
      <c r="I12" s="53"/>
      <c r="J12" s="53"/>
      <c r="K12" s="53"/>
      <c r="L12" s="53"/>
      <c r="M12" s="53"/>
      <c r="N12" s="53"/>
      <c r="O12" s="53"/>
      <c r="P12" s="53"/>
      <c r="Q12" s="54"/>
      <c r="R12" s="54"/>
      <c r="S12" s="59">
        <f t="shared" si="0"/>
        <v>32</v>
      </c>
    </row>
    <row r="13" spans="1:20" s="44" customFormat="1" ht="10.5" customHeight="1" x14ac:dyDescent="0.2">
      <c r="A13" s="68">
        <v>3</v>
      </c>
      <c r="B13" s="65" t="s">
        <v>17</v>
      </c>
      <c r="C13" s="81">
        <v>50</v>
      </c>
      <c r="D13" s="81"/>
      <c r="E13" s="53"/>
      <c r="F13" s="53"/>
      <c r="G13" s="53"/>
      <c r="H13" s="53">
        <v>15</v>
      </c>
      <c r="I13" s="53"/>
      <c r="J13" s="53"/>
      <c r="K13" s="53"/>
      <c r="L13" s="53"/>
      <c r="M13" s="53"/>
      <c r="N13" s="53"/>
      <c r="O13" s="53"/>
      <c r="P13" s="53"/>
      <c r="Q13" s="54"/>
      <c r="R13" s="54"/>
      <c r="S13" s="59">
        <f t="shared" si="0"/>
        <v>65</v>
      </c>
    </row>
    <row r="14" spans="1:20" s="44" customFormat="1" ht="12" customHeight="1" x14ac:dyDescent="0.2">
      <c r="A14" s="68">
        <v>4</v>
      </c>
      <c r="B14" s="65" t="s">
        <v>27</v>
      </c>
      <c r="C14" s="81">
        <v>50</v>
      </c>
      <c r="D14" s="81"/>
      <c r="E14" s="53"/>
      <c r="F14" s="53"/>
      <c r="G14" s="53"/>
      <c r="H14" s="53">
        <v>15</v>
      </c>
      <c r="I14" s="53"/>
      <c r="J14" s="53"/>
      <c r="K14" s="53"/>
      <c r="L14" s="53"/>
      <c r="M14" s="53"/>
      <c r="N14" s="53"/>
      <c r="O14" s="53"/>
      <c r="P14" s="53"/>
      <c r="Q14" s="54"/>
      <c r="R14" s="54"/>
      <c r="S14" s="59">
        <f t="shared" si="0"/>
        <v>65</v>
      </c>
    </row>
    <row r="15" spans="1:20" s="44" customFormat="1" ht="12.75" customHeight="1" x14ac:dyDescent="0.2">
      <c r="A15" s="68">
        <v>5</v>
      </c>
      <c r="B15" s="65" t="s">
        <v>18</v>
      </c>
      <c r="C15" s="81">
        <v>20</v>
      </c>
      <c r="D15" s="81"/>
      <c r="E15" s="53"/>
      <c r="F15" s="53"/>
      <c r="G15" s="53"/>
      <c r="H15" s="53">
        <v>12</v>
      </c>
      <c r="I15" s="53"/>
      <c r="J15" s="53"/>
      <c r="K15" s="53"/>
      <c r="L15" s="53"/>
      <c r="M15" s="53"/>
      <c r="N15" s="53"/>
      <c r="O15" s="53"/>
      <c r="P15" s="53"/>
      <c r="Q15" s="54"/>
      <c r="R15" s="54"/>
      <c r="S15" s="59">
        <f t="shared" si="0"/>
        <v>32</v>
      </c>
    </row>
    <row r="16" spans="1:20" s="44" customFormat="1" ht="12" customHeight="1" x14ac:dyDescent="0.2">
      <c r="A16" s="68">
        <v>6</v>
      </c>
      <c r="B16" s="65" t="s">
        <v>19</v>
      </c>
      <c r="C16" s="81">
        <v>20</v>
      </c>
      <c r="D16" s="81"/>
      <c r="E16" s="53"/>
      <c r="F16" s="53"/>
      <c r="G16" s="53"/>
      <c r="H16" s="53">
        <v>12</v>
      </c>
      <c r="I16" s="53"/>
      <c r="J16" s="53"/>
      <c r="K16" s="53"/>
      <c r="L16" s="53"/>
      <c r="M16" s="53"/>
      <c r="N16" s="53"/>
      <c r="O16" s="53"/>
      <c r="P16" s="53"/>
      <c r="Q16" s="54"/>
      <c r="R16" s="54"/>
      <c r="S16" s="59">
        <f t="shared" si="0"/>
        <v>32</v>
      </c>
    </row>
    <row r="17" spans="1:19" s="44" customFormat="1" ht="10.5" customHeight="1" x14ac:dyDescent="0.2">
      <c r="A17" s="68">
        <v>7</v>
      </c>
      <c r="B17" s="65" t="s">
        <v>21</v>
      </c>
      <c r="C17" s="81">
        <v>20</v>
      </c>
      <c r="D17" s="81"/>
      <c r="E17" s="53"/>
      <c r="F17" s="53"/>
      <c r="G17" s="53"/>
      <c r="H17" s="53">
        <v>12</v>
      </c>
      <c r="I17" s="53"/>
      <c r="J17" s="53"/>
      <c r="K17" s="53"/>
      <c r="L17" s="53"/>
      <c r="M17" s="53"/>
      <c r="N17" s="53"/>
      <c r="O17" s="53"/>
      <c r="P17" s="53"/>
      <c r="Q17" s="54"/>
      <c r="R17" s="54"/>
      <c r="S17" s="59">
        <f t="shared" si="0"/>
        <v>32</v>
      </c>
    </row>
    <row r="18" spans="1:19" s="44" customFormat="1" ht="12" customHeight="1" x14ac:dyDescent="0.2">
      <c r="A18" s="68">
        <v>8</v>
      </c>
      <c r="B18" s="65" t="s">
        <v>20</v>
      </c>
      <c r="C18" s="81">
        <v>85</v>
      </c>
      <c r="D18" s="82">
        <f>83.13+98.83</f>
        <v>181.95999999999998</v>
      </c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4"/>
      <c r="R18" s="54"/>
      <c r="S18" s="59">
        <f t="shared" si="0"/>
        <v>266.95999999999998</v>
      </c>
    </row>
    <row r="19" spans="1:19" s="44" customFormat="1" ht="12" customHeight="1" x14ac:dyDescent="0.2">
      <c r="A19" s="68">
        <v>9</v>
      </c>
      <c r="B19" s="65" t="s">
        <v>22</v>
      </c>
      <c r="C19" s="83">
        <v>255</v>
      </c>
      <c r="D19" s="83"/>
      <c r="E19" s="53"/>
      <c r="F19" s="53"/>
      <c r="G19" s="53"/>
      <c r="H19" s="53"/>
      <c r="I19" s="53">
        <v>50</v>
      </c>
      <c r="J19" s="53">
        <v>370</v>
      </c>
      <c r="K19" s="53"/>
      <c r="L19" s="53"/>
      <c r="M19" s="53"/>
      <c r="N19" s="53"/>
      <c r="O19" s="53"/>
      <c r="P19" s="53"/>
      <c r="Q19" s="54"/>
      <c r="R19" s="54"/>
      <c r="S19" s="59">
        <f t="shared" si="0"/>
        <v>675</v>
      </c>
    </row>
    <row r="20" spans="1:19" s="44" customFormat="1" ht="13.5" customHeight="1" x14ac:dyDescent="0.2">
      <c r="A20" s="68">
        <v>10</v>
      </c>
      <c r="B20" s="65" t="s">
        <v>23</v>
      </c>
      <c r="C20" s="83">
        <v>85</v>
      </c>
      <c r="D20" s="84">
        <f>68.04+56.8</f>
        <v>124.84</v>
      </c>
      <c r="E20" s="55"/>
      <c r="F20" s="55"/>
      <c r="G20" s="53"/>
      <c r="H20" s="53"/>
      <c r="I20" s="53">
        <v>60</v>
      </c>
      <c r="J20" s="53"/>
      <c r="K20" s="53"/>
      <c r="L20" s="53"/>
      <c r="M20" s="53"/>
      <c r="N20" s="53"/>
      <c r="O20" s="53"/>
      <c r="P20" s="53"/>
      <c r="Q20" s="54"/>
      <c r="R20" s="54"/>
      <c r="S20" s="59">
        <f t="shared" si="0"/>
        <v>269.84000000000003</v>
      </c>
    </row>
    <row r="21" spans="1:19" s="44" customFormat="1" ht="12.75" customHeight="1" x14ac:dyDescent="0.2">
      <c r="A21" s="68">
        <v>11</v>
      </c>
      <c r="B21" s="65" t="s">
        <v>24</v>
      </c>
      <c r="C21" s="83">
        <v>340</v>
      </c>
      <c r="D21" s="83"/>
      <c r="E21" s="53"/>
      <c r="F21" s="53"/>
      <c r="G21" s="53"/>
      <c r="H21" s="53">
        <v>60</v>
      </c>
      <c r="I21" s="53"/>
      <c r="J21" s="53">
        <v>370</v>
      </c>
      <c r="K21" s="53"/>
      <c r="L21" s="53"/>
      <c r="M21" s="53"/>
      <c r="N21" s="53"/>
      <c r="O21" s="53"/>
      <c r="P21" s="53"/>
      <c r="Q21" s="54"/>
      <c r="R21" s="54"/>
      <c r="S21" s="59">
        <f t="shared" si="0"/>
        <v>770</v>
      </c>
    </row>
    <row r="22" spans="1:19" s="44" customFormat="1" ht="12" customHeight="1" x14ac:dyDescent="0.2">
      <c r="A22" s="68">
        <v>12</v>
      </c>
      <c r="B22" s="66" t="s">
        <v>14</v>
      </c>
      <c r="C22" s="81">
        <v>360</v>
      </c>
      <c r="D22" s="81"/>
      <c r="E22" s="53"/>
      <c r="F22" s="53"/>
      <c r="G22" s="53"/>
      <c r="H22" s="53"/>
      <c r="I22" s="53"/>
      <c r="J22" s="53">
        <v>370</v>
      </c>
      <c r="K22" s="53">
        <v>190</v>
      </c>
      <c r="L22" s="53"/>
      <c r="M22" s="53"/>
      <c r="N22" s="53"/>
      <c r="O22" s="53"/>
      <c r="P22" s="53"/>
      <c r="Q22" s="54"/>
      <c r="R22" s="54"/>
      <c r="S22" s="59">
        <f t="shared" si="0"/>
        <v>920</v>
      </c>
    </row>
    <row r="23" spans="1:19" s="44" customFormat="1" ht="13.5" customHeight="1" x14ac:dyDescent="0.2">
      <c r="A23" s="68">
        <v>13</v>
      </c>
      <c r="B23" s="65" t="s">
        <v>25</v>
      </c>
      <c r="C23" s="81"/>
      <c r="D23" s="81"/>
      <c r="E23" s="53"/>
      <c r="F23" s="53"/>
      <c r="G23" s="53"/>
      <c r="H23" s="53"/>
      <c r="I23" s="53">
        <v>60</v>
      </c>
      <c r="J23" s="53"/>
      <c r="K23" s="53">
        <f>100-79.5</f>
        <v>20.5</v>
      </c>
      <c r="L23" s="53"/>
      <c r="M23" s="53"/>
      <c r="N23" s="53"/>
      <c r="O23" s="53"/>
      <c r="P23" s="53"/>
      <c r="Q23" s="54"/>
      <c r="R23" s="54"/>
      <c r="S23" s="59">
        <f t="shared" si="0"/>
        <v>80.5</v>
      </c>
    </row>
    <row r="24" spans="1:19" s="44" customFormat="1" ht="12" customHeight="1" x14ac:dyDescent="0.2">
      <c r="A24" s="68">
        <v>14</v>
      </c>
      <c r="B24" s="65" t="s">
        <v>26</v>
      </c>
      <c r="C24" s="81"/>
      <c r="D24" s="81"/>
      <c r="E24" s="53"/>
      <c r="F24" s="53"/>
      <c r="G24" s="53"/>
      <c r="H24" s="53"/>
      <c r="I24" s="53"/>
      <c r="J24" s="53"/>
      <c r="K24" s="53"/>
      <c r="L24" s="53">
        <v>199</v>
      </c>
      <c r="M24" s="53"/>
      <c r="N24" s="53"/>
      <c r="O24" s="53"/>
      <c r="P24" s="53"/>
      <c r="Q24" s="54"/>
      <c r="R24" s="54"/>
      <c r="S24" s="59">
        <f t="shared" si="0"/>
        <v>199</v>
      </c>
    </row>
    <row r="25" spans="1:19" s="44" customFormat="1" ht="12.75" customHeight="1" x14ac:dyDescent="0.2">
      <c r="A25" s="68">
        <v>15</v>
      </c>
      <c r="B25" s="65" t="s">
        <v>70</v>
      </c>
      <c r="C25" s="81"/>
      <c r="D25" s="81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4"/>
      <c r="R25" s="54">
        <v>27.2</v>
      </c>
      <c r="S25" s="59">
        <f t="shared" si="0"/>
        <v>27.2</v>
      </c>
    </row>
    <row r="26" spans="1:19" s="44" customFormat="1" ht="11.25" customHeight="1" x14ac:dyDescent="0.2">
      <c r="A26" s="68">
        <v>16</v>
      </c>
      <c r="B26" s="65" t="s">
        <v>28</v>
      </c>
      <c r="C26" s="81"/>
      <c r="D26" s="81"/>
      <c r="E26" s="53"/>
      <c r="F26" s="53"/>
      <c r="G26" s="53"/>
      <c r="H26" s="53"/>
      <c r="I26" s="53"/>
      <c r="J26" s="53">
        <v>190</v>
      </c>
      <c r="K26" s="53"/>
      <c r="L26" s="53"/>
      <c r="M26" s="53"/>
      <c r="N26" s="53"/>
      <c r="O26" s="53"/>
      <c r="P26" s="53"/>
      <c r="Q26" s="54"/>
      <c r="R26" s="54"/>
      <c r="S26" s="59">
        <f t="shared" si="0"/>
        <v>190</v>
      </c>
    </row>
    <row r="27" spans="1:19" s="44" customFormat="1" ht="12.75" customHeight="1" x14ac:dyDescent="0.2">
      <c r="A27" s="68">
        <v>17</v>
      </c>
      <c r="B27" s="65" t="s">
        <v>29</v>
      </c>
      <c r="C27" s="81">
        <f>170-31</f>
        <v>139</v>
      </c>
      <c r="D27" s="81"/>
      <c r="E27" s="53"/>
      <c r="F27" s="53">
        <v>84.9</v>
      </c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4"/>
      <c r="R27" s="54"/>
      <c r="S27" s="59">
        <f t="shared" si="0"/>
        <v>223.9</v>
      </c>
    </row>
    <row r="28" spans="1:19" s="44" customFormat="1" ht="11.25" customHeight="1" x14ac:dyDescent="0.2">
      <c r="A28" s="68">
        <v>18</v>
      </c>
      <c r="B28" s="65" t="s">
        <v>40</v>
      </c>
      <c r="C28" s="81"/>
      <c r="D28" s="81"/>
      <c r="E28" s="53"/>
      <c r="F28" s="53"/>
      <c r="G28" s="53"/>
      <c r="H28" s="53"/>
      <c r="I28" s="53"/>
      <c r="J28" s="53">
        <v>190</v>
      </c>
      <c r="K28" s="53"/>
      <c r="L28" s="53"/>
      <c r="M28" s="53"/>
      <c r="N28" s="53"/>
      <c r="O28" s="53">
        <v>29.5</v>
      </c>
      <c r="P28" s="53"/>
      <c r="Q28" s="54"/>
      <c r="R28" s="54"/>
      <c r="S28" s="59">
        <f t="shared" si="0"/>
        <v>219.5</v>
      </c>
    </row>
    <row r="29" spans="1:19" s="44" customFormat="1" ht="12.75" customHeight="1" x14ac:dyDescent="0.2">
      <c r="A29" s="68">
        <v>19</v>
      </c>
      <c r="B29" s="65" t="s">
        <v>42</v>
      </c>
      <c r="C29" s="81"/>
      <c r="D29" s="82">
        <v>83.49</v>
      </c>
      <c r="E29" s="53"/>
      <c r="F29" s="53"/>
      <c r="G29" s="53"/>
      <c r="H29" s="53"/>
      <c r="I29" s="53"/>
      <c r="J29" s="53">
        <f>106.5+79.5</f>
        <v>186</v>
      </c>
      <c r="K29" s="53"/>
      <c r="L29" s="53"/>
      <c r="M29" s="53"/>
      <c r="N29" s="53"/>
      <c r="O29" s="53"/>
      <c r="P29" s="53"/>
      <c r="Q29" s="54"/>
      <c r="R29" s="54"/>
      <c r="S29" s="59">
        <f t="shared" si="0"/>
        <v>269.49</v>
      </c>
    </row>
    <row r="30" spans="1:19" s="44" customFormat="1" ht="13.5" customHeight="1" x14ac:dyDescent="0.2">
      <c r="A30" s="68">
        <v>20</v>
      </c>
      <c r="B30" s="65" t="s">
        <v>41</v>
      </c>
      <c r="C30" s="81">
        <v>20</v>
      </c>
      <c r="D30" s="81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4"/>
      <c r="R30" s="54"/>
      <c r="S30" s="59">
        <f t="shared" si="0"/>
        <v>20</v>
      </c>
    </row>
    <row r="31" spans="1:19" s="44" customFormat="1" ht="14.25" customHeight="1" x14ac:dyDescent="0.2">
      <c r="A31" s="68">
        <v>21</v>
      </c>
      <c r="B31" s="65" t="s">
        <v>31</v>
      </c>
      <c r="C31" s="81">
        <v>20</v>
      </c>
      <c r="D31" s="81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4">
        <v>17</v>
      </c>
      <c r="R31" s="54"/>
      <c r="S31" s="59">
        <f t="shared" si="0"/>
        <v>37</v>
      </c>
    </row>
    <row r="32" spans="1:19" s="44" customFormat="1" ht="12" customHeight="1" x14ac:dyDescent="0.2">
      <c r="A32" s="68">
        <v>22</v>
      </c>
      <c r="B32" s="65" t="s">
        <v>30</v>
      </c>
      <c r="C32" s="81">
        <v>20</v>
      </c>
      <c r="D32" s="81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4"/>
      <c r="R32" s="54"/>
      <c r="S32" s="59">
        <f t="shared" si="0"/>
        <v>20</v>
      </c>
    </row>
    <row r="33" spans="1:19" s="44" customFormat="1" ht="13.5" customHeight="1" x14ac:dyDescent="0.2">
      <c r="A33" s="69">
        <v>23</v>
      </c>
      <c r="B33" s="65" t="s">
        <v>2</v>
      </c>
      <c r="C33" s="81">
        <v>20</v>
      </c>
      <c r="D33" s="81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4"/>
      <c r="R33" s="54"/>
      <c r="S33" s="59">
        <f t="shared" si="0"/>
        <v>20</v>
      </c>
    </row>
    <row r="34" spans="1:19" s="44" customFormat="1" ht="12" customHeight="1" x14ac:dyDescent="0.2">
      <c r="A34" s="69">
        <v>24</v>
      </c>
      <c r="B34" s="65" t="s">
        <v>3</v>
      </c>
      <c r="C34" s="81">
        <v>20</v>
      </c>
      <c r="D34" s="81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4"/>
      <c r="R34" s="54"/>
      <c r="S34" s="59">
        <f t="shared" si="0"/>
        <v>20</v>
      </c>
    </row>
    <row r="35" spans="1:19" s="44" customFormat="1" ht="10.5" customHeight="1" x14ac:dyDescent="0.2">
      <c r="A35" s="68">
        <v>25</v>
      </c>
      <c r="B35" s="65" t="s">
        <v>4</v>
      </c>
      <c r="C35" s="81">
        <v>255</v>
      </c>
      <c r="D35" s="81"/>
      <c r="E35" s="53"/>
      <c r="F35" s="53"/>
      <c r="G35" s="53"/>
      <c r="H35" s="53"/>
      <c r="I35" s="53">
        <v>60</v>
      </c>
      <c r="J35" s="53"/>
      <c r="K35" s="53">
        <v>50</v>
      </c>
      <c r="L35" s="53"/>
      <c r="M35" s="53"/>
      <c r="N35" s="53"/>
      <c r="O35" s="53"/>
      <c r="P35" s="53"/>
      <c r="Q35" s="54"/>
      <c r="R35" s="54"/>
      <c r="S35" s="59">
        <f t="shared" si="0"/>
        <v>365</v>
      </c>
    </row>
    <row r="36" spans="1:19" s="44" customFormat="1" ht="10.5" customHeight="1" x14ac:dyDescent="0.2">
      <c r="A36" s="68">
        <v>26</v>
      </c>
      <c r="B36" s="65" t="s">
        <v>5</v>
      </c>
      <c r="C36" s="85"/>
      <c r="D36" s="85"/>
      <c r="E36" s="53"/>
      <c r="F36" s="53"/>
      <c r="G36" s="53"/>
      <c r="H36" s="53"/>
      <c r="I36" s="53"/>
      <c r="J36" s="53">
        <v>511</v>
      </c>
      <c r="K36" s="53"/>
      <c r="L36" s="53"/>
      <c r="M36" s="53"/>
      <c r="N36" s="53"/>
      <c r="O36" s="53"/>
      <c r="P36" s="53"/>
      <c r="Q36" s="54">
        <v>96.59</v>
      </c>
      <c r="R36" s="54"/>
      <c r="S36" s="59">
        <f t="shared" si="0"/>
        <v>607.59</v>
      </c>
    </row>
    <row r="37" spans="1:19" s="44" customFormat="1" ht="11.25" customHeight="1" x14ac:dyDescent="0.2">
      <c r="A37" s="68">
        <v>27</v>
      </c>
      <c r="B37" s="65" t="s">
        <v>6</v>
      </c>
      <c r="C37" s="83">
        <v>170</v>
      </c>
      <c r="D37" s="83"/>
      <c r="E37" s="53"/>
      <c r="F37" s="53">
        <v>140.1</v>
      </c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4"/>
      <c r="R37" s="54"/>
      <c r="S37" s="59">
        <f t="shared" si="0"/>
        <v>310.10000000000002</v>
      </c>
    </row>
    <row r="38" spans="1:19" s="44" customFormat="1" ht="13.5" customHeight="1" x14ac:dyDescent="0.2">
      <c r="A38" s="68">
        <v>28</v>
      </c>
      <c r="B38" s="65" t="s">
        <v>7</v>
      </c>
      <c r="C38" s="81">
        <f>85+34</f>
        <v>119</v>
      </c>
      <c r="D38" s="81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4"/>
      <c r="R38" s="54"/>
      <c r="S38" s="59">
        <f t="shared" si="0"/>
        <v>119</v>
      </c>
    </row>
    <row r="39" spans="1:19" s="44" customFormat="1" ht="12.75" customHeight="1" x14ac:dyDescent="0.2">
      <c r="A39" s="68">
        <v>29</v>
      </c>
      <c r="B39" s="65" t="s">
        <v>8</v>
      </c>
      <c r="C39" s="81"/>
      <c r="D39" s="81"/>
      <c r="E39" s="53"/>
      <c r="F39" s="53"/>
      <c r="G39" s="53"/>
      <c r="H39" s="53"/>
      <c r="I39" s="53"/>
      <c r="J39" s="60">
        <f>563.5-31</f>
        <v>532.5</v>
      </c>
      <c r="K39" s="53"/>
      <c r="L39" s="53"/>
      <c r="M39" s="53"/>
      <c r="N39" s="53"/>
      <c r="O39" s="53"/>
      <c r="P39" s="53"/>
      <c r="Q39" s="54"/>
      <c r="R39" s="54"/>
      <c r="S39" s="59">
        <f t="shared" si="0"/>
        <v>532.5</v>
      </c>
    </row>
    <row r="40" spans="1:19" s="44" customFormat="1" ht="11.25" customHeight="1" x14ac:dyDescent="0.2">
      <c r="A40" s="68">
        <v>30</v>
      </c>
      <c r="B40" s="65" t="s">
        <v>9</v>
      </c>
      <c r="C40" s="81">
        <v>170</v>
      </c>
      <c r="D40" s="81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4"/>
      <c r="R40" s="54"/>
      <c r="S40" s="59">
        <f t="shared" si="0"/>
        <v>170</v>
      </c>
    </row>
    <row r="41" spans="1:19" s="44" customFormat="1" ht="11.25" customHeight="1" x14ac:dyDescent="0.2">
      <c r="A41" s="68">
        <v>31</v>
      </c>
      <c r="B41" s="65" t="s">
        <v>10</v>
      </c>
      <c r="C41" s="83"/>
      <c r="D41" s="83"/>
      <c r="E41" s="56">
        <f>160-143.1</f>
        <v>16.900000000000006</v>
      </c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4"/>
      <c r="R41" s="54"/>
      <c r="S41" s="59">
        <f t="shared" si="0"/>
        <v>16.900000000000006</v>
      </c>
    </row>
    <row r="42" spans="1:19" s="44" customFormat="1" ht="12" customHeight="1" x14ac:dyDescent="0.2">
      <c r="A42" s="68">
        <v>32</v>
      </c>
      <c r="B42" s="65" t="s">
        <v>11</v>
      </c>
      <c r="C42" s="81"/>
      <c r="D42" s="81"/>
      <c r="E42" s="53"/>
      <c r="F42" s="53"/>
      <c r="G42" s="53">
        <v>120</v>
      </c>
      <c r="H42" s="53"/>
      <c r="I42" s="53"/>
      <c r="J42" s="53"/>
      <c r="K42" s="53"/>
      <c r="L42" s="53"/>
      <c r="M42" s="53"/>
      <c r="N42" s="53"/>
      <c r="O42" s="53"/>
      <c r="P42" s="53"/>
      <c r="Q42" s="54"/>
      <c r="R42" s="54"/>
      <c r="S42" s="59">
        <f t="shared" si="0"/>
        <v>120</v>
      </c>
    </row>
    <row r="43" spans="1:19" s="44" customFormat="1" ht="12" customHeight="1" x14ac:dyDescent="0.2">
      <c r="A43" s="68">
        <v>33</v>
      </c>
      <c r="B43" s="65" t="s">
        <v>12</v>
      </c>
      <c r="C43" s="81"/>
      <c r="D43" s="81"/>
      <c r="E43" s="53"/>
      <c r="F43" s="53"/>
      <c r="G43" s="53">
        <v>120</v>
      </c>
      <c r="H43" s="53"/>
      <c r="I43" s="53"/>
      <c r="J43" s="53"/>
      <c r="K43" s="53"/>
      <c r="L43" s="53"/>
      <c r="M43" s="53"/>
      <c r="N43" s="53"/>
      <c r="O43" s="53"/>
      <c r="P43" s="53"/>
      <c r="Q43" s="54"/>
      <c r="R43" s="54"/>
      <c r="S43" s="59">
        <f t="shared" si="0"/>
        <v>120</v>
      </c>
    </row>
    <row r="44" spans="1:19" s="44" customFormat="1" ht="12" customHeight="1" x14ac:dyDescent="0.2">
      <c r="A44" s="68">
        <v>34</v>
      </c>
      <c r="B44" s="65" t="s">
        <v>13</v>
      </c>
      <c r="C44" s="81"/>
      <c r="D44" s="81"/>
      <c r="E44" s="53"/>
      <c r="F44" s="53"/>
      <c r="G44" s="53">
        <v>120</v>
      </c>
      <c r="H44" s="53"/>
      <c r="I44" s="53"/>
      <c r="J44" s="53"/>
      <c r="K44" s="53"/>
      <c r="L44" s="53"/>
      <c r="M44" s="53"/>
      <c r="N44" s="53"/>
      <c r="O44" s="53"/>
      <c r="P44" s="53"/>
      <c r="Q44" s="54"/>
      <c r="R44" s="54"/>
      <c r="S44" s="59">
        <f t="shared" si="0"/>
        <v>120</v>
      </c>
    </row>
    <row r="45" spans="1:19" s="44" customFormat="1" ht="9.75" customHeight="1" x14ac:dyDescent="0.2">
      <c r="A45" s="68">
        <v>35</v>
      </c>
      <c r="B45" s="65" t="s">
        <v>68</v>
      </c>
      <c r="C45" s="81"/>
      <c r="D45" s="81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>
        <v>50</v>
      </c>
      <c r="Q45" s="54"/>
      <c r="R45" s="54"/>
      <c r="S45" s="59">
        <f t="shared" si="0"/>
        <v>50</v>
      </c>
    </row>
    <row r="46" spans="1:19" s="44" customFormat="1" ht="39.75" customHeight="1" x14ac:dyDescent="0.2">
      <c r="A46" s="68"/>
      <c r="B46" s="65" t="s">
        <v>74</v>
      </c>
      <c r="C46" s="81"/>
      <c r="D46" s="81"/>
      <c r="E46" s="53"/>
      <c r="F46" s="53"/>
      <c r="G46" s="53"/>
      <c r="H46" s="53"/>
      <c r="I46" s="53"/>
      <c r="J46" s="53"/>
      <c r="K46" s="53"/>
      <c r="L46" s="53"/>
      <c r="M46" s="53"/>
      <c r="N46" s="53">
        <v>30</v>
      </c>
      <c r="O46" s="53"/>
      <c r="P46" s="53"/>
      <c r="Q46" s="54"/>
      <c r="R46" s="54"/>
      <c r="S46" s="59">
        <f>SUM(C46:R46)</f>
        <v>30</v>
      </c>
    </row>
    <row r="47" spans="1:19" s="44" customFormat="1" ht="30.75" customHeight="1" x14ac:dyDescent="0.2">
      <c r="A47" s="68">
        <v>36</v>
      </c>
      <c r="B47" s="65" t="s">
        <v>64</v>
      </c>
      <c r="C47" s="81"/>
      <c r="D47" s="81"/>
      <c r="E47" s="53"/>
      <c r="F47" s="53"/>
      <c r="G47" s="53"/>
      <c r="H47" s="53"/>
      <c r="I47" s="53"/>
      <c r="J47" s="53"/>
      <c r="K47" s="53"/>
      <c r="L47" s="53"/>
      <c r="M47" s="53">
        <v>16</v>
      </c>
      <c r="N47" s="53"/>
      <c r="O47" s="53"/>
      <c r="P47" s="53"/>
      <c r="Q47" s="54"/>
      <c r="R47" s="54"/>
      <c r="S47" s="59">
        <f t="shared" si="0"/>
        <v>16</v>
      </c>
    </row>
    <row r="48" spans="1:19" s="44" customFormat="1" ht="11.25" customHeight="1" x14ac:dyDescent="0.2">
      <c r="A48" s="52"/>
      <c r="B48" s="67" t="s">
        <v>43</v>
      </c>
      <c r="C48" s="86">
        <f t="shared" ref="C48:R48" si="1">SUM(C11:C47)</f>
        <v>2278</v>
      </c>
      <c r="D48" s="87">
        <f>SUM(D11:D47)</f>
        <v>390.28999999999996</v>
      </c>
      <c r="E48" s="80">
        <f t="shared" si="1"/>
        <v>16.900000000000006</v>
      </c>
      <c r="F48" s="80">
        <f>SUM(F11:F47)</f>
        <v>225</v>
      </c>
      <c r="G48" s="80">
        <f t="shared" si="1"/>
        <v>360</v>
      </c>
      <c r="H48" s="80">
        <f t="shared" si="1"/>
        <v>150</v>
      </c>
      <c r="I48" s="80">
        <f>SUM(I11:I47)</f>
        <v>230</v>
      </c>
      <c r="J48" s="80">
        <f t="shared" si="1"/>
        <v>2719.5</v>
      </c>
      <c r="K48" s="80">
        <f t="shared" si="1"/>
        <v>320.5</v>
      </c>
      <c r="L48" s="80">
        <f>SUM(L11:L47)</f>
        <v>199</v>
      </c>
      <c r="M48" s="80">
        <f>SUM(M11:M47)</f>
        <v>16</v>
      </c>
      <c r="N48" s="80">
        <f>SUM(N11:N47)</f>
        <v>30</v>
      </c>
      <c r="O48" s="80">
        <f>SUM(O11:O47)</f>
        <v>29.5</v>
      </c>
      <c r="P48" s="80">
        <f>SUM(P11:P47)</f>
        <v>50</v>
      </c>
      <c r="Q48" s="80">
        <f t="shared" ref="Q48" si="2">SUM(Q11:Q47)</f>
        <v>113.59</v>
      </c>
      <c r="R48" s="80">
        <f t="shared" si="1"/>
        <v>27.2</v>
      </c>
      <c r="S48" s="58">
        <f>SUM(C48:R48)</f>
        <v>7155.4800000000005</v>
      </c>
    </row>
    <row r="49" spans="1:19" s="44" customFormat="1" ht="11.25" customHeight="1" x14ac:dyDescent="0.2">
      <c r="A49" s="70"/>
      <c r="B49" s="71"/>
      <c r="C49" s="72"/>
      <c r="D49" s="73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4"/>
    </row>
    <row r="50" spans="1:19" s="44" customFormat="1" ht="11.25" customHeight="1" x14ac:dyDescent="0.2">
      <c r="A50" s="70"/>
      <c r="B50" s="71"/>
      <c r="C50" s="72"/>
      <c r="D50" s="73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4"/>
    </row>
    <row r="51" spans="1:19" s="44" customFormat="1" ht="11.25" customHeight="1" x14ac:dyDescent="0.2">
      <c r="A51" s="70"/>
      <c r="B51" s="71"/>
      <c r="C51" s="72"/>
      <c r="D51" s="73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4"/>
    </row>
    <row r="52" spans="1:19" s="44" customFormat="1" ht="11.25" customHeight="1" x14ac:dyDescent="0.2">
      <c r="A52" s="70"/>
      <c r="B52" s="71"/>
      <c r="C52" s="72"/>
      <c r="D52" s="73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4"/>
    </row>
    <row r="53" spans="1:19" s="44" customFormat="1" ht="11.25" customHeight="1" x14ac:dyDescent="0.2">
      <c r="A53" s="70"/>
      <c r="B53" s="71"/>
      <c r="C53" s="72"/>
      <c r="D53" s="73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4"/>
    </row>
    <row r="54" spans="1:19" x14ac:dyDescent="0.25">
      <c r="B54" s="75" t="s">
        <v>55</v>
      </c>
      <c r="C54" s="76"/>
      <c r="D54" s="76"/>
      <c r="E54" s="77"/>
      <c r="F54" s="77"/>
      <c r="G54" s="77"/>
      <c r="H54" s="77"/>
      <c r="I54" s="77"/>
      <c r="J54" s="77"/>
      <c r="K54" s="77" t="s">
        <v>78</v>
      </c>
      <c r="L54" s="77"/>
      <c r="M54" s="77"/>
      <c r="N54" s="77"/>
      <c r="O54" s="77"/>
    </row>
  </sheetData>
  <mergeCells count="6">
    <mergeCell ref="C4:K4"/>
    <mergeCell ref="B6:M6"/>
    <mergeCell ref="A8:A9"/>
    <mergeCell ref="B8:B9"/>
    <mergeCell ref="C8:R8"/>
    <mergeCell ref="A5:P5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Лист7</vt:lpstr>
      <vt:lpstr>Капітальні на 2019</vt:lpstr>
      <vt:lpstr>поточний на 2019</vt:lpstr>
      <vt:lpstr>'Капітальні на 2019'!Область_печати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2019-07-25T06:51:44Z</dcterms:modified>
</cp:coreProperties>
</file>