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610" windowHeight="11640" firstSheet="3" activeTab="4"/>
  </bookViews>
  <sheets>
    <sheet name="Відомості (ПЕР) Січень 2020" sheetId="1" state="hidden" r:id="rId1"/>
    <sheet name="Відомості (ПЕР) Лютий2020" sheetId="3" state="hidden" r:id="rId2"/>
    <sheet name="Відомості (ПЕР) 6 місяців  2020" sheetId="2" state="hidden" r:id="rId3"/>
    <sheet name="Відомості (ПЕР) 9 місяців" sheetId="4" r:id="rId4"/>
    <sheet name="Відомості (ПЕР)10 міс" sheetId="5" r:id="rId5"/>
  </sheets>
  <calcPr calcId="124519"/>
</workbook>
</file>

<file path=xl/calcChain.xml><?xml version="1.0" encoding="utf-8"?>
<calcChain xmlns="http://schemas.openxmlformats.org/spreadsheetml/2006/main">
  <c r="N16" i="5"/>
  <c r="N8"/>
  <c r="N14"/>
  <c r="N12"/>
  <c r="N11"/>
  <c r="N10"/>
  <c r="M10" l="1"/>
  <c r="D16"/>
  <c r="C16"/>
  <c r="D14"/>
  <c r="C14"/>
  <c r="D12"/>
  <c r="C12"/>
  <c r="D11"/>
  <c r="D10" s="1"/>
  <c r="C11"/>
  <c r="L10"/>
  <c r="K10"/>
  <c r="J10"/>
  <c r="I10"/>
  <c r="H10"/>
  <c r="G10"/>
  <c r="E10"/>
  <c r="C10"/>
  <c r="D8"/>
  <c r="C8"/>
  <c r="F8" s="1"/>
  <c r="M16" i="4"/>
  <c r="M14"/>
  <c r="M12"/>
  <c r="M11"/>
  <c r="M10"/>
  <c r="M8"/>
  <c r="L10"/>
  <c r="F10" i="5" l="1"/>
  <c r="F11"/>
  <c r="F12"/>
  <c r="F14"/>
  <c r="F16"/>
  <c r="K10" i="4"/>
  <c r="J10" l="1"/>
  <c r="D16"/>
  <c r="C16"/>
  <c r="F16" s="1"/>
  <c r="D14"/>
  <c r="C14"/>
  <c r="F14" s="1"/>
  <c r="D12"/>
  <c r="C12"/>
  <c r="F12" s="1"/>
  <c r="D11"/>
  <c r="C11"/>
  <c r="F11" s="1"/>
  <c r="I10"/>
  <c r="H10"/>
  <c r="G10"/>
  <c r="E10"/>
  <c r="D10"/>
  <c r="C10"/>
  <c r="F10" s="1"/>
  <c r="D8"/>
  <c r="C8"/>
  <c r="F8" s="1"/>
  <c r="I10" i="2"/>
  <c r="H10"/>
  <c r="G10" l="1"/>
  <c r="E10" l="1"/>
  <c r="D16"/>
  <c r="D14"/>
  <c r="D10"/>
  <c r="D12"/>
  <c r="D11"/>
  <c r="D8"/>
  <c r="C9" i="3"/>
  <c r="C9" i="1"/>
  <c r="C10" i="2" l="1"/>
  <c r="F10" s="1"/>
  <c r="J10" s="1"/>
  <c r="C11"/>
  <c r="F11" s="1"/>
  <c r="J11" s="1"/>
  <c r="C12"/>
  <c r="F12" s="1"/>
  <c r="J12" s="1"/>
  <c r="C14"/>
  <c r="F14" s="1"/>
  <c r="J14" s="1"/>
  <c r="C16"/>
  <c r="F16" s="1"/>
  <c r="J16" s="1"/>
  <c r="C8"/>
  <c r="F8" s="1"/>
  <c r="J8" s="1"/>
</calcChain>
</file>

<file path=xl/sharedStrings.xml><?xml version="1.0" encoding="utf-8"?>
<sst xmlns="http://schemas.openxmlformats.org/spreadsheetml/2006/main" count="104" uniqueCount="35">
  <si>
    <t>Відомості</t>
  </si>
  <si>
    <t>про споживання паливно-енергетичних ресурсів</t>
  </si>
  <si>
    <t>КП "Павлоградтеплоенерго"</t>
  </si>
  <si>
    <t>Газ, м3</t>
  </si>
  <si>
    <t>Вода,  м3 в т.ч.:</t>
  </si>
  <si>
    <t>вода КП «Павлоградводоканал»</t>
  </si>
  <si>
    <t>вода з свердловин</t>
  </si>
  <si>
    <t>Теплова енергія, Гкал</t>
  </si>
  <si>
    <t>Начальник виробничого відділу                     В.М.Кодола</t>
  </si>
  <si>
    <t>Виконавець:</t>
  </si>
  <si>
    <t>інженер Н.М.Руденок</t>
  </si>
  <si>
    <t>Електроенергія, кВт*год</t>
  </si>
  <si>
    <t>До 10 числа щомісячно на квартал откритих данних</t>
  </si>
  <si>
    <r>
      <rPr>
        <b/>
        <sz val="11"/>
        <color theme="1"/>
        <rFont val="Calibri"/>
        <family val="2"/>
        <charset val="204"/>
        <scheme val="minor"/>
      </rPr>
      <t>До 10 числа щомісячно</t>
    </r>
    <r>
      <rPr>
        <sz val="11"/>
        <color theme="1"/>
        <rFont val="Calibri"/>
        <family val="2"/>
        <charset val="204"/>
        <scheme val="minor"/>
      </rPr>
      <t xml:space="preserve"> на квартал откритих данних</t>
    </r>
  </si>
  <si>
    <t>Паливно-енергетичні ресурси</t>
  </si>
  <si>
    <t>Начальник виробничого відділу                                         В.М.Кодола</t>
  </si>
  <si>
    <t xml:space="preserve"> у Січні 2020 року</t>
  </si>
  <si>
    <t>Лютий</t>
  </si>
  <si>
    <t xml:space="preserve"> Січень</t>
  </si>
  <si>
    <t>Березень</t>
  </si>
  <si>
    <t xml:space="preserve">  I квартал 2020 р.</t>
  </si>
  <si>
    <t>Квітень</t>
  </si>
  <si>
    <t>Травень</t>
  </si>
  <si>
    <t>Червень</t>
  </si>
  <si>
    <t xml:space="preserve"> у Лютому 2020 року</t>
  </si>
  <si>
    <t xml:space="preserve">  За I півріччя 2020 р.</t>
  </si>
  <si>
    <t xml:space="preserve"> за січень-червень  2020 року</t>
  </si>
  <si>
    <t>Липень</t>
  </si>
  <si>
    <t>Серпень</t>
  </si>
  <si>
    <t>Вересень</t>
  </si>
  <si>
    <t xml:space="preserve"> за січень-вересень  2020 року</t>
  </si>
  <si>
    <t xml:space="preserve">  За 9 місяців              2020 р.</t>
  </si>
  <si>
    <t xml:space="preserve"> за січень-жовтень  2020 року</t>
  </si>
  <si>
    <t>Жовтень</t>
  </si>
  <si>
    <t xml:space="preserve">  За 10 місяців              2020 р.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</si>
</sst>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164" fontId="0" fillId="0" borderId="0" xfId="0" applyNumberFormat="1"/>
    <xf numFmtId="0" fontId="0" fillId="0" borderId="1" xfId="0" applyBorder="1"/>
    <xf numFmtId="0" fontId="2" fillId="0" borderId="1" xfId="0" applyFont="1" applyFill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0" xfId="0" applyNumberFormat="1"/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/>
    </xf>
    <xf numFmtId="164" fontId="7" fillId="0" borderId="0" xfId="0" applyNumberFormat="1" applyFont="1"/>
    <xf numFmtId="4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1"/>
  <sheetViews>
    <sheetView workbookViewId="0">
      <selection activeCell="M12" sqref="M12"/>
    </sheetView>
  </sheetViews>
  <sheetFormatPr defaultRowHeight="15"/>
  <cols>
    <col min="1" max="1" width="2.85546875" customWidth="1"/>
    <col min="2" max="2" width="49.140625" customWidth="1"/>
    <col min="3" max="3" width="17.28515625" customWidth="1"/>
    <col min="4" max="4" width="12.7109375" customWidth="1"/>
  </cols>
  <sheetData>
    <row r="1" spans="2:4">
      <c r="D1" t="s">
        <v>12</v>
      </c>
    </row>
    <row r="2" spans="2:4" ht="36" customHeight="1">
      <c r="B2" s="38" t="s">
        <v>0</v>
      </c>
      <c r="C2" s="38"/>
    </row>
    <row r="3" spans="2:4" ht="18.75">
      <c r="B3" s="39" t="s">
        <v>1</v>
      </c>
      <c r="C3" s="39"/>
    </row>
    <row r="4" spans="2:4" ht="18.75">
      <c r="B4" s="39" t="s">
        <v>2</v>
      </c>
      <c r="C4" s="39"/>
    </row>
    <row r="5" spans="2:4" ht="18.75">
      <c r="B5" s="39" t="s">
        <v>16</v>
      </c>
      <c r="C5" s="39"/>
    </row>
    <row r="6" spans="2:4" ht="33.75" customHeight="1">
      <c r="B6" s="1"/>
      <c r="C6" s="1"/>
    </row>
    <row r="7" spans="2:4" ht="18.75">
      <c r="B7" s="2" t="s">
        <v>3</v>
      </c>
      <c r="C7" s="19">
        <v>4552687.0199999996</v>
      </c>
    </row>
    <row r="8" spans="2:4" ht="18.75">
      <c r="B8" s="2"/>
      <c r="C8" s="10"/>
    </row>
    <row r="9" spans="2:4" ht="18.75">
      <c r="B9" s="2" t="s">
        <v>4</v>
      </c>
      <c r="C9" s="10">
        <f>C10+C11</f>
        <v>13098.384</v>
      </c>
      <c r="D9" s="3"/>
    </row>
    <row r="10" spans="2:4" ht="18.75">
      <c r="B10" s="2" t="s">
        <v>5</v>
      </c>
      <c r="C10" s="10">
        <v>5666.0339999999997</v>
      </c>
    </row>
    <row r="11" spans="2:4" ht="18.75">
      <c r="B11" s="2" t="s">
        <v>6</v>
      </c>
      <c r="C11" s="10">
        <v>7432.35</v>
      </c>
    </row>
    <row r="12" spans="2:4" ht="18.75">
      <c r="B12" s="2"/>
      <c r="C12" s="10"/>
    </row>
    <row r="13" spans="2:4" ht="18.75">
      <c r="B13" s="2" t="s">
        <v>11</v>
      </c>
      <c r="C13" s="23">
        <v>1843590</v>
      </c>
    </row>
    <row r="14" spans="2:4">
      <c r="B14" s="4"/>
      <c r="C14" s="11"/>
    </row>
    <row r="15" spans="2:4" ht="18.75">
      <c r="B15" s="5" t="s">
        <v>7</v>
      </c>
      <c r="C15" s="20">
        <v>69.540000000000006</v>
      </c>
    </row>
    <row r="16" spans="2:4" ht="70.5" customHeight="1"/>
    <row r="17" spans="2:3" ht="16.5">
      <c r="B17" s="40" t="s">
        <v>8</v>
      </c>
      <c r="C17" s="40"/>
    </row>
    <row r="18" spans="2:3" ht="59.25" customHeight="1"/>
    <row r="20" spans="2:3">
      <c r="B20" t="s">
        <v>9</v>
      </c>
    </row>
    <row r="21" spans="2:3">
      <c r="B21" t="s">
        <v>10</v>
      </c>
    </row>
  </sheetData>
  <mergeCells count="5">
    <mergeCell ref="B2:C2"/>
    <mergeCell ref="B3:C3"/>
    <mergeCell ref="B4:C4"/>
    <mergeCell ref="B5:C5"/>
    <mergeCell ref="B17:C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21"/>
  <sheetViews>
    <sheetView workbookViewId="0">
      <selection activeCell="M12" sqref="M12"/>
    </sheetView>
  </sheetViews>
  <sheetFormatPr defaultRowHeight="15"/>
  <cols>
    <col min="1" max="1" width="2.85546875" customWidth="1"/>
    <col min="2" max="2" width="49.140625" customWidth="1"/>
    <col min="3" max="3" width="17.28515625" customWidth="1"/>
    <col min="4" max="4" width="12.7109375" customWidth="1"/>
  </cols>
  <sheetData>
    <row r="1" spans="2:4">
      <c r="D1" t="s">
        <v>12</v>
      </c>
    </row>
    <row r="2" spans="2:4" ht="36" customHeight="1">
      <c r="B2" s="38" t="s">
        <v>0</v>
      </c>
      <c r="C2" s="38"/>
    </row>
    <row r="3" spans="2:4" ht="18.75">
      <c r="B3" s="39" t="s">
        <v>1</v>
      </c>
      <c r="C3" s="39"/>
    </row>
    <row r="4" spans="2:4" ht="18.75">
      <c r="B4" s="39" t="s">
        <v>2</v>
      </c>
      <c r="C4" s="39"/>
    </row>
    <row r="5" spans="2:4" ht="18.75">
      <c r="B5" s="41" t="s">
        <v>24</v>
      </c>
      <c r="C5" s="41"/>
    </row>
    <row r="6" spans="2:4" ht="33.75" customHeight="1">
      <c r="B6" s="1"/>
      <c r="C6" s="1"/>
    </row>
    <row r="7" spans="2:4" ht="18.75">
      <c r="B7" s="2" t="s">
        <v>3</v>
      </c>
      <c r="C7" s="19">
        <v>4088876.9</v>
      </c>
    </row>
    <row r="8" spans="2:4" ht="18.75">
      <c r="B8" s="2"/>
      <c r="C8" s="10"/>
    </row>
    <row r="9" spans="2:4" ht="18.75">
      <c r="B9" s="2" t="s">
        <v>4</v>
      </c>
      <c r="C9" s="10">
        <f>C10+C11</f>
        <v>12178.781999999999</v>
      </c>
      <c r="D9" s="3"/>
    </row>
    <row r="10" spans="2:4" ht="18.75">
      <c r="B10" s="2" t="s">
        <v>5</v>
      </c>
      <c r="C10" s="10">
        <v>5915.0219999999999</v>
      </c>
    </row>
    <row r="11" spans="2:4" ht="18.75">
      <c r="B11" s="2" t="s">
        <v>6</v>
      </c>
      <c r="C11" s="10">
        <v>6263.76</v>
      </c>
    </row>
    <row r="12" spans="2:4" ht="18.75">
      <c r="B12" s="2"/>
      <c r="C12" s="10"/>
    </row>
    <row r="13" spans="2:4" ht="18.75">
      <c r="B13" s="2" t="s">
        <v>11</v>
      </c>
      <c r="C13" s="23">
        <v>2042677</v>
      </c>
    </row>
    <row r="14" spans="2:4">
      <c r="B14" s="4"/>
      <c r="C14" s="11"/>
    </row>
    <row r="15" spans="2:4" ht="18.75">
      <c r="B15" s="5" t="s">
        <v>7</v>
      </c>
      <c r="C15" s="20">
        <v>62.357999999999997</v>
      </c>
    </row>
    <row r="16" spans="2:4" ht="70.5" customHeight="1"/>
    <row r="17" spans="2:3" ht="16.5">
      <c r="B17" s="40" t="s">
        <v>8</v>
      </c>
      <c r="C17" s="40"/>
    </row>
    <row r="18" spans="2:3" ht="59.25" customHeight="1"/>
    <row r="20" spans="2:3">
      <c r="B20" t="s">
        <v>9</v>
      </c>
    </row>
    <row r="21" spans="2:3">
      <c r="B21" t="s">
        <v>10</v>
      </c>
    </row>
  </sheetData>
  <mergeCells count="5">
    <mergeCell ref="B2:C2"/>
    <mergeCell ref="B3:C3"/>
    <mergeCell ref="B4:C4"/>
    <mergeCell ref="B5:C5"/>
    <mergeCell ref="B17:C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22"/>
  <sheetViews>
    <sheetView workbookViewId="0">
      <selection activeCell="M12" sqref="M12"/>
    </sheetView>
  </sheetViews>
  <sheetFormatPr defaultRowHeight="15"/>
  <cols>
    <col min="1" max="1" width="2.85546875" customWidth="1"/>
    <col min="2" max="2" width="49.140625" customWidth="1"/>
    <col min="3" max="3" width="12.28515625" customWidth="1"/>
    <col min="4" max="4" width="12.5703125" customWidth="1"/>
    <col min="5" max="5" width="12" customWidth="1"/>
    <col min="6" max="6" width="15.140625" customWidth="1"/>
    <col min="7" max="9" width="10.42578125" customWidth="1"/>
    <col min="10" max="10" width="13.7109375" customWidth="1"/>
    <col min="11" max="11" width="12.7109375" customWidth="1"/>
    <col min="12" max="12" width="10" bestFit="1" customWidth="1"/>
  </cols>
  <sheetData>
    <row r="1" spans="2:12">
      <c r="K1" t="s">
        <v>13</v>
      </c>
    </row>
    <row r="2" spans="2:12" ht="36" customHeight="1">
      <c r="B2" s="38" t="s">
        <v>0</v>
      </c>
      <c r="C2" s="38"/>
      <c r="D2" s="38"/>
      <c r="E2" s="38"/>
      <c r="F2" s="38"/>
      <c r="G2" s="38"/>
      <c r="H2" s="38"/>
      <c r="I2" s="38"/>
      <c r="J2" s="38"/>
    </row>
    <row r="3" spans="2:12" ht="18.75">
      <c r="B3" s="39" t="s">
        <v>1</v>
      </c>
      <c r="C3" s="39"/>
      <c r="D3" s="39"/>
      <c r="E3" s="39"/>
      <c r="F3" s="39"/>
      <c r="G3" s="39"/>
      <c r="H3" s="39"/>
      <c r="I3" s="39"/>
      <c r="J3" s="39"/>
    </row>
    <row r="4" spans="2:12" ht="18.75">
      <c r="B4" s="39" t="s">
        <v>2</v>
      </c>
      <c r="C4" s="39"/>
      <c r="D4" s="39"/>
      <c r="E4" s="39"/>
      <c r="F4" s="39"/>
      <c r="G4" s="39"/>
      <c r="H4" s="39"/>
      <c r="I4" s="39"/>
      <c r="J4" s="39"/>
    </row>
    <row r="5" spans="2:12" ht="18.75">
      <c r="B5" s="41" t="s">
        <v>26</v>
      </c>
      <c r="C5" s="41"/>
      <c r="D5" s="41"/>
      <c r="E5" s="41"/>
      <c r="F5" s="41"/>
      <c r="G5" s="41"/>
      <c r="H5" s="41"/>
      <c r="I5" s="41"/>
      <c r="J5" s="41"/>
    </row>
    <row r="6" spans="2:12" ht="18.75">
      <c r="B6" s="7"/>
      <c r="C6" s="7"/>
      <c r="D6" s="7"/>
      <c r="E6" s="7"/>
      <c r="F6" s="7"/>
      <c r="G6" s="7"/>
      <c r="H6" s="17"/>
      <c r="I6" s="17"/>
      <c r="J6" s="7"/>
    </row>
    <row r="7" spans="2:12" ht="50.25" customHeight="1">
      <c r="B7" s="16" t="s">
        <v>14</v>
      </c>
      <c r="C7" s="15" t="s">
        <v>18</v>
      </c>
      <c r="D7" s="15" t="s">
        <v>17</v>
      </c>
      <c r="E7" s="16" t="s">
        <v>19</v>
      </c>
      <c r="F7" s="27" t="s">
        <v>20</v>
      </c>
      <c r="G7" s="16" t="s">
        <v>21</v>
      </c>
      <c r="H7" s="16" t="s">
        <v>22</v>
      </c>
      <c r="I7" s="16" t="s">
        <v>23</v>
      </c>
      <c r="J7" s="27" t="s">
        <v>25</v>
      </c>
    </row>
    <row r="8" spans="2:12" ht="18.75">
      <c r="B8" s="2" t="s">
        <v>3</v>
      </c>
      <c r="C8" s="8">
        <f>'Відомості (ПЕР) Січень 2020'!C7</f>
        <v>4552687.0199999996</v>
      </c>
      <c r="D8" s="24">
        <f>'Відомості (ПЕР) Лютий2020'!C7</f>
        <v>4088876.9</v>
      </c>
      <c r="E8" s="12">
        <v>2334596.8199999998</v>
      </c>
      <c r="F8" s="21">
        <f>SUM(C8:E8)</f>
        <v>10976160.74</v>
      </c>
      <c r="G8" s="12">
        <v>0</v>
      </c>
      <c r="H8" s="12">
        <v>0</v>
      </c>
      <c r="I8" s="12">
        <v>0</v>
      </c>
      <c r="J8" s="28">
        <f>F8+G8+H8+I8</f>
        <v>10976160.74</v>
      </c>
    </row>
    <row r="9" spans="2:12" ht="6.75" customHeight="1">
      <c r="B9" s="2"/>
      <c r="C9" s="8"/>
      <c r="D9" s="6"/>
      <c r="E9" s="6"/>
      <c r="F9" s="6"/>
      <c r="G9" s="6"/>
      <c r="H9" s="6"/>
      <c r="I9" s="6"/>
      <c r="J9" s="19"/>
    </row>
    <row r="10" spans="2:12" ht="18.75">
      <c r="B10" s="2" t="s">
        <v>4</v>
      </c>
      <c r="C10" s="21">
        <f>'Відомості (ПЕР) Січень 2020'!C9</f>
        <v>13098.384</v>
      </c>
      <c r="D10" s="21">
        <f>D11+D12</f>
        <v>12178.781999999999</v>
      </c>
      <c r="E10" s="21">
        <f>E11+E12</f>
        <v>12592.571000000004</v>
      </c>
      <c r="F10" s="21">
        <f>SUM(C10:E10)</f>
        <v>37869.737000000001</v>
      </c>
      <c r="G10" s="21">
        <f>G11+G12</f>
        <v>1188.2729999999999</v>
      </c>
      <c r="H10" s="21">
        <f>H11+H12</f>
        <v>1338.7629999999999</v>
      </c>
      <c r="I10" s="21">
        <f>I11+I12</f>
        <v>756.92900000000009</v>
      </c>
      <c r="J10" s="31">
        <f t="shared" ref="J10:J16" si="0">F10+G10+H10+I10</f>
        <v>41153.702000000005</v>
      </c>
      <c r="K10" s="29"/>
      <c r="L10" s="29"/>
    </row>
    <row r="11" spans="2:12" ht="18.75">
      <c r="B11" s="2" t="s">
        <v>5</v>
      </c>
      <c r="C11" s="8">
        <f>'Відомості (ПЕР) Січень 2020'!C10</f>
        <v>5666.0339999999997</v>
      </c>
      <c r="D11" s="12">
        <f>'Відомості (ПЕР) Лютий2020'!C10</f>
        <v>5915.0219999999999</v>
      </c>
      <c r="E11" s="12">
        <v>6168.0309999999999</v>
      </c>
      <c r="F11" s="21">
        <f t="shared" ref="F11:F16" si="1">SUM(C11:E11)</f>
        <v>17749.087</v>
      </c>
      <c r="G11" s="12">
        <v>593.85299999999995</v>
      </c>
      <c r="H11" s="12">
        <v>939.46299999999997</v>
      </c>
      <c r="I11" s="12">
        <v>506.12900000000002</v>
      </c>
      <c r="J11" s="10">
        <f t="shared" si="0"/>
        <v>19788.531999999999</v>
      </c>
      <c r="K11" s="13"/>
    </row>
    <row r="12" spans="2:12" ht="18.75">
      <c r="B12" s="2" t="s">
        <v>6</v>
      </c>
      <c r="C12" s="8">
        <f>'Відомості (ПЕР) Січень 2020'!C11</f>
        <v>7432.35</v>
      </c>
      <c r="D12" s="12">
        <f>'Відомості (ПЕР) Лютий2020'!C11</f>
        <v>6263.76</v>
      </c>
      <c r="E12" s="8">
        <v>6424.5400000000027</v>
      </c>
      <c r="F12" s="21">
        <f t="shared" si="1"/>
        <v>20120.650000000001</v>
      </c>
      <c r="G12" s="8">
        <v>594.41999999999996</v>
      </c>
      <c r="H12" s="8">
        <v>399.3</v>
      </c>
      <c r="I12" s="8">
        <v>250.8</v>
      </c>
      <c r="J12" s="10">
        <f t="shared" si="0"/>
        <v>21365.17</v>
      </c>
      <c r="K12" s="13"/>
    </row>
    <row r="13" spans="2:12" ht="7.5" customHeight="1">
      <c r="B13" s="2"/>
      <c r="C13" s="8"/>
      <c r="D13" s="6"/>
      <c r="E13" s="6"/>
      <c r="F13" s="21"/>
      <c r="G13" s="6"/>
      <c r="H13" s="6"/>
      <c r="I13" s="6"/>
      <c r="J13" s="30"/>
    </row>
    <row r="14" spans="2:12" ht="18.75">
      <c r="B14" s="2" t="s">
        <v>11</v>
      </c>
      <c r="C14" s="18">
        <f>'Відомості (ПЕР) Січень 2020'!C13</f>
        <v>1843590</v>
      </c>
      <c r="D14" s="25">
        <f>'Відомості (ПЕР) Лютий2020'!C13</f>
        <v>2042677</v>
      </c>
      <c r="E14" s="26">
        <v>1691646</v>
      </c>
      <c r="F14" s="22">
        <f t="shared" si="1"/>
        <v>5577913</v>
      </c>
      <c r="G14" s="26">
        <v>51112</v>
      </c>
      <c r="H14" s="12">
        <v>29900</v>
      </c>
      <c r="I14" s="33"/>
      <c r="J14" s="34">
        <f t="shared" si="0"/>
        <v>5658925</v>
      </c>
    </row>
    <row r="15" spans="2:12" ht="6.75" customHeight="1">
      <c r="B15" s="4"/>
      <c r="C15" s="8"/>
      <c r="D15" s="9"/>
      <c r="E15" s="9"/>
      <c r="F15" s="21"/>
      <c r="G15" s="9"/>
      <c r="H15" s="9"/>
      <c r="I15" s="9"/>
      <c r="J15" s="19"/>
    </row>
    <row r="16" spans="2:12" ht="18.75">
      <c r="B16" s="5" t="s">
        <v>7</v>
      </c>
      <c r="C16" s="8">
        <f>'Відомості (ПЕР) Січень 2020'!C15</f>
        <v>69.540000000000006</v>
      </c>
      <c r="D16" s="14">
        <f>'Відомості (ПЕР) Лютий2020'!C15</f>
        <v>62.357999999999997</v>
      </c>
      <c r="E16" s="14">
        <v>29.036999999999999</v>
      </c>
      <c r="F16" s="21">
        <f t="shared" si="1"/>
        <v>160.935</v>
      </c>
      <c r="G16" s="14">
        <v>0</v>
      </c>
      <c r="H16" s="14">
        <v>0</v>
      </c>
      <c r="I16" s="14">
        <v>0</v>
      </c>
      <c r="J16" s="31">
        <f t="shared" si="0"/>
        <v>160.935</v>
      </c>
    </row>
    <row r="17" spans="2:10" ht="70.5" customHeight="1"/>
    <row r="18" spans="2:10" ht="16.5">
      <c r="B18" s="42" t="s">
        <v>15</v>
      </c>
      <c r="C18" s="42"/>
      <c r="D18" s="42"/>
      <c r="E18" s="42"/>
      <c r="F18" s="42"/>
      <c r="G18" s="42"/>
      <c r="H18" s="42"/>
      <c r="I18" s="42"/>
      <c r="J18" s="42"/>
    </row>
    <row r="19" spans="2:10" ht="59.25" customHeight="1"/>
    <row r="21" spans="2:10">
      <c r="B21" t="s">
        <v>9</v>
      </c>
    </row>
    <row r="22" spans="2:10">
      <c r="B22" t="s">
        <v>10</v>
      </c>
    </row>
  </sheetData>
  <mergeCells count="5">
    <mergeCell ref="B2:J2"/>
    <mergeCell ref="B3:J3"/>
    <mergeCell ref="B4:J4"/>
    <mergeCell ref="B5:J5"/>
    <mergeCell ref="B18:J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O22"/>
  <sheetViews>
    <sheetView topLeftCell="D1" workbookViewId="0">
      <selection activeCell="I14" sqref="I14"/>
    </sheetView>
  </sheetViews>
  <sheetFormatPr defaultRowHeight="15"/>
  <cols>
    <col min="1" max="1" width="2.85546875" customWidth="1"/>
    <col min="2" max="2" width="49.140625" customWidth="1"/>
    <col min="3" max="3" width="12.140625" customWidth="1"/>
    <col min="4" max="4" width="12.5703125" customWidth="1"/>
    <col min="5" max="5" width="12" customWidth="1"/>
    <col min="6" max="6" width="15.140625" customWidth="1"/>
    <col min="7" max="12" width="10.42578125" customWidth="1"/>
    <col min="13" max="13" width="13.7109375" customWidth="1"/>
    <col min="14" max="14" width="14.140625" customWidth="1"/>
    <col min="15" max="15" width="10" bestFit="1" customWidth="1"/>
  </cols>
  <sheetData>
    <row r="1" spans="2:15">
      <c r="N1" t="s">
        <v>13</v>
      </c>
    </row>
    <row r="2" spans="2:15" ht="36" customHeight="1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5" ht="18.75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5" ht="18.75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2:15" ht="18.75">
      <c r="B5" s="41" t="s">
        <v>30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5" ht="18.75">
      <c r="B6" s="32"/>
      <c r="C6" s="32"/>
      <c r="D6" s="32"/>
      <c r="E6" s="32"/>
      <c r="F6" s="32"/>
      <c r="G6" s="32"/>
      <c r="H6" s="32"/>
      <c r="I6" s="32"/>
      <c r="J6" s="32"/>
      <c r="K6" s="35"/>
      <c r="L6" s="36"/>
      <c r="M6" s="32"/>
    </row>
    <row r="7" spans="2:15" ht="50.25" customHeight="1">
      <c r="B7" s="16" t="s">
        <v>14</v>
      </c>
      <c r="C7" s="15" t="s">
        <v>18</v>
      </c>
      <c r="D7" s="15" t="s">
        <v>17</v>
      </c>
      <c r="E7" s="16" t="s">
        <v>19</v>
      </c>
      <c r="F7" s="27" t="s">
        <v>20</v>
      </c>
      <c r="G7" s="16" t="s">
        <v>21</v>
      </c>
      <c r="H7" s="16" t="s">
        <v>22</v>
      </c>
      <c r="I7" s="16" t="s">
        <v>23</v>
      </c>
      <c r="J7" s="16" t="s">
        <v>27</v>
      </c>
      <c r="K7" s="16" t="s">
        <v>28</v>
      </c>
      <c r="L7" s="16" t="s">
        <v>29</v>
      </c>
      <c r="M7" s="27" t="s">
        <v>31</v>
      </c>
    </row>
    <row r="8" spans="2:15" ht="18.75">
      <c r="B8" s="2" t="s">
        <v>3</v>
      </c>
      <c r="C8" s="8">
        <f>'Відомості (ПЕР) Січень 2020'!C7</f>
        <v>4552687.0199999996</v>
      </c>
      <c r="D8" s="24">
        <f>'Відомості (ПЕР) Лютий2020'!C7</f>
        <v>4088876.9</v>
      </c>
      <c r="E8" s="12">
        <v>2334596.8199999998</v>
      </c>
      <c r="F8" s="21">
        <f>SUM(C8:E8)</f>
        <v>10976160.74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31">
        <f>F8+G8+H8+I8+J8+K8+L8</f>
        <v>10976160.74</v>
      </c>
      <c r="N8" s="13"/>
    </row>
    <row r="9" spans="2:15" ht="6.75" customHeight="1">
      <c r="B9" s="2"/>
      <c r="C9" s="8"/>
      <c r="D9" s="6"/>
      <c r="E9" s="6"/>
      <c r="F9" s="6"/>
      <c r="G9" s="6"/>
      <c r="H9" s="6"/>
      <c r="I9" s="6"/>
      <c r="J9" s="6"/>
      <c r="K9" s="6"/>
      <c r="L9" s="6"/>
      <c r="M9" s="19"/>
      <c r="N9" s="13"/>
    </row>
    <row r="10" spans="2:15" ht="18.75">
      <c r="B10" s="2" t="s">
        <v>4</v>
      </c>
      <c r="C10" s="21">
        <f>'Відомості (ПЕР) Січень 2020'!C9</f>
        <v>13098.384</v>
      </c>
      <c r="D10" s="21">
        <f>D11+D12</f>
        <v>12178.781999999999</v>
      </c>
      <c r="E10" s="21">
        <f>E11+E12</f>
        <v>12592.571000000004</v>
      </c>
      <c r="F10" s="21">
        <f>SUM(C10:E10)</f>
        <v>37869.737000000001</v>
      </c>
      <c r="G10" s="21">
        <f t="shared" ref="G10:L10" si="0">G11+G12</f>
        <v>1188.2729999999999</v>
      </c>
      <c r="H10" s="21">
        <f t="shared" si="0"/>
        <v>1338.7629999999999</v>
      </c>
      <c r="I10" s="21">
        <f t="shared" si="0"/>
        <v>756.92900000000009</v>
      </c>
      <c r="J10" s="21">
        <f t="shared" si="0"/>
        <v>498.029</v>
      </c>
      <c r="K10" s="21">
        <f t="shared" si="0"/>
        <v>423.1</v>
      </c>
      <c r="L10" s="21">
        <f t="shared" si="0"/>
        <v>2289.779999999997</v>
      </c>
      <c r="M10" s="31">
        <f>F10+G10+H10+I10+J10+K10+L10</f>
        <v>44364.611000000004</v>
      </c>
      <c r="N10" s="13"/>
      <c r="O10" s="29"/>
    </row>
    <row r="11" spans="2:15" ht="18.75">
      <c r="B11" s="2" t="s">
        <v>5</v>
      </c>
      <c r="C11" s="8">
        <f>'Відомості (ПЕР) Січень 2020'!C10</f>
        <v>5666.0339999999997</v>
      </c>
      <c r="D11" s="12">
        <f>'Відомості (ПЕР) Лютий2020'!C10</f>
        <v>5915.0219999999999</v>
      </c>
      <c r="E11" s="12">
        <v>6168.0309999999999</v>
      </c>
      <c r="F11" s="21">
        <f t="shared" ref="F11:F16" si="1">SUM(C11:E11)</f>
        <v>17749.087</v>
      </c>
      <c r="G11" s="12">
        <v>593.85299999999995</v>
      </c>
      <c r="H11" s="12">
        <v>939.46299999999997</v>
      </c>
      <c r="I11" s="12">
        <v>506.12900000000002</v>
      </c>
      <c r="J11" s="12">
        <v>306.92899999999997</v>
      </c>
      <c r="K11" s="8">
        <v>300.60000000000002</v>
      </c>
      <c r="L11" s="8">
        <v>1576.08</v>
      </c>
      <c r="M11" s="10">
        <f>F11+G11+H11+I11+J11+K11+L11</f>
        <v>21972.140999999996</v>
      </c>
      <c r="N11" s="13"/>
    </row>
    <row r="12" spans="2:15" ht="18.75">
      <c r="B12" s="2" t="s">
        <v>6</v>
      </c>
      <c r="C12" s="8">
        <f>'Відомості (ПЕР) Січень 2020'!C11</f>
        <v>7432.35</v>
      </c>
      <c r="D12" s="12">
        <f>'Відомості (ПЕР) Лютий2020'!C11</f>
        <v>6263.76</v>
      </c>
      <c r="E12" s="8">
        <v>6424.5400000000027</v>
      </c>
      <c r="F12" s="21">
        <f t="shared" si="1"/>
        <v>20120.650000000001</v>
      </c>
      <c r="G12" s="8">
        <v>594.41999999999996</v>
      </c>
      <c r="H12" s="8">
        <v>399.3</v>
      </c>
      <c r="I12" s="8">
        <v>250.8</v>
      </c>
      <c r="J12" s="8">
        <v>191.1</v>
      </c>
      <c r="K12" s="8">
        <v>122.5</v>
      </c>
      <c r="L12" s="8">
        <v>713.69999999999709</v>
      </c>
      <c r="M12" s="10">
        <f>F12+G12+H12+I12+J12+K12+L12</f>
        <v>22392.469999999994</v>
      </c>
      <c r="N12" s="13"/>
    </row>
    <row r="13" spans="2:15" ht="7.5" customHeight="1">
      <c r="B13" s="2"/>
      <c r="C13" s="8"/>
      <c r="D13" s="6"/>
      <c r="E13" s="6"/>
      <c r="F13" s="21"/>
      <c r="G13" s="6"/>
      <c r="H13" s="6"/>
      <c r="I13" s="6"/>
      <c r="J13" s="6"/>
      <c r="K13" s="6"/>
      <c r="L13" s="6"/>
      <c r="M13" s="30"/>
      <c r="N13" s="13"/>
    </row>
    <row r="14" spans="2:15" ht="18.75">
      <c r="B14" s="2" t="s">
        <v>11</v>
      </c>
      <c r="C14" s="18">
        <f>'Відомості (ПЕР) Січень 2020'!C13</f>
        <v>1843590</v>
      </c>
      <c r="D14" s="25">
        <f>'Відомості (ПЕР) Лютий2020'!C13</f>
        <v>2042677</v>
      </c>
      <c r="E14" s="26">
        <v>1691646</v>
      </c>
      <c r="F14" s="22">
        <f t="shared" si="1"/>
        <v>5577913</v>
      </c>
      <c r="G14" s="26">
        <v>51112</v>
      </c>
      <c r="H14" s="12">
        <v>29900</v>
      </c>
      <c r="I14" s="26">
        <v>39493</v>
      </c>
      <c r="J14" s="14">
        <v>15863</v>
      </c>
      <c r="K14" s="14">
        <v>22033</v>
      </c>
      <c r="L14" s="33"/>
      <c r="M14" s="28">
        <f>F14+G14+H14+I14+J14+K14+L14</f>
        <v>5736314</v>
      </c>
      <c r="N14" s="13"/>
    </row>
    <row r="15" spans="2:15" ht="6.75" customHeight="1">
      <c r="B15" s="4"/>
      <c r="C15" s="8"/>
      <c r="D15" s="9"/>
      <c r="E15" s="9"/>
      <c r="F15" s="21"/>
      <c r="G15" s="9"/>
      <c r="H15" s="9"/>
      <c r="I15" s="9"/>
      <c r="J15" s="9"/>
      <c r="K15" s="9"/>
      <c r="L15" s="9"/>
      <c r="M15" s="19"/>
      <c r="N15" s="13"/>
    </row>
    <row r="16" spans="2:15" ht="18.75">
      <c r="B16" s="5" t="s">
        <v>7</v>
      </c>
      <c r="C16" s="8">
        <f>'Відомості (ПЕР) Січень 2020'!C15</f>
        <v>69.540000000000006</v>
      </c>
      <c r="D16" s="14">
        <f>'Відомості (ПЕР) Лютий2020'!C15</f>
        <v>62.357999999999997</v>
      </c>
      <c r="E16" s="14">
        <v>29.036999999999999</v>
      </c>
      <c r="F16" s="21">
        <f t="shared" si="1"/>
        <v>160.935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31">
        <f>F16+G16+H16+I16+J16+K16+L16</f>
        <v>160.935</v>
      </c>
      <c r="N16" s="13"/>
    </row>
    <row r="17" spans="2:13" ht="70.5" customHeight="1"/>
    <row r="18" spans="2:13" ht="16.5">
      <c r="B18" s="42" t="s">
        <v>15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3" ht="59.25" customHeight="1"/>
    <row r="21" spans="2:13">
      <c r="B21" t="s">
        <v>9</v>
      </c>
    </row>
    <row r="22" spans="2:13">
      <c r="B22" t="s">
        <v>10</v>
      </c>
    </row>
  </sheetData>
  <mergeCells count="5">
    <mergeCell ref="B2:M2"/>
    <mergeCell ref="B3:M3"/>
    <mergeCell ref="B4:M4"/>
    <mergeCell ref="B5:M5"/>
    <mergeCell ref="B18:M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P22"/>
  <sheetViews>
    <sheetView tabSelected="1" topLeftCell="B1" workbookViewId="0">
      <selection activeCell="Q7" sqref="Q7"/>
    </sheetView>
  </sheetViews>
  <sheetFormatPr defaultRowHeight="15"/>
  <cols>
    <col min="1" max="1" width="2.85546875" customWidth="1"/>
    <col min="2" max="2" width="49.140625" customWidth="1"/>
    <col min="3" max="3" width="12.140625" hidden="1" customWidth="1"/>
    <col min="4" max="4" width="12.5703125" hidden="1" customWidth="1"/>
    <col min="5" max="5" width="12" hidden="1" customWidth="1"/>
    <col min="6" max="6" width="15.140625" customWidth="1"/>
    <col min="7" max="13" width="10.42578125" customWidth="1"/>
    <col min="14" max="14" width="13.7109375" customWidth="1"/>
    <col min="15" max="15" width="14.140625" customWidth="1"/>
    <col min="16" max="16" width="10" bestFit="1" customWidth="1"/>
  </cols>
  <sheetData>
    <row r="1" spans="2:16">
      <c r="O1" t="s">
        <v>13</v>
      </c>
    </row>
    <row r="2" spans="2:16" ht="36" customHeight="1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6" ht="18.75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16" ht="18.75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16" ht="18.75">
      <c r="B5" s="41" t="s">
        <v>32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6" ht="18.7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2:16" ht="50.25" customHeight="1">
      <c r="B7" s="16" t="s">
        <v>14</v>
      </c>
      <c r="C7" s="15" t="s">
        <v>18</v>
      </c>
      <c r="D7" s="15" t="s">
        <v>17</v>
      </c>
      <c r="E7" s="16" t="s">
        <v>19</v>
      </c>
      <c r="F7" s="27" t="s">
        <v>20</v>
      </c>
      <c r="G7" s="16" t="s">
        <v>21</v>
      </c>
      <c r="H7" s="16" t="s">
        <v>22</v>
      </c>
      <c r="I7" s="16" t="s">
        <v>23</v>
      </c>
      <c r="J7" s="16" t="s">
        <v>27</v>
      </c>
      <c r="K7" s="16" t="s">
        <v>28</v>
      </c>
      <c r="L7" s="16" t="s">
        <v>29</v>
      </c>
      <c r="M7" s="16" t="s">
        <v>33</v>
      </c>
      <c r="N7" s="27" t="s">
        <v>34</v>
      </c>
    </row>
    <row r="8" spans="2:16" ht="18.75">
      <c r="B8" s="2" t="s">
        <v>3</v>
      </c>
      <c r="C8" s="8">
        <f>'Відомості (ПЕР) Січень 2020'!C7</f>
        <v>4552687.0199999996</v>
      </c>
      <c r="D8" s="24">
        <f>'Відомості (ПЕР) Лютий2020'!C7</f>
        <v>4088876.9</v>
      </c>
      <c r="E8" s="12">
        <v>2334596.8199999998</v>
      </c>
      <c r="F8" s="21">
        <f>SUM(C8:E8)</f>
        <v>10976160.74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31">
        <f>F8+G8+H8+I8+J8+K8+L8+M8</f>
        <v>10976160.74</v>
      </c>
      <c r="O8" s="13"/>
    </row>
    <row r="9" spans="2:16" ht="6.75" customHeight="1">
      <c r="B9" s="2"/>
      <c r="C9" s="8"/>
      <c r="D9" s="6"/>
      <c r="E9" s="6"/>
      <c r="F9" s="6"/>
      <c r="G9" s="6"/>
      <c r="H9" s="6"/>
      <c r="I9" s="6"/>
      <c r="J9" s="6"/>
      <c r="K9" s="6"/>
      <c r="L9" s="6"/>
      <c r="M9" s="6"/>
      <c r="N9" s="19"/>
      <c r="O9" s="13"/>
    </row>
    <row r="10" spans="2:16" ht="18.75">
      <c r="B10" s="2" t="s">
        <v>4</v>
      </c>
      <c r="C10" s="21">
        <f>'Відомості (ПЕР) Січень 2020'!C9</f>
        <v>13098.384</v>
      </c>
      <c r="D10" s="21">
        <f>D11+D12</f>
        <v>12178.781999999999</v>
      </c>
      <c r="E10" s="21">
        <f>E11+E12</f>
        <v>12592.571000000004</v>
      </c>
      <c r="F10" s="21">
        <f>SUM(C10:E10)</f>
        <v>37869.737000000001</v>
      </c>
      <c r="G10" s="21">
        <f t="shared" ref="G10:M10" si="0">G11+G12</f>
        <v>1188.2729999999999</v>
      </c>
      <c r="H10" s="21">
        <f t="shared" si="0"/>
        <v>1338.7629999999999</v>
      </c>
      <c r="I10" s="21">
        <f t="shared" si="0"/>
        <v>756.92900000000009</v>
      </c>
      <c r="J10" s="21">
        <f t="shared" si="0"/>
        <v>498.029</v>
      </c>
      <c r="K10" s="21">
        <f t="shared" si="0"/>
        <v>423.1</v>
      </c>
      <c r="L10" s="21">
        <f t="shared" si="0"/>
        <v>2289.779999999997</v>
      </c>
      <c r="M10" s="21">
        <f t="shared" si="0"/>
        <v>5454.1778999999988</v>
      </c>
      <c r="N10" s="31">
        <f>F10+G10+H10+I10+J10+K10+L10+M10</f>
        <v>49818.7889</v>
      </c>
      <c r="O10" s="13"/>
      <c r="P10" s="29"/>
    </row>
    <row r="11" spans="2:16" ht="18.75">
      <c r="B11" s="2" t="s">
        <v>5</v>
      </c>
      <c r="C11" s="8">
        <f>'Відомості (ПЕР) Січень 2020'!C10</f>
        <v>5666.0339999999997</v>
      </c>
      <c r="D11" s="12">
        <f>'Відомості (ПЕР) Лютий2020'!C10</f>
        <v>5915.0219999999999</v>
      </c>
      <c r="E11" s="12">
        <v>6168.0309999999999</v>
      </c>
      <c r="F11" s="21">
        <f t="shared" ref="F11:F16" si="1">SUM(C11:E11)</f>
        <v>17749.087</v>
      </c>
      <c r="G11" s="12">
        <v>593.85299999999995</v>
      </c>
      <c r="H11" s="12">
        <v>939.46299999999997</v>
      </c>
      <c r="I11" s="12">
        <v>506.12900000000002</v>
      </c>
      <c r="J11" s="12">
        <v>306.92899999999997</v>
      </c>
      <c r="K11" s="8">
        <v>300.60000000000002</v>
      </c>
      <c r="L11" s="8">
        <v>1576.08</v>
      </c>
      <c r="M11" s="8">
        <v>2811.48</v>
      </c>
      <c r="N11" s="10">
        <f>F11+G11+H11+I11+J11+K11+L11+M11</f>
        <v>24783.620999999996</v>
      </c>
      <c r="O11" s="13"/>
    </row>
    <row r="12" spans="2:16" ht="18.75">
      <c r="B12" s="2" t="s">
        <v>6</v>
      </c>
      <c r="C12" s="8">
        <f>'Відомості (ПЕР) Січень 2020'!C11</f>
        <v>7432.35</v>
      </c>
      <c r="D12" s="12">
        <f>'Відомості (ПЕР) Лютий2020'!C11</f>
        <v>6263.76</v>
      </c>
      <c r="E12" s="8">
        <v>6424.5400000000027</v>
      </c>
      <c r="F12" s="21">
        <f t="shared" si="1"/>
        <v>20120.650000000001</v>
      </c>
      <c r="G12" s="8">
        <v>594.41999999999996</v>
      </c>
      <c r="H12" s="8">
        <v>399.3</v>
      </c>
      <c r="I12" s="8">
        <v>250.8</v>
      </c>
      <c r="J12" s="8">
        <v>191.1</v>
      </c>
      <c r="K12" s="8">
        <v>122.5</v>
      </c>
      <c r="L12" s="8">
        <v>713.69999999999709</v>
      </c>
      <c r="M12" s="8">
        <v>2642.6978999999983</v>
      </c>
      <c r="N12" s="10">
        <f>F12+G12+H12+I12+J12+K12+L12+M12</f>
        <v>25035.167899999993</v>
      </c>
      <c r="O12" s="13"/>
    </row>
    <row r="13" spans="2:16" ht="7.5" customHeight="1">
      <c r="B13" s="2"/>
      <c r="C13" s="8"/>
      <c r="D13" s="6"/>
      <c r="E13" s="6"/>
      <c r="F13" s="21"/>
      <c r="G13" s="6"/>
      <c r="H13" s="6"/>
      <c r="I13" s="6"/>
      <c r="J13" s="6"/>
      <c r="K13" s="6"/>
      <c r="L13" s="6"/>
      <c r="M13" s="6"/>
      <c r="N13" s="30"/>
      <c r="O13" s="13"/>
    </row>
    <row r="14" spans="2:16" ht="18.75">
      <c r="B14" s="2" t="s">
        <v>11</v>
      </c>
      <c r="C14" s="18">
        <f>'Відомості (ПЕР) Січень 2020'!C13</f>
        <v>1843590</v>
      </c>
      <c r="D14" s="25">
        <f>'Відомості (ПЕР) Лютий2020'!C13</f>
        <v>2042677</v>
      </c>
      <c r="E14" s="26">
        <v>1691646</v>
      </c>
      <c r="F14" s="22">
        <f t="shared" si="1"/>
        <v>5577913</v>
      </c>
      <c r="G14" s="26">
        <v>51112</v>
      </c>
      <c r="H14" s="12">
        <v>29900</v>
      </c>
      <c r="I14" s="26">
        <v>39493</v>
      </c>
      <c r="J14" s="14">
        <v>15863</v>
      </c>
      <c r="K14" s="14">
        <v>22033</v>
      </c>
      <c r="L14" s="26">
        <v>20894</v>
      </c>
      <c r="M14" s="26">
        <v>36532</v>
      </c>
      <c r="N14" s="10">
        <f>F14+G14+H14+I14+J14+K14+L14+M14</f>
        <v>5793740</v>
      </c>
      <c r="O14" s="13"/>
    </row>
    <row r="15" spans="2:16" ht="6.75" customHeight="1">
      <c r="B15" s="4"/>
      <c r="C15" s="8"/>
      <c r="D15" s="9"/>
      <c r="E15" s="9"/>
      <c r="F15" s="21"/>
      <c r="G15" s="9"/>
      <c r="H15" s="9"/>
      <c r="I15" s="9"/>
      <c r="J15" s="9"/>
      <c r="K15" s="9"/>
      <c r="L15" s="9"/>
      <c r="M15" s="9"/>
      <c r="N15" s="19"/>
      <c r="O15" s="13"/>
    </row>
    <row r="16" spans="2:16" ht="18.75">
      <c r="B16" s="5" t="s">
        <v>7</v>
      </c>
      <c r="C16" s="8">
        <f>'Відомості (ПЕР) Січень 2020'!C15</f>
        <v>69.540000000000006</v>
      </c>
      <c r="D16" s="14">
        <f>'Відомості (ПЕР) Лютий2020'!C15</f>
        <v>62.357999999999997</v>
      </c>
      <c r="E16" s="14">
        <v>29.036999999999999</v>
      </c>
      <c r="F16" s="21">
        <f t="shared" si="1"/>
        <v>160.935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31">
        <f>F16+G16+H16+I16+J16+K16+L16+M16</f>
        <v>160.935</v>
      </c>
      <c r="O16" s="13"/>
    </row>
    <row r="17" spans="2:14" ht="70.5" customHeight="1"/>
    <row r="18" spans="2:14" ht="16.5">
      <c r="B18" s="42" t="s">
        <v>15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2:14" ht="59.25" customHeight="1"/>
    <row r="21" spans="2:14">
      <c r="B21" t="s">
        <v>9</v>
      </c>
    </row>
    <row r="22" spans="2:14">
      <c r="B22" t="s">
        <v>10</v>
      </c>
    </row>
  </sheetData>
  <mergeCells count="5">
    <mergeCell ref="B2:N2"/>
    <mergeCell ref="B3:N3"/>
    <mergeCell ref="B4:N4"/>
    <mergeCell ref="B5:N5"/>
    <mergeCell ref="B18:N1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Відомості (ПЕР) Січень 2020</vt:lpstr>
      <vt:lpstr>Відомості (ПЕР) Лютий2020</vt:lpstr>
      <vt:lpstr>Відомості (ПЕР) 6 місяців  2020</vt:lpstr>
      <vt:lpstr>Відомості (ПЕР) 9 місяців</vt:lpstr>
      <vt:lpstr>Відомості (ПЕР)10 міс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TTI3</cp:lastModifiedBy>
  <cp:lastPrinted>2020-11-12T12:47:51Z</cp:lastPrinted>
  <dcterms:created xsi:type="dcterms:W3CDTF">2019-07-23T09:11:05Z</dcterms:created>
  <dcterms:modified xsi:type="dcterms:W3CDTF">2020-11-12T12:48:05Z</dcterms:modified>
</cp:coreProperties>
</file>