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20730" windowHeight="9720"/>
  </bookViews>
  <sheets>
    <sheet name="Л" sheetId="2" r:id="rId1"/>
  </sheets>
  <calcPr calcId="125725"/>
</workbook>
</file>

<file path=xl/calcChain.xml><?xml version="1.0" encoding="utf-8"?>
<calcChain xmlns="http://schemas.openxmlformats.org/spreadsheetml/2006/main">
  <c r="E46" i="2"/>
  <c r="D46"/>
  <c r="D39"/>
  <c r="E84"/>
  <c r="E83"/>
  <c r="D83"/>
  <c r="C83"/>
  <c r="E82"/>
  <c r="G60"/>
  <c r="F60"/>
  <c r="E60"/>
  <c r="D60"/>
  <c r="C60"/>
  <c r="C87"/>
  <c r="D87"/>
  <c r="E87"/>
  <c r="F87"/>
  <c r="D102"/>
  <c r="E102"/>
  <c r="F102"/>
  <c r="G102"/>
  <c r="C102"/>
  <c r="D73"/>
  <c r="E73"/>
  <c r="F73"/>
  <c r="G73"/>
  <c r="C73"/>
  <c r="G87"/>
</calcChain>
</file>

<file path=xl/sharedStrings.xml><?xml version="1.0" encoding="utf-8"?>
<sst xmlns="http://schemas.openxmlformats.org/spreadsheetml/2006/main" count="117" uniqueCount="95">
  <si>
    <t>теплова енергія , Гкал</t>
  </si>
  <si>
    <t>електрична енергія ,  кВт</t>
  </si>
  <si>
    <t>тверде паливо, тн</t>
  </si>
  <si>
    <t>про споживання комунальних ресурсів</t>
  </si>
  <si>
    <t>ДНЗ №1</t>
  </si>
  <si>
    <t>ДНЗ №2</t>
  </si>
  <si>
    <t>ДНЗ №3</t>
  </si>
  <si>
    <t>ДНЗ №5</t>
  </si>
  <si>
    <t>ДНЗ №6</t>
  </si>
  <si>
    <t>ДНЗ №7</t>
  </si>
  <si>
    <t>ДНЗ №8</t>
  </si>
  <si>
    <t>ДНЗ №11</t>
  </si>
  <si>
    <t>ДНЗ №15</t>
  </si>
  <si>
    <t>ДНЗ №18</t>
  </si>
  <si>
    <t>ДНЗ №21</t>
  </si>
  <si>
    <t>ДНЗ №23</t>
  </si>
  <si>
    <t>ДНЗ №28</t>
  </si>
  <si>
    <t>ДНЗ №30</t>
  </si>
  <si>
    <t>ДНЗ №31</t>
  </si>
  <si>
    <t>ДНЗ №33</t>
  </si>
  <si>
    <t>ДНЗ №47</t>
  </si>
  <si>
    <t>ДНЗ №53</t>
  </si>
  <si>
    <t>ДНЗ №60</t>
  </si>
  <si>
    <t>ДНЗ №61</t>
  </si>
  <si>
    <t>ДНЗ №65</t>
  </si>
  <si>
    <t>ЗШ №1</t>
  </si>
  <si>
    <t>НВК №2</t>
  </si>
  <si>
    <t>ЗШ №3</t>
  </si>
  <si>
    <t>ЗШ №4</t>
  </si>
  <si>
    <t>ЗШ №5</t>
  </si>
  <si>
    <t>ЗШ №6</t>
  </si>
  <si>
    <t>ЗШ №7</t>
  </si>
  <si>
    <t>ЗШ №8</t>
  </si>
  <si>
    <t>ЗШ №9</t>
  </si>
  <si>
    <t>ЗШ №11</t>
  </si>
  <si>
    <t>ЗШ №12</t>
  </si>
  <si>
    <t>ЗШ №13</t>
  </si>
  <si>
    <t>НВК №14</t>
  </si>
  <si>
    <t>ЗШ №15</t>
  </si>
  <si>
    <t>ЗШ №16</t>
  </si>
  <si>
    <t>ЗШ №17</t>
  </si>
  <si>
    <t>ЗШ №19</t>
  </si>
  <si>
    <t>ЗШ №20</t>
  </si>
  <si>
    <t>НВК №22</t>
  </si>
  <si>
    <t>ЦНТТУМ</t>
  </si>
  <si>
    <t>Палац</t>
  </si>
  <si>
    <t>Валеоцентр</t>
  </si>
  <si>
    <t>Станція юних натуралістів</t>
  </si>
  <si>
    <t>Центр творчості</t>
  </si>
  <si>
    <t>Міжшкільний навчально-виробничий комбінат</t>
  </si>
  <si>
    <t>Централізована бухгалтерія</t>
  </si>
  <si>
    <t>ЗШ №18 з інтернатним відділенням</t>
  </si>
  <si>
    <t>ВСЬОГО</t>
  </si>
  <si>
    <t>Інклюзивно-ресурсний центр</t>
  </si>
  <si>
    <t>ДНЗ №16</t>
  </si>
  <si>
    <t>Виконавець</t>
  </si>
  <si>
    <t>бюджетними установами (закладами) м. Павлограда</t>
  </si>
  <si>
    <t>Дані</t>
  </si>
  <si>
    <t>Бюджетна установа (заклад)</t>
  </si>
  <si>
    <r>
      <t>холодна вода, м</t>
    </r>
    <r>
      <rPr>
        <b/>
        <vertAlign val="superscript"/>
        <sz val="14"/>
        <color indexed="8"/>
        <rFont val="Times New Roman"/>
        <family val="1"/>
        <charset val="204"/>
      </rPr>
      <t>3</t>
    </r>
  </si>
  <si>
    <r>
      <t>природний газ, м</t>
    </r>
    <r>
      <rPr>
        <b/>
        <vertAlign val="superscript"/>
        <sz val="14"/>
        <color indexed="8"/>
        <rFont val="Times New Roman"/>
        <family val="1"/>
        <charset val="204"/>
      </rPr>
      <t>3</t>
    </r>
  </si>
  <si>
    <t>Відділ освіти Павлоградської міської ради</t>
  </si>
  <si>
    <t>Комунальна бюджетна установа "Фізкультурно-спортивних комплекс ім. В.М. Шкуренко"</t>
  </si>
  <si>
    <t>ПНЗ ДЮСШ ПМР</t>
  </si>
  <si>
    <t>Павлоградський міський центр соціальних служб для сім'ї, дітей та молоді</t>
  </si>
  <si>
    <t>Спортивно-оздоровчий комплекс "Центр"</t>
  </si>
  <si>
    <t>Відділ охорони здоров'я Павлоградської міської ради</t>
  </si>
  <si>
    <t>Відділ культури Павлоградської міської ради</t>
  </si>
  <si>
    <t>Начальник відділу культури</t>
  </si>
  <si>
    <t>В.М. Селіна</t>
  </si>
  <si>
    <t>КЗ Павлоградська міська централізована бібліотечна система</t>
  </si>
  <si>
    <t>КЗ Павлоградський історико-краєзнавчий музей</t>
  </si>
  <si>
    <t>КЗ ПСМНЗ Мистецька школа №1</t>
  </si>
  <si>
    <t>КЗ ПСМНЗ Мистецька школа №2</t>
  </si>
  <si>
    <t>КЗ ПСМНЗ Мистецька школа №3</t>
  </si>
  <si>
    <t>Відділ з питань сім'ї, молоді та спорту Павлоградської міської ради</t>
  </si>
  <si>
    <t>Начальник відділу освіти Павлоградської</t>
  </si>
  <si>
    <t>міської ради</t>
  </si>
  <si>
    <t>Відділ охорони здоров"я ПМР</t>
  </si>
  <si>
    <t>КНП Павлоградська міська лікарня №1" ПМЛ</t>
  </si>
  <si>
    <t>КНП Павлоградська лікарня інтесивного лікування" ПМЛ</t>
  </si>
  <si>
    <t>КНП "Павлоградський пологовий будинок" ПМР</t>
  </si>
  <si>
    <t>КНП "Павлоградська стомотолагічна поліклініка" ПМР</t>
  </si>
  <si>
    <t>КНП "ЦПМСД м. Павлограда"</t>
  </si>
  <si>
    <t>ПМЛ</t>
  </si>
  <si>
    <t>КБУ Міський культурно-дозвільницький центр</t>
  </si>
  <si>
    <t>КЗ Павлоградський драматичний театр ім.Б.Є.Захави</t>
  </si>
  <si>
    <r>
      <t>Дем</t>
    </r>
    <r>
      <rPr>
        <sz val="11"/>
        <color indexed="8"/>
        <rFont val="Calibri"/>
        <family val="2"/>
        <charset val="204"/>
      </rPr>
      <t>‘</t>
    </r>
    <r>
      <rPr>
        <sz val="11"/>
        <color indexed="8"/>
        <rFont val="Times New Roman"/>
        <family val="1"/>
        <charset val="204"/>
      </rPr>
      <t>яненко І.В.</t>
    </r>
  </si>
  <si>
    <t>К.В. Бендасова</t>
  </si>
  <si>
    <t xml:space="preserve">Начальник відділу охорони здоров'я </t>
  </si>
  <si>
    <t>Ю.С.Дейнеженко</t>
  </si>
  <si>
    <t>Н.Лимаренко</t>
  </si>
  <si>
    <t xml:space="preserve">В.о. начальника відділу з питань сім'ї, молоді та спорту </t>
  </si>
  <si>
    <t>Ю.О. Василенко</t>
  </si>
  <si>
    <t>за 2020 рік</t>
  </si>
</sst>
</file>

<file path=xl/styles.xml><?xml version="1.0" encoding="utf-8"?>
<styleSheet xmlns="http://schemas.openxmlformats.org/spreadsheetml/2006/main">
  <numFmts count="6">
    <numFmt numFmtId="172" formatCode="0.0"/>
    <numFmt numFmtId="173" formatCode="0.000"/>
    <numFmt numFmtId="178" formatCode="#,##0;[Red]#,##0"/>
    <numFmt numFmtId="179" formatCode="0.0000"/>
    <numFmt numFmtId="180" formatCode="#,##0.00;[Red]#,##0.00"/>
    <numFmt numFmtId="181" formatCode="0.00000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vertAlign val="superscript"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3" fontId="9" fillId="0" borderId="0" xfId="0" applyNumberFormat="1" applyFont="1" applyBorder="1" applyAlignment="1">
      <alignment horizont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2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3" fillId="0" borderId="0" xfId="0" applyFont="1"/>
    <xf numFmtId="0" fontId="7" fillId="0" borderId="6" xfId="0" applyFont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3" fillId="0" borderId="1" xfId="0" applyFont="1" applyBorder="1" applyAlignment="1">
      <alignment horizontal="center" wrapText="1"/>
    </xf>
    <xf numFmtId="173" fontId="3" fillId="0" borderId="1" xfId="0" applyNumberFormat="1" applyFont="1" applyBorder="1" applyAlignment="1">
      <alignment horizontal="center" vertical="center" wrapText="1"/>
    </xf>
    <xf numFmtId="17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73" fontId="6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/>
    </xf>
    <xf numFmtId="180" fontId="9" fillId="0" borderId="8" xfId="0" applyNumberFormat="1" applyFont="1" applyBorder="1" applyAlignment="1">
      <alignment horizontal="center"/>
    </xf>
    <xf numFmtId="178" fontId="3" fillId="2" borderId="4" xfId="0" applyNumberFormat="1" applyFont="1" applyFill="1" applyBorder="1" applyAlignment="1">
      <alignment horizontal="center" vertical="center"/>
    </xf>
    <xf numFmtId="173" fontId="3" fillId="0" borderId="4" xfId="0" applyNumberFormat="1" applyFont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73" fontId="3" fillId="0" borderId="3" xfId="0" applyNumberFormat="1" applyFont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3" fontId="12" fillId="0" borderId="4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181" fontId="3" fillId="0" borderId="4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05"/>
  <sheetViews>
    <sheetView tabSelected="1" view="pageBreakPreview" zoomScaleNormal="100" zoomScaleSheetLayoutView="100" workbookViewId="0">
      <selection activeCell="B4" sqref="B4:G4"/>
    </sheetView>
  </sheetViews>
  <sheetFormatPr defaultRowHeight="15"/>
  <cols>
    <col min="1" max="1" width="1.42578125" customWidth="1"/>
    <col min="2" max="2" width="27.28515625" customWidth="1"/>
    <col min="3" max="3" width="15.85546875" customWidth="1"/>
    <col min="4" max="4" width="12.42578125" customWidth="1"/>
    <col min="5" max="5" width="11.28515625" customWidth="1"/>
    <col min="6" max="6" width="14.7109375" customWidth="1"/>
    <col min="7" max="7" width="12.28515625" customWidth="1"/>
  </cols>
  <sheetData>
    <row r="1" spans="2:7" ht="18.75">
      <c r="B1" s="61" t="s">
        <v>57</v>
      </c>
      <c r="C1" s="61"/>
      <c r="D1" s="61"/>
      <c r="E1" s="61"/>
      <c r="F1" s="61"/>
      <c r="G1" s="61"/>
    </row>
    <row r="2" spans="2:7" ht="15" customHeight="1">
      <c r="B2" s="61" t="s">
        <v>3</v>
      </c>
      <c r="C2" s="61"/>
      <c r="D2" s="61"/>
      <c r="E2" s="61"/>
      <c r="F2" s="61"/>
      <c r="G2" s="61"/>
    </row>
    <row r="3" spans="2:7" ht="18.75" customHeight="1">
      <c r="B3" s="61" t="s">
        <v>56</v>
      </c>
      <c r="C3" s="61"/>
      <c r="D3" s="61"/>
      <c r="E3" s="61"/>
      <c r="F3" s="61"/>
      <c r="G3" s="61"/>
    </row>
    <row r="4" spans="2:7" ht="18.75" customHeight="1">
      <c r="B4" s="61" t="s">
        <v>94</v>
      </c>
      <c r="C4" s="62"/>
      <c r="D4" s="62"/>
      <c r="E4" s="62"/>
      <c r="F4" s="62"/>
      <c r="G4" s="62"/>
    </row>
    <row r="5" spans="2:7" ht="18.75" customHeight="1">
      <c r="B5" s="2"/>
      <c r="C5" s="1"/>
      <c r="D5" s="1"/>
      <c r="E5" s="1"/>
      <c r="F5" s="1"/>
      <c r="G5" s="1"/>
    </row>
    <row r="6" spans="2:7" ht="15" customHeight="1">
      <c r="B6" s="60" t="s">
        <v>61</v>
      </c>
      <c r="C6" s="60"/>
      <c r="D6" s="60"/>
      <c r="E6" s="60"/>
      <c r="F6" s="60"/>
      <c r="G6" s="60"/>
    </row>
    <row r="8" spans="2:7" s="6" customFormat="1" ht="60.75" customHeight="1" thickBot="1">
      <c r="B8" s="10" t="s">
        <v>58</v>
      </c>
      <c r="C8" s="10" t="s">
        <v>1</v>
      </c>
      <c r="D8" s="10" t="s">
        <v>0</v>
      </c>
      <c r="E8" s="10" t="s">
        <v>59</v>
      </c>
      <c r="F8" s="10" t="s">
        <v>60</v>
      </c>
      <c r="G8" s="10" t="s">
        <v>2</v>
      </c>
    </row>
    <row r="9" spans="2:7" s="6" customFormat="1" ht="15.75">
      <c r="B9" s="17" t="s">
        <v>4</v>
      </c>
      <c r="C9" s="45">
        <v>25862</v>
      </c>
      <c r="D9" s="46">
        <v>27.393000000000001</v>
      </c>
      <c r="E9" s="47">
        <v>0</v>
      </c>
      <c r="F9" s="48">
        <v>6053</v>
      </c>
      <c r="G9" s="48">
        <v>0</v>
      </c>
    </row>
    <row r="10" spans="2:7" s="6" customFormat="1" ht="15.75">
      <c r="B10" s="18" t="s">
        <v>5</v>
      </c>
      <c r="C10" s="41">
        <v>51054</v>
      </c>
      <c r="D10" s="42">
        <v>218.85599999999999</v>
      </c>
      <c r="E10" s="43">
        <v>1729.42</v>
      </c>
      <c r="F10" s="44">
        <v>0</v>
      </c>
      <c r="G10" s="44">
        <v>0</v>
      </c>
    </row>
    <row r="11" spans="2:7" s="6" customFormat="1" ht="15.75">
      <c r="B11" s="18" t="s">
        <v>6</v>
      </c>
      <c r="C11" s="41">
        <v>46936</v>
      </c>
      <c r="D11" s="42">
        <v>246.214</v>
      </c>
      <c r="E11" s="43">
        <v>1182</v>
      </c>
      <c r="F11" s="44">
        <v>0</v>
      </c>
      <c r="G11" s="44">
        <v>0</v>
      </c>
    </row>
    <row r="12" spans="2:7" s="6" customFormat="1" ht="15.75">
      <c r="B12" s="18" t="s">
        <v>7</v>
      </c>
      <c r="C12" s="41">
        <v>53345</v>
      </c>
      <c r="D12" s="42">
        <v>209.446</v>
      </c>
      <c r="E12" s="43">
        <v>1723</v>
      </c>
      <c r="F12" s="44">
        <v>0</v>
      </c>
      <c r="G12" s="44">
        <v>0</v>
      </c>
    </row>
    <row r="13" spans="2:7" s="6" customFormat="1" ht="15.75">
      <c r="B13" s="18" t="s">
        <v>8</v>
      </c>
      <c r="C13" s="41">
        <v>41835</v>
      </c>
      <c r="D13" s="42">
        <v>101.37</v>
      </c>
      <c r="E13" s="43">
        <v>733.01</v>
      </c>
      <c r="F13" s="44">
        <v>0</v>
      </c>
      <c r="G13" s="44">
        <v>0</v>
      </c>
    </row>
    <row r="14" spans="2:7" s="6" customFormat="1" ht="15.75">
      <c r="B14" s="18" t="s">
        <v>9</v>
      </c>
      <c r="C14" s="41">
        <v>40941</v>
      </c>
      <c r="D14" s="42">
        <v>68.403999999999996</v>
      </c>
      <c r="E14" s="43">
        <v>593.27</v>
      </c>
      <c r="F14" s="44">
        <v>0</v>
      </c>
      <c r="G14" s="44">
        <v>0</v>
      </c>
    </row>
    <row r="15" spans="2:7" s="6" customFormat="1" ht="15.75">
      <c r="B15" s="18" t="s">
        <v>10</v>
      </c>
      <c r="C15" s="41">
        <v>75950</v>
      </c>
      <c r="D15" s="42">
        <v>56.591999999999999</v>
      </c>
      <c r="E15" s="43">
        <v>1781.7</v>
      </c>
      <c r="F15" s="44">
        <v>26382</v>
      </c>
      <c r="G15" s="44">
        <v>0</v>
      </c>
    </row>
    <row r="16" spans="2:7" s="6" customFormat="1" ht="15.75">
      <c r="B16" s="18" t="s">
        <v>11</v>
      </c>
      <c r="C16" s="41">
        <v>59766</v>
      </c>
      <c r="D16" s="42">
        <v>119.996</v>
      </c>
      <c r="E16" s="43">
        <v>1061.58</v>
      </c>
      <c r="F16" s="44">
        <v>0</v>
      </c>
      <c r="G16" s="44">
        <v>0</v>
      </c>
    </row>
    <row r="17" spans="2:7" s="6" customFormat="1" ht="15.75">
      <c r="B17" s="18" t="s">
        <v>12</v>
      </c>
      <c r="C17" s="41">
        <v>49287</v>
      </c>
      <c r="D17" s="42">
        <v>179.23699999999999</v>
      </c>
      <c r="E17" s="43">
        <v>1305</v>
      </c>
      <c r="F17" s="44">
        <v>0</v>
      </c>
      <c r="G17" s="44">
        <v>0</v>
      </c>
    </row>
    <row r="18" spans="2:7" s="6" customFormat="1" ht="15.75">
      <c r="B18" s="18" t="s">
        <v>54</v>
      </c>
      <c r="C18" s="41">
        <v>33692</v>
      </c>
      <c r="D18" s="42">
        <v>80.778000000000006</v>
      </c>
      <c r="E18" s="43">
        <v>856.1</v>
      </c>
      <c r="F18" s="44">
        <v>0</v>
      </c>
      <c r="G18" s="44">
        <v>0</v>
      </c>
    </row>
    <row r="19" spans="2:7" s="6" customFormat="1" ht="15.75">
      <c r="B19" s="18" t="s">
        <v>13</v>
      </c>
      <c r="C19" s="41">
        <v>23461</v>
      </c>
      <c r="D19" s="42">
        <v>64.44</v>
      </c>
      <c r="E19" s="43">
        <v>871</v>
      </c>
      <c r="F19" s="44">
        <v>0</v>
      </c>
      <c r="G19" s="44">
        <v>0</v>
      </c>
    </row>
    <row r="20" spans="2:7" s="6" customFormat="1" ht="15.75">
      <c r="B20" s="18" t="s">
        <v>14</v>
      </c>
      <c r="C20" s="41">
        <v>4062</v>
      </c>
      <c r="D20" s="42">
        <v>0</v>
      </c>
      <c r="E20" s="43">
        <v>0</v>
      </c>
      <c r="F20" s="44">
        <v>0</v>
      </c>
      <c r="G20" s="44">
        <v>0</v>
      </c>
    </row>
    <row r="21" spans="2:7" s="6" customFormat="1" ht="15.75">
      <c r="B21" s="18" t="s">
        <v>15</v>
      </c>
      <c r="C21" s="41">
        <v>27460</v>
      </c>
      <c r="D21" s="42">
        <v>65.703000000000003</v>
      </c>
      <c r="E21" s="43">
        <v>794</v>
      </c>
      <c r="F21" s="44">
        <v>0</v>
      </c>
      <c r="G21" s="44">
        <v>0</v>
      </c>
    </row>
    <row r="22" spans="2:7" s="6" customFormat="1" ht="15.75">
      <c r="B22" s="18" t="s">
        <v>16</v>
      </c>
      <c r="C22" s="41">
        <v>46354</v>
      </c>
      <c r="D22" s="42">
        <v>183.39500000000001</v>
      </c>
      <c r="E22" s="43">
        <v>1153.02</v>
      </c>
      <c r="F22" s="44">
        <v>0</v>
      </c>
      <c r="G22" s="44">
        <v>0</v>
      </c>
    </row>
    <row r="23" spans="2:7" s="6" customFormat="1" ht="15.75">
      <c r="B23" s="18" t="s">
        <v>17</v>
      </c>
      <c r="C23" s="41">
        <v>48510</v>
      </c>
      <c r="D23" s="42">
        <v>136.613</v>
      </c>
      <c r="E23" s="43">
        <v>1076.2</v>
      </c>
      <c r="F23" s="44">
        <v>0</v>
      </c>
      <c r="G23" s="44">
        <v>0</v>
      </c>
    </row>
    <row r="24" spans="2:7" s="6" customFormat="1" ht="15.75">
      <c r="B24" s="18" t="s">
        <v>18</v>
      </c>
      <c r="C24" s="41">
        <v>48475</v>
      </c>
      <c r="D24" s="42">
        <v>103.928</v>
      </c>
      <c r="E24" s="43">
        <v>1313.94</v>
      </c>
      <c r="F24" s="44">
        <v>0</v>
      </c>
      <c r="G24" s="44">
        <v>0</v>
      </c>
    </row>
    <row r="25" spans="2:7" s="6" customFormat="1" ht="15.75">
      <c r="B25" s="18" t="s">
        <v>19</v>
      </c>
      <c r="C25" s="41">
        <v>1728</v>
      </c>
      <c r="D25" s="42">
        <v>0</v>
      </c>
      <c r="E25" s="43">
        <v>0</v>
      </c>
      <c r="F25" s="44">
        <v>0</v>
      </c>
      <c r="G25" s="44">
        <v>0</v>
      </c>
    </row>
    <row r="26" spans="2:7" s="6" customFormat="1" ht="15.75">
      <c r="B26" s="18" t="s">
        <v>20</v>
      </c>
      <c r="C26" s="41">
        <v>67367</v>
      </c>
      <c r="D26" s="42">
        <v>180.684</v>
      </c>
      <c r="E26" s="43">
        <v>1003</v>
      </c>
      <c r="F26" s="44">
        <v>0</v>
      </c>
      <c r="G26" s="44">
        <v>0</v>
      </c>
    </row>
    <row r="27" spans="2:7" s="6" customFormat="1" ht="15.75">
      <c r="B27" s="18" t="s">
        <v>21</v>
      </c>
      <c r="C27" s="41">
        <v>45279</v>
      </c>
      <c r="D27" s="42">
        <v>137.80000000000001</v>
      </c>
      <c r="E27" s="43">
        <v>878</v>
      </c>
      <c r="F27" s="44">
        <v>0</v>
      </c>
      <c r="G27" s="44">
        <v>0</v>
      </c>
    </row>
    <row r="28" spans="2:7" s="6" customFormat="1" ht="15.75">
      <c r="B28" s="18" t="s">
        <v>22</v>
      </c>
      <c r="C28" s="41">
        <v>69408</v>
      </c>
      <c r="D28" s="42">
        <v>176.76</v>
      </c>
      <c r="E28" s="43">
        <v>1793.58</v>
      </c>
      <c r="F28" s="44">
        <v>0</v>
      </c>
      <c r="G28" s="44">
        <v>0</v>
      </c>
    </row>
    <row r="29" spans="2:7" s="6" customFormat="1" ht="15.75">
      <c r="B29" s="18" t="s">
        <v>23</v>
      </c>
      <c r="C29" s="41">
        <v>72009</v>
      </c>
      <c r="D29" s="42">
        <v>198.065</v>
      </c>
      <c r="E29" s="43">
        <v>1374.51</v>
      </c>
      <c r="F29" s="44">
        <v>0</v>
      </c>
      <c r="G29" s="44">
        <v>0</v>
      </c>
    </row>
    <row r="30" spans="2:7" s="6" customFormat="1" ht="15.75">
      <c r="B30" s="18" t="s">
        <v>24</v>
      </c>
      <c r="C30" s="41">
        <v>46948</v>
      </c>
      <c r="D30" s="42">
        <v>245.06700000000001</v>
      </c>
      <c r="E30" s="43">
        <v>1492.08</v>
      </c>
      <c r="F30" s="44">
        <v>0</v>
      </c>
      <c r="G30" s="44">
        <v>0</v>
      </c>
    </row>
    <row r="31" spans="2:7" s="6" customFormat="1" ht="15.75">
      <c r="B31" s="18" t="s">
        <v>26</v>
      </c>
      <c r="C31" s="41">
        <v>53274</v>
      </c>
      <c r="D31" s="42">
        <v>155.143</v>
      </c>
      <c r="E31" s="43">
        <v>1273.1600000000001</v>
      </c>
      <c r="F31" s="44">
        <v>37614</v>
      </c>
      <c r="G31" s="44">
        <v>0</v>
      </c>
    </row>
    <row r="32" spans="2:7" s="6" customFormat="1" ht="15.75">
      <c r="B32" s="18" t="s">
        <v>27</v>
      </c>
      <c r="C32" s="41">
        <v>28683</v>
      </c>
      <c r="D32" s="42">
        <v>56.308</v>
      </c>
      <c r="E32" s="43">
        <v>315.06</v>
      </c>
      <c r="F32" s="44">
        <v>10212</v>
      </c>
      <c r="G32" s="44">
        <v>0</v>
      </c>
    </row>
    <row r="33" spans="2:7" s="6" customFormat="1" ht="15.75">
      <c r="B33" s="18" t="s">
        <v>30</v>
      </c>
      <c r="C33" s="41">
        <v>21949</v>
      </c>
      <c r="D33" s="42">
        <v>265.26</v>
      </c>
      <c r="E33" s="43">
        <v>577.22</v>
      </c>
      <c r="F33" s="44">
        <v>0</v>
      </c>
      <c r="G33" s="44">
        <v>0</v>
      </c>
    </row>
    <row r="34" spans="2:7" s="6" customFormat="1" ht="15.75">
      <c r="B34" s="18" t="s">
        <v>32</v>
      </c>
      <c r="C34" s="41">
        <v>30340</v>
      </c>
      <c r="D34" s="42">
        <v>250.86600000000001</v>
      </c>
      <c r="E34" s="43">
        <v>669</v>
      </c>
      <c r="F34" s="44">
        <v>0</v>
      </c>
      <c r="G34" s="44">
        <v>0</v>
      </c>
    </row>
    <row r="35" spans="2:7" s="6" customFormat="1" ht="15.75">
      <c r="B35" s="18" t="s">
        <v>35</v>
      </c>
      <c r="C35" s="41">
        <v>22248</v>
      </c>
      <c r="D35" s="42">
        <v>262.39699999999999</v>
      </c>
      <c r="E35" s="43">
        <v>147.9</v>
      </c>
      <c r="F35" s="44">
        <v>0</v>
      </c>
      <c r="G35" s="44">
        <v>0</v>
      </c>
    </row>
    <row r="36" spans="2:7" s="6" customFormat="1" ht="15.75">
      <c r="B36" s="18" t="s">
        <v>36</v>
      </c>
      <c r="C36" s="41">
        <v>3976</v>
      </c>
      <c r="D36" s="42">
        <v>0</v>
      </c>
      <c r="E36" s="43">
        <v>0</v>
      </c>
      <c r="F36" s="44">
        <v>0</v>
      </c>
      <c r="G36" s="44">
        <v>0</v>
      </c>
    </row>
    <row r="37" spans="2:7" s="6" customFormat="1" ht="15.75">
      <c r="B37" s="18" t="s">
        <v>37</v>
      </c>
      <c r="C37" s="41">
        <v>22406</v>
      </c>
      <c r="D37" s="42">
        <v>0</v>
      </c>
      <c r="E37" s="43">
        <v>0</v>
      </c>
      <c r="F37" s="44">
        <v>0</v>
      </c>
      <c r="G37" s="49">
        <v>71.599999999999994</v>
      </c>
    </row>
    <row r="38" spans="2:7" s="6" customFormat="1" ht="15.75">
      <c r="B38" s="18" t="s">
        <v>39</v>
      </c>
      <c r="C38" s="41">
        <v>22996</v>
      </c>
      <c r="D38" s="42">
        <v>214.74100000000001</v>
      </c>
      <c r="E38" s="43">
        <v>778.11</v>
      </c>
      <c r="F38" s="44">
        <v>0</v>
      </c>
      <c r="G38" s="44">
        <v>0</v>
      </c>
    </row>
    <row r="39" spans="2:7" s="6" customFormat="1" ht="31.5">
      <c r="B39" s="19" t="s">
        <v>51</v>
      </c>
      <c r="C39" s="41">
        <v>118038</v>
      </c>
      <c r="D39" s="42">
        <f>275.527+232.149</f>
        <v>507.67599999999999</v>
      </c>
      <c r="E39" s="43">
        <v>2095.54</v>
      </c>
      <c r="F39" s="44">
        <v>31358</v>
      </c>
      <c r="G39" s="44">
        <v>0</v>
      </c>
    </row>
    <row r="40" spans="2:7" s="6" customFormat="1" ht="15.75">
      <c r="B40" s="18" t="s">
        <v>42</v>
      </c>
      <c r="C40" s="41">
        <v>29507</v>
      </c>
      <c r="D40" s="42">
        <v>217.0943</v>
      </c>
      <c r="E40" s="43">
        <v>416.55</v>
      </c>
      <c r="F40" s="44">
        <v>0</v>
      </c>
      <c r="G40" s="44">
        <v>0</v>
      </c>
    </row>
    <row r="41" spans="2:7" s="6" customFormat="1" ht="15.75">
      <c r="B41" s="18" t="s">
        <v>43</v>
      </c>
      <c r="C41" s="41">
        <v>5229</v>
      </c>
      <c r="D41" s="42">
        <v>0</v>
      </c>
      <c r="E41" s="43">
        <v>0</v>
      </c>
      <c r="F41" s="44">
        <v>0</v>
      </c>
      <c r="G41" s="44">
        <v>0</v>
      </c>
    </row>
    <row r="42" spans="2:7" s="6" customFormat="1" ht="15.75">
      <c r="B42" s="18" t="s">
        <v>44</v>
      </c>
      <c r="C42" s="41">
        <v>3555</v>
      </c>
      <c r="D42" s="42">
        <v>0</v>
      </c>
      <c r="E42" s="43">
        <v>0</v>
      </c>
      <c r="F42" s="44">
        <v>0</v>
      </c>
      <c r="G42" s="44">
        <v>0</v>
      </c>
    </row>
    <row r="43" spans="2:7" s="6" customFormat="1" ht="19.5" customHeight="1">
      <c r="B43" s="19" t="s">
        <v>47</v>
      </c>
      <c r="C43" s="41">
        <v>8097</v>
      </c>
      <c r="D43" s="42">
        <v>0</v>
      </c>
      <c r="E43" s="43">
        <v>79.95</v>
      </c>
      <c r="F43" s="44">
        <v>4440.3069999999998</v>
      </c>
      <c r="G43" s="44">
        <v>0</v>
      </c>
    </row>
    <row r="44" spans="2:7" s="6" customFormat="1" ht="15.75">
      <c r="B44" s="18" t="s">
        <v>48</v>
      </c>
      <c r="C44" s="41">
        <v>2174</v>
      </c>
      <c r="D44" s="42">
        <v>48.972999999999999</v>
      </c>
      <c r="E44" s="43">
        <v>85.11</v>
      </c>
      <c r="F44" s="44">
        <v>0</v>
      </c>
      <c r="G44" s="44">
        <v>0</v>
      </c>
    </row>
    <row r="45" spans="2:7" s="6" customFormat="1" ht="31.5" customHeight="1">
      <c r="B45" s="19" t="s">
        <v>49</v>
      </c>
      <c r="C45" s="41">
        <v>9012</v>
      </c>
      <c r="D45" s="42">
        <v>161.97900000000001</v>
      </c>
      <c r="E45" s="43">
        <v>219.22</v>
      </c>
      <c r="F45" s="44">
        <v>0</v>
      </c>
      <c r="G45" s="44">
        <v>0</v>
      </c>
    </row>
    <row r="46" spans="2:7" s="6" customFormat="1" ht="15.75">
      <c r="B46" s="21" t="s">
        <v>50</v>
      </c>
      <c r="C46" s="41">
        <v>38735</v>
      </c>
      <c r="D46" s="42">
        <f>114.737+3.875</f>
        <v>118.61199999999999</v>
      </c>
      <c r="E46" s="43">
        <f>84.58+415.98</f>
        <v>500.56</v>
      </c>
      <c r="F46" s="44">
        <v>0</v>
      </c>
      <c r="G46" s="44">
        <v>0</v>
      </c>
    </row>
    <row r="47" spans="2:7" s="6" customFormat="1" ht="15.75">
      <c r="B47" s="18" t="s">
        <v>25</v>
      </c>
      <c r="C47" s="50">
        <v>35855.65</v>
      </c>
      <c r="D47" s="51">
        <v>384.84699999999998</v>
      </c>
      <c r="E47" s="51">
        <v>1157.982</v>
      </c>
      <c r="F47" s="44">
        <v>0</v>
      </c>
      <c r="G47" s="52">
        <v>0</v>
      </c>
    </row>
    <row r="48" spans="2:7" s="6" customFormat="1" ht="15.75">
      <c r="B48" s="18" t="s">
        <v>28</v>
      </c>
      <c r="C48" s="50">
        <v>11560.81</v>
      </c>
      <c r="D48" s="49">
        <v>242.9</v>
      </c>
      <c r="E48" s="49">
        <v>601.58000000000004</v>
      </c>
      <c r="F48" s="52">
        <v>0</v>
      </c>
      <c r="G48" s="52">
        <v>0</v>
      </c>
    </row>
    <row r="49" spans="2:8" s="6" customFormat="1" ht="15.75">
      <c r="B49" s="18" t="s">
        <v>29</v>
      </c>
      <c r="C49" s="50">
        <v>37928</v>
      </c>
      <c r="D49" s="42">
        <v>334.96699999999998</v>
      </c>
      <c r="E49" s="44">
        <v>966.63800000000003</v>
      </c>
      <c r="F49" s="44">
        <v>0</v>
      </c>
      <c r="G49" s="44">
        <v>0</v>
      </c>
    </row>
    <row r="50" spans="2:8" s="6" customFormat="1" ht="15.75">
      <c r="B50" s="18" t="s">
        <v>31</v>
      </c>
      <c r="C50" s="50">
        <v>14545</v>
      </c>
      <c r="D50" s="42">
        <v>194.148</v>
      </c>
      <c r="E50" s="42">
        <v>445.66399999999999</v>
      </c>
      <c r="F50" s="44">
        <v>0</v>
      </c>
      <c r="G50" s="44">
        <v>0</v>
      </c>
    </row>
    <row r="51" spans="2:8" s="6" customFormat="1" ht="15.75">
      <c r="B51" s="18" t="s">
        <v>33</v>
      </c>
      <c r="C51" s="53">
        <v>77020</v>
      </c>
      <c r="D51" s="54">
        <v>317.20895999999999</v>
      </c>
      <c r="E51" s="55">
        <v>1341.018</v>
      </c>
      <c r="F51" s="44">
        <v>0</v>
      </c>
      <c r="G51" s="44">
        <v>0</v>
      </c>
    </row>
    <row r="52" spans="2:8" s="6" customFormat="1" ht="15.75">
      <c r="B52" s="18" t="s">
        <v>84</v>
      </c>
      <c r="C52" s="50">
        <v>35606.980000000003</v>
      </c>
      <c r="D52" s="42">
        <v>443.81599999999997</v>
      </c>
      <c r="E52" s="44">
        <v>913.23199999999997</v>
      </c>
      <c r="F52" s="44">
        <v>0</v>
      </c>
      <c r="G52" s="44">
        <v>0</v>
      </c>
    </row>
    <row r="53" spans="2:8" s="6" customFormat="1" ht="15.75">
      <c r="B53" s="18" t="s">
        <v>34</v>
      </c>
      <c r="C53" s="50">
        <v>22745</v>
      </c>
      <c r="D53" s="42">
        <v>342.94200000000001</v>
      </c>
      <c r="E53" s="44">
        <v>521</v>
      </c>
      <c r="F53" s="44">
        <v>0</v>
      </c>
      <c r="G53" s="44">
        <v>0</v>
      </c>
    </row>
    <row r="54" spans="2:8" s="6" customFormat="1" ht="15.75">
      <c r="B54" s="18" t="s">
        <v>38</v>
      </c>
      <c r="C54" s="56">
        <v>33101.11</v>
      </c>
      <c r="D54" s="56">
        <v>333.09</v>
      </c>
      <c r="E54" s="56">
        <v>545.91999999999996</v>
      </c>
      <c r="F54" s="57">
        <v>0</v>
      </c>
      <c r="G54" s="44">
        <v>0</v>
      </c>
    </row>
    <row r="55" spans="2:8" s="6" customFormat="1" ht="17.25" customHeight="1">
      <c r="B55" s="18" t="s">
        <v>40</v>
      </c>
      <c r="C55" s="50">
        <v>18779</v>
      </c>
      <c r="D55" s="42">
        <v>294.08999999999997</v>
      </c>
      <c r="E55" s="49">
        <v>426.72</v>
      </c>
      <c r="F55" s="44">
        <v>0</v>
      </c>
      <c r="G55" s="44">
        <v>0</v>
      </c>
    </row>
    <row r="56" spans="2:8" s="6" customFormat="1" ht="15.75">
      <c r="B56" s="18" t="s">
        <v>41</v>
      </c>
      <c r="C56" s="50">
        <v>83192.039999999994</v>
      </c>
      <c r="D56" s="42">
        <v>232.66569999999999</v>
      </c>
      <c r="E56" s="44">
        <v>1046.8</v>
      </c>
      <c r="F56" s="44">
        <v>0</v>
      </c>
      <c r="G56" s="44">
        <v>0</v>
      </c>
    </row>
    <row r="57" spans="2:8" s="6" customFormat="1" ht="15.75">
      <c r="B57" s="18" t="s">
        <v>45</v>
      </c>
      <c r="C57" s="50">
        <v>29223</v>
      </c>
      <c r="D57" s="42">
        <v>122.956</v>
      </c>
      <c r="E57" s="42">
        <v>549.51499999999999</v>
      </c>
      <c r="F57" s="44">
        <v>0</v>
      </c>
      <c r="G57" s="44">
        <v>0</v>
      </c>
    </row>
    <row r="58" spans="2:8" s="6" customFormat="1" ht="15.75">
      <c r="B58" s="18" t="s">
        <v>46</v>
      </c>
      <c r="C58" s="50">
        <v>12296.96</v>
      </c>
      <c r="D58" s="42">
        <v>198.64699999999999</v>
      </c>
      <c r="E58" s="49">
        <v>383.34</v>
      </c>
      <c r="F58" s="44">
        <v>0</v>
      </c>
      <c r="G58" s="44">
        <v>0</v>
      </c>
    </row>
    <row r="59" spans="2:8" s="6" customFormat="1" ht="31.5">
      <c r="B59" s="20" t="s">
        <v>53</v>
      </c>
      <c r="C59" s="50">
        <v>3466.7</v>
      </c>
      <c r="D59" s="42">
        <v>60.9</v>
      </c>
      <c r="E59" s="58">
        <v>57.5</v>
      </c>
      <c r="F59" s="44">
        <v>0</v>
      </c>
      <c r="G59" s="44">
        <v>0</v>
      </c>
    </row>
    <row r="60" spans="2:8" s="6" customFormat="1" ht="19.5" thickBot="1">
      <c r="B60" s="23" t="s">
        <v>52</v>
      </c>
      <c r="C60" s="39">
        <f>SUM(C9:C59)</f>
        <v>1815268.25</v>
      </c>
      <c r="D60" s="39">
        <f>SUM(D9:D59)</f>
        <v>8562.9679599999999</v>
      </c>
      <c r="E60" s="39">
        <f>SUM(E9:E59)</f>
        <v>38828.699000000008</v>
      </c>
      <c r="F60" s="40">
        <f>SUM(F9:F59)</f>
        <v>116059.307</v>
      </c>
      <c r="G60" s="39">
        <f>SUM(G9:G59)</f>
        <v>71.599999999999994</v>
      </c>
    </row>
    <row r="61" spans="2:8" s="6" customFormat="1"/>
    <row r="62" spans="2:8" s="6" customFormat="1">
      <c r="B62" s="6" t="s">
        <v>76</v>
      </c>
      <c r="H62" s="11"/>
    </row>
    <row r="63" spans="2:8" s="6" customFormat="1">
      <c r="B63" s="6" t="s">
        <v>77</v>
      </c>
      <c r="F63" s="59" t="s">
        <v>87</v>
      </c>
      <c r="G63" s="59"/>
      <c r="H63" s="11"/>
    </row>
    <row r="64" spans="2:8" s="6" customFormat="1">
      <c r="F64" s="59"/>
      <c r="G64" s="59"/>
    </row>
    <row r="65" spans="2:7" s="6" customFormat="1">
      <c r="F65" s="16"/>
      <c r="G65" s="16"/>
    </row>
    <row r="66" spans="2:7" ht="15" customHeight="1">
      <c r="B66" s="60" t="s">
        <v>75</v>
      </c>
      <c r="C66" s="60"/>
      <c r="D66" s="60"/>
      <c r="E66" s="60"/>
      <c r="F66" s="60"/>
      <c r="G66" s="60"/>
    </row>
    <row r="68" spans="2:7" ht="60.75" customHeight="1">
      <c r="B68" s="10" t="s">
        <v>58</v>
      </c>
      <c r="C68" s="10" t="s">
        <v>1</v>
      </c>
      <c r="D68" s="10" t="s">
        <v>0</v>
      </c>
      <c r="E68" s="10" t="s">
        <v>59</v>
      </c>
      <c r="F68" s="10" t="s">
        <v>60</v>
      </c>
      <c r="G68" s="10" t="s">
        <v>2</v>
      </c>
    </row>
    <row r="69" spans="2:7" ht="47.25">
      <c r="B69" s="30" t="s">
        <v>64</v>
      </c>
      <c r="C69" s="31">
        <v>2023.4</v>
      </c>
      <c r="D69" s="31">
        <v>4.7089999999999996</v>
      </c>
      <c r="E69" s="31">
        <v>8.81</v>
      </c>
      <c r="F69" s="31">
        <v>0</v>
      </c>
      <c r="G69" s="31">
        <v>0</v>
      </c>
    </row>
    <row r="70" spans="2:7" ht="63">
      <c r="B70" s="30" t="s">
        <v>62</v>
      </c>
      <c r="C70" s="31">
        <v>97505.71</v>
      </c>
      <c r="D70" s="31">
        <v>128.87559999999999</v>
      </c>
      <c r="E70" s="31">
        <v>525.04700000000003</v>
      </c>
      <c r="F70" s="32">
        <v>0</v>
      </c>
      <c r="G70" s="32">
        <v>0</v>
      </c>
    </row>
    <row r="71" spans="2:7" ht="15.75">
      <c r="B71" s="33" t="s">
        <v>63</v>
      </c>
      <c r="C71" s="31">
        <v>65350.8</v>
      </c>
      <c r="D71" s="31">
        <v>86.4</v>
      </c>
      <c r="E71" s="31">
        <v>508.99</v>
      </c>
      <c r="F71" s="32">
        <v>0</v>
      </c>
      <c r="G71" s="32">
        <v>0</v>
      </c>
    </row>
    <row r="72" spans="2:7" ht="31.5">
      <c r="B72" s="30" t="s">
        <v>65</v>
      </c>
      <c r="C72" s="31">
        <v>28781</v>
      </c>
      <c r="D72" s="31">
        <v>0</v>
      </c>
      <c r="E72" s="31">
        <v>840.6</v>
      </c>
      <c r="F72" s="31">
        <v>0</v>
      </c>
      <c r="G72" s="31">
        <v>84.257999999999996</v>
      </c>
    </row>
    <row r="73" spans="2:7" ht="18">
      <c r="B73" s="34" t="s">
        <v>52</v>
      </c>
      <c r="C73" s="35">
        <f>SUM(C69:C72)</f>
        <v>193660.91</v>
      </c>
      <c r="D73" s="35">
        <f>SUM(D69:D72)</f>
        <v>219.9846</v>
      </c>
      <c r="E73" s="35">
        <f>SUM(E69:E72)</f>
        <v>1883.4470000000001</v>
      </c>
      <c r="F73" s="35">
        <f>SUM(F69:F72)</f>
        <v>0</v>
      </c>
      <c r="G73" s="35">
        <f>SUM(G69:G72)</f>
        <v>84.257999999999996</v>
      </c>
    </row>
    <row r="74" spans="2:7" ht="18">
      <c r="B74" s="3"/>
      <c r="C74" s="4"/>
      <c r="D74" s="5"/>
      <c r="E74" s="4"/>
      <c r="F74" s="4"/>
      <c r="G74" s="4"/>
    </row>
    <row r="75" spans="2:7" ht="46.5" customHeight="1">
      <c r="B75" s="12" t="s">
        <v>92</v>
      </c>
      <c r="C75" s="13" t="s">
        <v>88</v>
      </c>
    </row>
    <row r="76" spans="2:7" ht="15.75">
      <c r="B76" s="13"/>
    </row>
    <row r="78" spans="2:7" ht="15" customHeight="1">
      <c r="B78" s="60" t="s">
        <v>66</v>
      </c>
      <c r="C78" s="60"/>
      <c r="D78" s="60"/>
      <c r="E78" s="60"/>
      <c r="F78" s="60"/>
      <c r="G78" s="60"/>
    </row>
    <row r="80" spans="2:7" s="6" customFormat="1" ht="60.75" customHeight="1">
      <c r="B80" s="7" t="s">
        <v>58</v>
      </c>
      <c r="C80" s="7" t="s">
        <v>1</v>
      </c>
      <c r="D80" s="7" t="s">
        <v>0</v>
      </c>
      <c r="E80" s="7" t="s">
        <v>59</v>
      </c>
      <c r="F80" s="7" t="s">
        <v>60</v>
      </c>
      <c r="G80" s="7" t="s">
        <v>2</v>
      </c>
    </row>
    <row r="81" spans="2:7" ht="31.5">
      <c r="B81" s="36" t="s">
        <v>78</v>
      </c>
      <c r="C81" s="26">
        <v>1544.84</v>
      </c>
      <c r="D81" s="24">
        <v>6.3209999999999997</v>
      </c>
      <c r="E81" s="24">
        <v>66.98</v>
      </c>
      <c r="F81" s="24">
        <v>0</v>
      </c>
      <c r="G81" s="25">
        <v>0</v>
      </c>
    </row>
    <row r="82" spans="2:7" ht="31.5">
      <c r="B82" s="36" t="s">
        <v>79</v>
      </c>
      <c r="C82" s="26">
        <v>454813.7</v>
      </c>
      <c r="D82" s="26">
        <v>269.3553</v>
      </c>
      <c r="E82" s="26">
        <f>19198.533</f>
        <v>19198.532999999999</v>
      </c>
      <c r="F82" s="26">
        <v>51462.41</v>
      </c>
      <c r="G82" s="27">
        <v>0</v>
      </c>
    </row>
    <row r="83" spans="2:7" ht="47.25">
      <c r="B83" s="36" t="s">
        <v>80</v>
      </c>
      <c r="C83" s="26">
        <f>488.936115*1000</f>
        <v>488936.11499999999</v>
      </c>
      <c r="D83" s="26">
        <f>1.15850076*1000</f>
        <v>1158.5007599999999</v>
      </c>
      <c r="E83" s="26">
        <f>16.8726823*1000</f>
        <v>16872.6823</v>
      </c>
      <c r="F83" s="26">
        <v>0</v>
      </c>
      <c r="G83" s="25">
        <v>0</v>
      </c>
    </row>
    <row r="84" spans="2:7" ht="31.5">
      <c r="B84" s="36" t="s">
        <v>81</v>
      </c>
      <c r="C84" s="26">
        <v>220394.71400000001</v>
      </c>
      <c r="D84" s="26">
        <v>571.58500000000004</v>
      </c>
      <c r="E84" s="26">
        <f>4437.65+4437.65</f>
        <v>8875.2999999999993</v>
      </c>
      <c r="F84" s="26">
        <v>107578.89</v>
      </c>
      <c r="G84" s="27">
        <v>0</v>
      </c>
    </row>
    <row r="85" spans="2:7" ht="47.25">
      <c r="B85" s="36" t="s">
        <v>82</v>
      </c>
      <c r="C85" s="26">
        <v>26309.4</v>
      </c>
      <c r="D85" s="26">
        <v>7.5848000000000004</v>
      </c>
      <c r="E85" s="26">
        <v>237.465</v>
      </c>
      <c r="F85" s="26">
        <v>0</v>
      </c>
      <c r="G85" s="27">
        <v>0</v>
      </c>
    </row>
    <row r="86" spans="2:7" ht="31.5">
      <c r="B86" s="36" t="s">
        <v>83</v>
      </c>
      <c r="C86" s="26">
        <v>322216.16000000003</v>
      </c>
      <c r="D86" s="26">
        <v>594.15000000000009</v>
      </c>
      <c r="E86" s="26">
        <v>7975.96</v>
      </c>
      <c r="F86" s="26">
        <v>10431.65</v>
      </c>
      <c r="G86" s="27">
        <v>0</v>
      </c>
    </row>
    <row r="87" spans="2:7" ht="18">
      <c r="B87" s="8" t="s">
        <v>52</v>
      </c>
      <c r="C87" s="14">
        <f>SUM(C81:C86)</f>
        <v>1514214.929</v>
      </c>
      <c r="D87" s="14">
        <f>SUM(D81:D86)</f>
        <v>2607.4968600000002</v>
      </c>
      <c r="E87" s="14">
        <f>SUM(E81:E86)</f>
        <v>53226.920299999991</v>
      </c>
      <c r="F87" s="14">
        <f>SUM(F81:F86)</f>
        <v>169472.94999999998</v>
      </c>
      <c r="G87" s="9">
        <f>SUM(G81:G86)</f>
        <v>0</v>
      </c>
    </row>
    <row r="89" spans="2:7" ht="31.5">
      <c r="B89" s="12" t="s">
        <v>89</v>
      </c>
      <c r="C89" s="13" t="s">
        <v>90</v>
      </c>
    </row>
    <row r="90" spans="2:7" ht="15.75">
      <c r="B90" s="13" t="s">
        <v>55</v>
      </c>
      <c r="C90" s="13" t="s">
        <v>91</v>
      </c>
    </row>
    <row r="91" spans="2:7" ht="18.75">
      <c r="B91" s="22"/>
      <c r="C91" s="22"/>
      <c r="D91" s="22"/>
      <c r="E91" s="22"/>
      <c r="F91" s="22"/>
    </row>
    <row r="92" spans="2:7" ht="15" customHeight="1">
      <c r="B92" s="60" t="s">
        <v>67</v>
      </c>
      <c r="C92" s="60"/>
      <c r="D92" s="60"/>
      <c r="E92" s="60"/>
      <c r="F92" s="60"/>
      <c r="G92" s="60"/>
    </row>
    <row r="94" spans="2:7" ht="60.75" customHeight="1">
      <c r="B94" s="7" t="s">
        <v>58</v>
      </c>
      <c r="C94" s="7" t="s">
        <v>1</v>
      </c>
      <c r="D94" s="7" t="s">
        <v>0</v>
      </c>
      <c r="E94" s="7" t="s">
        <v>59</v>
      </c>
      <c r="F94" s="7" t="s">
        <v>60</v>
      </c>
      <c r="G94" s="7" t="s">
        <v>2</v>
      </c>
    </row>
    <row r="95" spans="2:7" ht="47.25">
      <c r="B95" s="37" t="s">
        <v>70</v>
      </c>
      <c r="C95" s="15">
        <v>7182</v>
      </c>
      <c r="D95" s="15">
        <v>129.381</v>
      </c>
      <c r="E95" s="15">
        <v>147.89599999999999</v>
      </c>
      <c r="F95" s="15">
        <v>0</v>
      </c>
      <c r="G95" s="38">
        <v>0</v>
      </c>
    </row>
    <row r="96" spans="2:7" ht="47.25">
      <c r="B96" s="37" t="s">
        <v>71</v>
      </c>
      <c r="C96" s="15">
        <v>5041</v>
      </c>
      <c r="D96" s="15">
        <v>41.439</v>
      </c>
      <c r="E96" s="15">
        <v>31</v>
      </c>
      <c r="F96" s="15">
        <v>0</v>
      </c>
      <c r="G96" s="38">
        <v>0</v>
      </c>
    </row>
    <row r="97" spans="2:7" ht="31.5">
      <c r="B97" s="37" t="s">
        <v>85</v>
      </c>
      <c r="C97" s="15">
        <v>41981</v>
      </c>
      <c r="D97" s="15">
        <v>161.61913000000001</v>
      </c>
      <c r="E97" s="15">
        <v>319.71100000000001</v>
      </c>
      <c r="F97" s="15">
        <v>12537.06</v>
      </c>
      <c r="G97" s="38">
        <v>0</v>
      </c>
    </row>
    <row r="98" spans="2:7" ht="31.5">
      <c r="B98" s="37" t="s">
        <v>72</v>
      </c>
      <c r="C98" s="15">
        <v>5273</v>
      </c>
      <c r="D98" s="15">
        <v>97.274000000000001</v>
      </c>
      <c r="E98" s="15">
        <v>98.53</v>
      </c>
      <c r="F98" s="15">
        <v>0</v>
      </c>
      <c r="G98" s="38">
        <v>0</v>
      </c>
    </row>
    <row r="99" spans="2:7" ht="31.5">
      <c r="B99" s="37" t="s">
        <v>73</v>
      </c>
      <c r="C99" s="15">
        <v>2435</v>
      </c>
      <c r="D99" s="15">
        <v>88.046000000000006</v>
      </c>
      <c r="E99" s="15">
        <v>132</v>
      </c>
      <c r="F99" s="15">
        <v>0</v>
      </c>
      <c r="G99" s="38">
        <v>0</v>
      </c>
    </row>
    <row r="100" spans="2:7" ht="31.5">
      <c r="B100" s="37" t="s">
        <v>74</v>
      </c>
      <c r="C100" s="38">
        <v>45567</v>
      </c>
      <c r="D100" s="38">
        <v>0</v>
      </c>
      <c r="E100" s="38">
        <v>56</v>
      </c>
      <c r="F100" s="38">
        <v>0</v>
      </c>
      <c r="G100" s="38">
        <v>0</v>
      </c>
    </row>
    <row r="101" spans="2:7" ht="47.25">
      <c r="B101" s="37" t="s">
        <v>86</v>
      </c>
      <c r="C101" s="38">
        <v>95642</v>
      </c>
      <c r="D101" s="15">
        <v>0</v>
      </c>
      <c r="E101" s="15">
        <v>0</v>
      </c>
      <c r="F101" s="15">
        <v>0</v>
      </c>
      <c r="G101" s="38">
        <v>0</v>
      </c>
    </row>
    <row r="102" spans="2:7" ht="18">
      <c r="B102" s="8" t="s">
        <v>52</v>
      </c>
      <c r="C102" s="9">
        <f>SUM(C95:C101)</f>
        <v>203121</v>
      </c>
      <c r="D102" s="9">
        <f>SUM(D95:D101)</f>
        <v>517.75913000000003</v>
      </c>
      <c r="E102" s="9">
        <f>SUM(E95:E101)</f>
        <v>785.13699999999994</v>
      </c>
      <c r="F102" s="9">
        <f>SUM(F95:F101)</f>
        <v>12537.06</v>
      </c>
      <c r="G102" s="9">
        <f>SUM(G95:G101)</f>
        <v>0</v>
      </c>
    </row>
    <row r="104" spans="2:7" ht="19.5" customHeight="1">
      <c r="B104" s="28" t="s">
        <v>68</v>
      </c>
      <c r="C104" s="29" t="s">
        <v>69</v>
      </c>
    </row>
    <row r="105" spans="2:7" ht="15.75">
      <c r="B105" s="29" t="s">
        <v>55</v>
      </c>
      <c r="C105" s="29" t="s">
        <v>93</v>
      </c>
    </row>
  </sheetData>
  <mergeCells count="10">
    <mergeCell ref="F64:G64"/>
    <mergeCell ref="B66:G66"/>
    <mergeCell ref="B78:G78"/>
    <mergeCell ref="B92:G92"/>
    <mergeCell ref="B1:G1"/>
    <mergeCell ref="B2:G2"/>
    <mergeCell ref="B3:G3"/>
    <mergeCell ref="B4:G4"/>
    <mergeCell ref="B6:G6"/>
    <mergeCell ref="F63:G63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ekonom2</cp:lastModifiedBy>
  <cp:lastPrinted>2021-01-16T06:42:53Z</cp:lastPrinted>
  <dcterms:created xsi:type="dcterms:W3CDTF">2019-09-27T08:41:16Z</dcterms:created>
  <dcterms:modified xsi:type="dcterms:W3CDTF">2021-01-16T10:05:50Z</dcterms:modified>
</cp:coreProperties>
</file>