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49F2309D-38C2-48E6-ACE6-32A8664C8CAC}" xr6:coauthVersionLast="37" xr6:coauthVersionMax="37" xr10:uidLastSave="{00000000-0000-0000-0000-000000000000}"/>
  <bookViews>
    <workbookView xWindow="0" yWindow="0" windowWidth="23040" windowHeight="9060" xr2:uid="{F0295AA0-C526-4565-B5DA-7BB0E204484B}"/>
  </bookViews>
  <sheets>
    <sheet name="I. Фін результат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</externalReferences>
  <definedNames>
    <definedName name="__123Graph_XGRAPH3" hidden="1">[1]GDP!#REF!</definedName>
    <definedName name="aa">'[2]1993'!$1:$3,'[2]1993'!$A:$A</definedName>
    <definedName name="ad">'[3]МТР Газ України'!$B$1</definedName>
    <definedName name="as">'[4]МТР Газ України'!$B$1</definedName>
    <definedName name="asdf">[5]Inform!$E$6</definedName>
    <definedName name="asdfg">[5]Inform!$F$2</definedName>
    <definedName name="BuiltIn_Print_Area___1___1">#REF!</definedName>
    <definedName name="ClDate">[7]Inform!$E$6</definedName>
    <definedName name="ClDate_21">[8]Inform!$E$6</definedName>
    <definedName name="ClDate_25">[8]Inform!$E$6</definedName>
    <definedName name="ClDate_6">[9]Inform!$E$6</definedName>
    <definedName name="CompName">[7]Inform!$F$2</definedName>
    <definedName name="CompName_21">[8]Inform!$F$2</definedName>
    <definedName name="CompName_25">[8]Inform!$F$2</definedName>
    <definedName name="CompName_6">[9]Inform!$F$2</definedName>
    <definedName name="CompNameE">[7]Inform!$G$2</definedName>
    <definedName name="CompNameE_21">[8]Inform!$G$2</definedName>
    <definedName name="CompNameE_25">[8]Inform!$G$2</definedName>
    <definedName name="CompNameE_6">[9]Inform!$G$2</definedName>
    <definedName name="Cost_Category_National_ID">#REF!</definedName>
    <definedName name="Cе511">#REF!</definedName>
    <definedName name="d">'[10]МТР Газ України'!$B$4</definedName>
    <definedName name="_xlnm.Database">'[11]Ener '!$A$1:$G$2645</definedName>
    <definedName name="dCPIb">[12]попер_роз!#REF!</definedName>
    <definedName name="dPPIb">[12]попер_роз!#REF!</definedName>
    <definedName name="ds">'[13]7  Інші витрати'!#REF!</definedName>
    <definedName name="Fact_Type_ID">#REF!</definedName>
    <definedName name="G">'[14]МТР Газ України'!$B$1</definedName>
    <definedName name="ij1sssss">'[15]7  Інші витрати'!#REF!</definedName>
    <definedName name="LastItem">[16]Лист1!$A$1</definedName>
    <definedName name="Load">'[17]МТР Газ України'!$B$4</definedName>
    <definedName name="Load_ID">'[18]МТР Газ України'!$B$4</definedName>
    <definedName name="Load_ID_10">'[19]7  Інші витрати'!#REF!</definedName>
    <definedName name="Load_ID_11">'[20]МТР Газ України'!$B$4</definedName>
    <definedName name="Load_ID_12">'[20]МТР Газ України'!$B$4</definedName>
    <definedName name="Load_ID_13">'[20]МТР Газ України'!$B$4</definedName>
    <definedName name="Load_ID_14">'[20]МТР Газ України'!$B$4</definedName>
    <definedName name="Load_ID_15">'[20]МТР Газ України'!$B$4</definedName>
    <definedName name="Load_ID_16">'[20]МТР Газ України'!$B$4</definedName>
    <definedName name="Load_ID_17">'[20]МТР Газ України'!$B$4</definedName>
    <definedName name="Load_ID_18">'[21]МТР Газ України'!$B$4</definedName>
    <definedName name="Load_ID_19">'[22]МТР Газ України'!$B$4</definedName>
    <definedName name="Load_ID_20">'[21]МТР Газ України'!$B$4</definedName>
    <definedName name="Load_ID_200">'[17]МТР Газ України'!$B$4</definedName>
    <definedName name="Load_ID_21">'[23]МТР Газ України'!$B$4</definedName>
    <definedName name="Load_ID_23">'[22]МТР Газ України'!$B$4</definedName>
    <definedName name="Load_ID_25">'[23]МТР Газ України'!$B$4</definedName>
    <definedName name="Load_ID_542">'[24]МТР Газ України'!$B$4</definedName>
    <definedName name="Load_ID_6">'[20]МТР Газ України'!$B$4</definedName>
    <definedName name="OpDate">[7]Inform!$E$5</definedName>
    <definedName name="OpDate_21">[8]Inform!$E$5</definedName>
    <definedName name="OpDate_25">[8]Inform!$E$5</definedName>
    <definedName name="OpDate_6">[9]Inform!$E$5</definedName>
    <definedName name="_xlnm.Print_Area" localSheetId="0">'I. Фін результат'!$A$1:$I$103</definedName>
    <definedName name="_xlnm.Print_Titles" localSheetId="0">'I. Фін результат'!$3:$5</definedName>
    <definedName name="QR">[25]Inform!$E$5</definedName>
    <definedName name="qw">[5]Inform!$E$5</definedName>
    <definedName name="qwert">[5]Inform!$G$2</definedName>
    <definedName name="qwerty">'[4]МТР Газ України'!$B$4</definedName>
    <definedName name="ShowFil">[16]!ShowFil</definedName>
    <definedName name="SU_ID">#REF!</definedName>
    <definedName name="Time_ID">'[18]МТР Газ України'!$B$1</definedName>
    <definedName name="Time_ID_10">'[19]7  Інші витрати'!#REF!</definedName>
    <definedName name="Time_ID_11">'[20]МТР Газ України'!$B$1</definedName>
    <definedName name="Time_ID_12">'[20]МТР Газ України'!$B$1</definedName>
    <definedName name="Time_ID_13">'[20]МТР Газ України'!$B$1</definedName>
    <definedName name="Time_ID_14">'[20]МТР Газ України'!$B$1</definedName>
    <definedName name="Time_ID_15">'[20]МТР Газ України'!$B$1</definedName>
    <definedName name="Time_ID_16">'[20]МТР Газ України'!$B$1</definedName>
    <definedName name="Time_ID_17">'[20]МТР Газ України'!$B$1</definedName>
    <definedName name="Time_ID_18">'[21]МТР Газ України'!$B$1</definedName>
    <definedName name="Time_ID_19">'[22]МТР Газ України'!$B$1</definedName>
    <definedName name="Time_ID_20">'[21]МТР Газ України'!$B$1</definedName>
    <definedName name="Time_ID_21">'[23]МТР Газ України'!$B$1</definedName>
    <definedName name="Time_ID_23">'[22]МТР Газ України'!$B$1</definedName>
    <definedName name="Time_ID_25">'[23]МТР Газ України'!$B$1</definedName>
    <definedName name="Time_ID_6">'[20]МТР Газ України'!$B$1</definedName>
    <definedName name="Time_ID0">'[18]МТР Газ України'!$F$1</definedName>
    <definedName name="Time_ID0_10">'[19]7  Інші витрати'!#REF!</definedName>
    <definedName name="Time_ID0_11">'[20]МТР Газ України'!$F$1</definedName>
    <definedName name="Time_ID0_12">'[20]МТР Газ України'!$F$1</definedName>
    <definedName name="Time_ID0_13">'[20]МТР Газ України'!$F$1</definedName>
    <definedName name="Time_ID0_14">'[20]МТР Газ України'!$F$1</definedName>
    <definedName name="Time_ID0_15">'[20]МТР Газ України'!$F$1</definedName>
    <definedName name="Time_ID0_16">'[20]МТР Газ України'!$F$1</definedName>
    <definedName name="Time_ID0_17">'[20]МТР Газ України'!$F$1</definedName>
    <definedName name="Time_ID0_18">'[21]МТР Газ України'!$F$1</definedName>
    <definedName name="Time_ID0_19">'[22]МТР Газ України'!$F$1</definedName>
    <definedName name="Time_ID0_20">'[21]МТР Газ України'!$F$1</definedName>
    <definedName name="Time_ID0_21">'[23]МТР Газ України'!$F$1</definedName>
    <definedName name="Time_ID0_23">'[22]МТР Газ України'!$F$1</definedName>
    <definedName name="Time_ID0_25">'[23]МТР Газ України'!$F$1</definedName>
    <definedName name="Time_ID0_6">'[20]МТР Газ України'!$F$1</definedName>
    <definedName name="ttttttt">#REF!</definedName>
    <definedName name="Unit">[7]Inform!$E$38</definedName>
    <definedName name="Unit_21">[8]Inform!$E$38</definedName>
    <definedName name="Unit_25">[8]Inform!$E$38</definedName>
    <definedName name="Unit_6">[9]Inform!$E$38</definedName>
    <definedName name="WQER">'[26]МТР Газ України'!$B$4</definedName>
    <definedName name="wr">'[26]МТР Газ України'!$B$4</definedName>
    <definedName name="yyyy">#REF!</definedName>
    <definedName name="zx">'[4]МТР Газ України'!$F$1</definedName>
    <definedName name="zxc">[5]Inform!$E$38</definedName>
    <definedName name="а">'[15]7  Інші витрати'!#REF!</definedName>
    <definedName name="ав">#REF!</definedName>
    <definedName name="аен">'[26]МТР Газ України'!$B$4</definedName>
    <definedName name="в">'[27]МТР Газ України'!$F$1</definedName>
    <definedName name="ватт">'[28]БАЗА  '!#REF!</definedName>
    <definedName name="Д">'[17]МТР Газ України'!$B$4</definedName>
    <definedName name="е">#REF!</definedName>
    <definedName name="є">#REF!</definedName>
    <definedName name="Заголовки_для_печати_МИ">'[29]1993'!$1:$3,'[29]1993'!$A:$A</definedName>
    <definedName name="йуц">#REF!</definedName>
    <definedName name="йцу">#REF!</definedName>
    <definedName name="йцуйй">#REF!</definedName>
    <definedName name="йцукц">'[30]7  Інші витрати'!#REF!</definedName>
    <definedName name="і">[31]Inform!$F$2</definedName>
    <definedName name="ів">#REF!</definedName>
    <definedName name="ів___0">#REF!</definedName>
    <definedName name="ів_22">#REF!</definedName>
    <definedName name="ів_26">#REF!</definedName>
    <definedName name="іваіа">'[30]7  Інші витрати'!#REF!</definedName>
    <definedName name="іваф">#REF!</definedName>
    <definedName name="івів">'[14]МТР Газ України'!$B$1</definedName>
    <definedName name="іцу">[25]Inform!$G$2</definedName>
    <definedName name="КЕ">#REF!</definedName>
    <definedName name="КЕ___0">#REF!</definedName>
    <definedName name="КЕ_22">#REF!</definedName>
    <definedName name="КЕ_26">#REF!</definedName>
    <definedName name="кен">#REF!</definedName>
    <definedName name="л">#REF!</definedName>
    <definedName name="п">'[15]7  Інші витрати'!#REF!</definedName>
    <definedName name="пдв">'[17]МТР Газ України'!$B$4</definedName>
    <definedName name="пдв_утг">'[17]МТР Газ України'!$F$1</definedName>
    <definedName name="План">#REF!</definedName>
    <definedName name="Порівняльний_розрахунок_ціни_природного_газу__що_експортується____________________________________________________________________________________________________________________НАК__Нафтогаз_України___у_2005_році.">#REF!</definedName>
    <definedName name="ппп">[32]Inform!$E$6</definedName>
    <definedName name="р">#REF!</definedName>
    <definedName name="т">[33]Inform!$E$6</definedName>
    <definedName name="тариф">[34]Inform!$G$2</definedName>
    <definedName name="уйцукйцуйу">#REF!</definedName>
    <definedName name="уке">[35]Inform!$G$2</definedName>
    <definedName name="УТГ">'[17]МТР Газ України'!$B$4</definedName>
    <definedName name="фів">'[26]МТР Газ України'!$B$4</definedName>
    <definedName name="фіваіф">'[30]7  Інші витрати'!#REF!</definedName>
    <definedName name="фф">'[27]МТР Газ України'!$F$1</definedName>
    <definedName name="ц">'[15]7  Інші витрати'!#REF!</definedName>
    <definedName name="ччч">'[36]БАЗА  '!#REF!</definedName>
    <definedName name="ш">#REF!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1" l="1"/>
  <c r="H7" i="1"/>
  <c r="C8" i="1"/>
  <c r="D8" i="1"/>
  <c r="D17" i="1" s="1"/>
  <c r="D60" i="1" s="1"/>
  <c r="E8" i="1"/>
  <c r="F8" i="1"/>
  <c r="G8" i="1" s="1"/>
  <c r="G9" i="1"/>
  <c r="H9" i="1"/>
  <c r="G10" i="1"/>
  <c r="H10" i="1"/>
  <c r="G11" i="1"/>
  <c r="H11" i="1"/>
  <c r="G12" i="1"/>
  <c r="H12" i="1"/>
  <c r="G13" i="1"/>
  <c r="H13" i="1"/>
  <c r="G14" i="1"/>
  <c r="H14" i="1"/>
  <c r="G15" i="1"/>
  <c r="H15" i="1"/>
  <c r="G16" i="1"/>
  <c r="H16" i="1"/>
  <c r="C17" i="1"/>
  <c r="C60" i="1" s="1"/>
  <c r="F17" i="1"/>
  <c r="C18" i="1"/>
  <c r="D18" i="1"/>
  <c r="E18" i="1"/>
  <c r="H18" i="1" s="1"/>
  <c r="F18" i="1"/>
  <c r="G18" i="1" s="1"/>
  <c r="G19" i="1"/>
  <c r="H19" i="1"/>
  <c r="G20" i="1"/>
  <c r="H20" i="1"/>
  <c r="G21" i="1"/>
  <c r="H21" i="1"/>
  <c r="G22" i="1"/>
  <c r="H22" i="1"/>
  <c r="G23" i="1"/>
  <c r="H23" i="1"/>
  <c r="G24" i="1"/>
  <c r="H24" i="1"/>
  <c r="G25" i="1"/>
  <c r="H25" i="1"/>
  <c r="G26" i="1"/>
  <c r="H26" i="1"/>
  <c r="G27" i="1"/>
  <c r="H27" i="1"/>
  <c r="G28" i="1"/>
  <c r="H28" i="1"/>
  <c r="G29" i="1"/>
  <c r="H29" i="1"/>
  <c r="G30" i="1"/>
  <c r="H30" i="1"/>
  <c r="G31" i="1"/>
  <c r="H31" i="1"/>
  <c r="G32" i="1"/>
  <c r="H32" i="1"/>
  <c r="G33" i="1"/>
  <c r="H33" i="1"/>
  <c r="G34" i="1"/>
  <c r="H34" i="1"/>
  <c r="G35" i="1"/>
  <c r="H35" i="1"/>
  <c r="G36" i="1"/>
  <c r="H36" i="1"/>
  <c r="G37" i="1"/>
  <c r="H37" i="1"/>
  <c r="G38" i="1"/>
  <c r="H38" i="1"/>
  <c r="G39" i="1"/>
  <c r="H39" i="1"/>
  <c r="G40" i="1"/>
  <c r="H40" i="1"/>
  <c r="C41" i="1"/>
  <c r="C80" i="1" s="1"/>
  <c r="D41" i="1"/>
  <c r="E41" i="1"/>
  <c r="F41" i="1"/>
  <c r="H41" i="1" s="1"/>
  <c r="G41" i="1"/>
  <c r="G42" i="1"/>
  <c r="H42" i="1"/>
  <c r="G43" i="1"/>
  <c r="H43" i="1"/>
  <c r="G44" i="1"/>
  <c r="H44" i="1"/>
  <c r="G45" i="1"/>
  <c r="H45" i="1"/>
  <c r="G46" i="1"/>
  <c r="H46" i="1"/>
  <c r="G47" i="1"/>
  <c r="H47" i="1"/>
  <c r="G48" i="1"/>
  <c r="H48" i="1"/>
  <c r="E49" i="1"/>
  <c r="G49" i="1" s="1"/>
  <c r="G50" i="1"/>
  <c r="H50" i="1"/>
  <c r="G51" i="1"/>
  <c r="H51" i="1"/>
  <c r="G52" i="1"/>
  <c r="H52" i="1"/>
  <c r="C53" i="1"/>
  <c r="D53" i="1"/>
  <c r="E53" i="1"/>
  <c r="F53" i="1"/>
  <c r="G53" i="1" s="1"/>
  <c r="G54" i="1"/>
  <c r="H54" i="1"/>
  <c r="G55" i="1"/>
  <c r="H55" i="1"/>
  <c r="G56" i="1"/>
  <c r="H56" i="1"/>
  <c r="G57" i="1"/>
  <c r="H57" i="1"/>
  <c r="G58" i="1"/>
  <c r="H58" i="1"/>
  <c r="G59" i="1"/>
  <c r="H59" i="1"/>
  <c r="G61" i="1"/>
  <c r="H61" i="1"/>
  <c r="G62" i="1"/>
  <c r="H62" i="1"/>
  <c r="G63" i="1"/>
  <c r="H63" i="1"/>
  <c r="G64" i="1"/>
  <c r="H64" i="1"/>
  <c r="C65" i="1"/>
  <c r="D65" i="1"/>
  <c r="E65" i="1"/>
  <c r="F65" i="1"/>
  <c r="G65" i="1" s="1"/>
  <c r="G66" i="1"/>
  <c r="H66" i="1"/>
  <c r="H67" i="1"/>
  <c r="C68" i="1"/>
  <c r="D68" i="1"/>
  <c r="E68" i="1"/>
  <c r="F68" i="1"/>
  <c r="G68" i="1" s="1"/>
  <c r="H69" i="1"/>
  <c r="G70" i="1"/>
  <c r="H70" i="1"/>
  <c r="G72" i="1"/>
  <c r="H72" i="1"/>
  <c r="H73" i="1"/>
  <c r="H74" i="1"/>
  <c r="G75" i="1"/>
  <c r="H75" i="1"/>
  <c r="E76" i="1"/>
  <c r="G77" i="1"/>
  <c r="H77" i="1"/>
  <c r="G78" i="1"/>
  <c r="H78" i="1"/>
  <c r="C79" i="1"/>
  <c r="D79" i="1"/>
  <c r="D80" i="1"/>
  <c r="E80" i="1"/>
  <c r="G81" i="1"/>
  <c r="H81" i="1"/>
  <c r="C84" i="1"/>
  <c r="E84" i="1"/>
  <c r="G84" i="1" s="1"/>
  <c r="H84" i="1"/>
  <c r="C85" i="1"/>
  <c r="D85" i="1"/>
  <c r="E85" i="1"/>
  <c r="F85" i="1"/>
  <c r="H85" i="1" s="1"/>
  <c r="G85" i="1"/>
  <c r="C86" i="1"/>
  <c r="D86" i="1"/>
  <c r="E86" i="1"/>
  <c r="H86" i="1" s="1"/>
  <c r="F86" i="1"/>
  <c r="G86" i="1" s="1"/>
  <c r="C87" i="1"/>
  <c r="D87" i="1"/>
  <c r="E87" i="1"/>
  <c r="F87" i="1"/>
  <c r="H87" i="1"/>
  <c r="C88" i="1"/>
  <c r="D88" i="1"/>
  <c r="E88" i="1"/>
  <c r="F88" i="1"/>
  <c r="G88" i="1" s="1"/>
  <c r="G91" i="1"/>
  <c r="H91" i="1"/>
  <c r="G92" i="1"/>
  <c r="H92" i="1"/>
  <c r="G93" i="1"/>
  <c r="H93" i="1"/>
  <c r="G94" i="1"/>
  <c r="H94" i="1"/>
  <c r="G95" i="1"/>
  <c r="H95" i="1"/>
  <c r="G96" i="1"/>
  <c r="H96" i="1"/>
  <c r="G97" i="1"/>
  <c r="H97" i="1"/>
  <c r="C98" i="1"/>
  <c r="D98" i="1"/>
  <c r="E98" i="1"/>
  <c r="F98" i="1"/>
  <c r="G98" i="1"/>
  <c r="H98" i="1"/>
  <c r="C83" i="1" l="1"/>
  <c r="C89" i="1" s="1"/>
  <c r="C71" i="1"/>
  <c r="C76" i="1" s="1"/>
  <c r="D83" i="1"/>
  <c r="D89" i="1" s="1"/>
  <c r="D71" i="1"/>
  <c r="D76" i="1" s="1"/>
  <c r="F79" i="1"/>
  <c r="H68" i="1"/>
  <c r="H88" i="1"/>
  <c r="E79" i="1"/>
  <c r="H65" i="1"/>
  <c r="F60" i="1"/>
  <c r="H53" i="1"/>
  <c r="H49" i="1"/>
  <c r="E17" i="1"/>
  <c r="H8" i="1"/>
  <c r="F80" i="1"/>
  <c r="G80" i="1" l="1"/>
  <c r="H80" i="1"/>
  <c r="F71" i="1"/>
  <c r="F83" i="1"/>
  <c r="H60" i="1"/>
  <c r="E60" i="1"/>
  <c r="E83" i="1" s="1"/>
  <c r="E89" i="1" s="1"/>
  <c r="G17" i="1"/>
  <c r="H79" i="1"/>
  <c r="G79" i="1"/>
  <c r="H17" i="1"/>
  <c r="G83" i="1" l="1"/>
  <c r="F89" i="1"/>
  <c r="H83" i="1"/>
  <c r="G60" i="1"/>
  <c r="F76" i="1"/>
  <c r="G71" i="1"/>
  <c r="H71" i="1"/>
  <c r="G89" i="1" l="1"/>
  <c r="H89" i="1"/>
  <c r="G76" i="1"/>
  <c r="H76" i="1"/>
</calcChain>
</file>

<file path=xl/sharedStrings.xml><?xml version="1.0" encoding="utf-8"?>
<sst xmlns="http://schemas.openxmlformats.org/spreadsheetml/2006/main" count="261" uniqueCount="114">
  <si>
    <t>Сокольченко Л.З.</t>
  </si>
  <si>
    <t xml:space="preserve">Головний економіст </t>
  </si>
  <si>
    <t>Кузьмич В.В.</t>
  </si>
  <si>
    <t>_____________________________</t>
  </si>
  <si>
    <t>Головний бухгалтер</t>
  </si>
  <si>
    <t>Усього</t>
  </si>
  <si>
    <t>Інші операційні витрати</t>
  </si>
  <si>
    <t>Амортизація</t>
  </si>
  <si>
    <t>Відрахування на соціальні заходи</t>
  </si>
  <si>
    <t>Витрати на оплату праці</t>
  </si>
  <si>
    <t>витрати на паливо та енергію</t>
  </si>
  <si>
    <t>витрати на сировину та основні матеріали</t>
  </si>
  <si>
    <t>Матеріальні витрати, у тому числі:</t>
  </si>
  <si>
    <t>Елементи операційних витрат</t>
  </si>
  <si>
    <t>EBITDA</t>
  </si>
  <si>
    <t>плюс значні нетипові операційні витрати, рядок 1082</t>
  </si>
  <si>
    <t>мінус значні нетипові операційні доходи, рядок 1072</t>
  </si>
  <si>
    <t>плюс операційні витрати від курсових різниць, рядок 1081</t>
  </si>
  <si>
    <t>мінус операційні доходи від курсових різниць, рядок 1071</t>
  </si>
  <si>
    <t>плюс амортизація, рядок 1430</t>
  </si>
  <si>
    <t>Фінансовий результат від операційної діяльності, рядок 1100</t>
  </si>
  <si>
    <t>Розрахунок показника EBITDA</t>
  </si>
  <si>
    <t>Неконтрольована частка</t>
  </si>
  <si>
    <t>Усього витрат</t>
  </si>
  <si>
    <t>Усього доходів</t>
  </si>
  <si>
    <t>(    )</t>
  </si>
  <si>
    <t>збиток</t>
  </si>
  <si>
    <t xml:space="preserve">прибуток </t>
  </si>
  <si>
    <t>Чистий фінансовий результат, у тому числі:</t>
  </si>
  <si>
    <t xml:space="preserve">Збиток від припиненої діяльності після оподаткування </t>
  </si>
  <si>
    <t xml:space="preserve">Прибуток від припиненої діяльності після оподаткування </t>
  </si>
  <si>
    <t>Дохід з податку на прибуток</t>
  </si>
  <si>
    <t>Витрати з податку на прибуток</t>
  </si>
  <si>
    <t>Фінансовий результат до оподаткування</t>
  </si>
  <si>
    <t>інші витрати (розшифрувати)</t>
  </si>
  <si>
    <t>курсові різниці</t>
  </si>
  <si>
    <t>Інші витрати, усього, у тому числі:</t>
  </si>
  <si>
    <t>інші доходи (розшифрувати)</t>
  </si>
  <si>
    <t>Інші доходи, усього, у тому числі:</t>
  </si>
  <si>
    <t>Фінансові витрати (розшифрувати)</t>
  </si>
  <si>
    <t>Інші фінансові доходи (розшифрувати)</t>
  </si>
  <si>
    <t>Втрати від участі в капіталі (розшифрувати)</t>
  </si>
  <si>
    <t>Дохід від участі в капіталі (розшифрувати)</t>
  </si>
  <si>
    <t>Фінансовий результат від операційної діяльності</t>
  </si>
  <si>
    <t>інші операційні витрати (розшифрувати)</t>
  </si>
  <si>
    <t>відрахування до недержавних пенсійних фондів</t>
  </si>
  <si>
    <t>відрахування до резерву сумнівних боргів</t>
  </si>
  <si>
    <t>витрати на благодійну допомогу</t>
  </si>
  <si>
    <t>нетипові операційні витрати (розшифрувати)</t>
  </si>
  <si>
    <t>Інші операційні витрати, усього, у тому числі:</t>
  </si>
  <si>
    <t xml:space="preserve"> за рахунок  пільгисубсидій</t>
  </si>
  <si>
    <t>інші операційні доходи (розшифрувати)</t>
  </si>
  <si>
    <t>нетипові операційні доходи (розшифрувати)</t>
  </si>
  <si>
    <t>Інші операційні доходи, усього, у тому числі:</t>
  </si>
  <si>
    <t>інші витрати на збут (розшифрувати)</t>
  </si>
  <si>
    <t>витрати на рекламу</t>
  </si>
  <si>
    <t>амортизація основних засобів і нематеріальних активів</t>
  </si>
  <si>
    <t>відрахування на соціальні заходи</t>
  </si>
  <si>
    <t>витрати на оплату праці</t>
  </si>
  <si>
    <t>витрати на зберігання та упаковку</t>
  </si>
  <si>
    <t>транспортні витрати</t>
  </si>
  <si>
    <t>Витрати на збут, у тому числі:</t>
  </si>
  <si>
    <t>інші адміністративні витрати (розшифрувати)</t>
  </si>
  <si>
    <t>1050/1</t>
  </si>
  <si>
    <t>витрати на поліпшення основних фондів</t>
  </si>
  <si>
    <t>витрати на утримання основних фондів, інших необоротних активів загальногосподарського використання,  у тому числі:</t>
  </si>
  <si>
    <t xml:space="preserve">витрати на підвищення кваліфікації та перепідготовку кадрів </t>
  </si>
  <si>
    <t>витрати на охорону праці загальногосподарського персоналу</t>
  </si>
  <si>
    <t>послуги з оцінки майна</t>
  </si>
  <si>
    <t>юридичні послуги</t>
  </si>
  <si>
    <t>консультаційні та інформаційні послуги</t>
  </si>
  <si>
    <t xml:space="preserve">організаційно-технічні послуги </t>
  </si>
  <si>
    <t>витрати на страхування загальногосподарського персоналу</t>
  </si>
  <si>
    <t>витрати на страхування майна загальногосподарського призначення</t>
  </si>
  <si>
    <t>витрати на операційну оренду основних засобів та роялті, що мають загальногосподарське призначення</t>
  </si>
  <si>
    <t>амортизація основних засобів і нематеріальних активів загальногосподарського призначення</t>
  </si>
  <si>
    <t>зростання оплата праці на підстав.штат.розпису,гал.угоди кол.договору перед.тарифом</t>
  </si>
  <si>
    <t>витрати на зв’язок</t>
  </si>
  <si>
    <t>витрати на службові відрядження</t>
  </si>
  <si>
    <t>витрати на аудиторські послуги</t>
  </si>
  <si>
    <t>витрати на страхові послуги</t>
  </si>
  <si>
    <t>витрати на консалтингові послуги</t>
  </si>
  <si>
    <t>витрати на оренду службових автомобілів</t>
  </si>
  <si>
    <t>витрати, пов'язані з використанням власних службових автомобілів</t>
  </si>
  <si>
    <t>Адміністративні витрати, у тому числі:</t>
  </si>
  <si>
    <t>Валовий прибуток (збиток)</t>
  </si>
  <si>
    <t xml:space="preserve"> здорожчання розрах.касов обслуговування та послуг охорони</t>
  </si>
  <si>
    <t>Інші витрати (розшифрувати)</t>
  </si>
  <si>
    <t xml:space="preserve"> за рахунок амортизації житлових будинків</t>
  </si>
  <si>
    <t>Амортизація основних засобів і нематеріальних активів</t>
  </si>
  <si>
    <t>згідно  зростання ціни на вивезення ПВ</t>
  </si>
  <si>
    <t>Витрати, що здійснюються для підтримання об’єкта в робочому стані (проведення ремонту, технічного огляду, нагляду, обслуговування тощо)</t>
  </si>
  <si>
    <t>за рахунок використання енергозберігаючих пристроїв та простою ліфтів</t>
  </si>
  <si>
    <t>Витрати на електроенергію</t>
  </si>
  <si>
    <t xml:space="preserve"> здорожчання ПММ та придбання сміттєвоза</t>
  </si>
  <si>
    <t xml:space="preserve">Витрати на паливо </t>
  </si>
  <si>
    <t>недовиконання  плану поточного ремонту в звязку з погодними умовами</t>
  </si>
  <si>
    <t>Витрати на сировину та основні матеріали</t>
  </si>
  <si>
    <t>Собівартість реалізованої продукції (товарів, робіт, послуг)</t>
  </si>
  <si>
    <t xml:space="preserve">зменшення доходів від населення по утриманню житлового фонду </t>
  </si>
  <si>
    <t>Чистий дохід від реалізації продукції (товарів, робіт, послуг)</t>
  </si>
  <si>
    <t>Доходи і витрати (деталізація)</t>
  </si>
  <si>
    <t xml:space="preserve">пояснення та обґрунтування відхилення від запланованого рівня доходів/витрат                               </t>
  </si>
  <si>
    <t>виконання, %</t>
  </si>
  <si>
    <t>відхилення,  +/–</t>
  </si>
  <si>
    <t>факт 1 кв.2019р.</t>
  </si>
  <si>
    <t>план 1 кв.2019 р.</t>
  </si>
  <si>
    <t>поточний рік</t>
  </si>
  <si>
    <t>минулий рік</t>
  </si>
  <si>
    <t>Звітний період (квартал, рік)</t>
  </si>
  <si>
    <t>Факт наростаючим підсумком
з початку року</t>
  </si>
  <si>
    <t xml:space="preserve">Код рядка </t>
  </si>
  <si>
    <t>Найменування показника</t>
  </si>
  <si>
    <t>І. Формування фінансових результатів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</si>
</sst>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(* #,##0_);_(* \(#,##0\);_(* &quot;-&quot;_);_(@_)"/>
    <numFmt numFmtId="164" formatCode="#,##0.0"/>
    <numFmt numFmtId="165" formatCode="0.0"/>
  </numFmts>
  <fonts count="6" x14ac:knownFonts="1">
    <font>
      <sz val="10"/>
      <name val="Arial Cyr"/>
      <charset val="204"/>
    </font>
    <font>
      <sz val="10"/>
      <name val="Arial Cyr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vertical="center"/>
    </xf>
    <xf numFmtId="164" fontId="2" fillId="0" borderId="0" xfId="0" quotePrefix="1" applyNumberFormat="1" applyFont="1" applyFill="1" applyBorder="1" applyAlignment="1">
      <alignment vertical="center" wrapText="1"/>
    </xf>
    <xf numFmtId="164" fontId="2" fillId="0" borderId="0" xfId="0" applyNumberFormat="1" applyFont="1" applyFill="1" applyBorder="1" applyAlignment="1">
      <alignment horizontal="left" vertical="center" wrapText="1"/>
    </xf>
    <xf numFmtId="0" fontId="2" fillId="0" borderId="0" xfId="0" quotePrefix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49" fontId="3" fillId="0" borderId="1" xfId="0" quotePrefix="1" applyNumberFormat="1" applyFont="1" applyFill="1" applyBorder="1" applyAlignment="1">
      <alignment horizontal="left" vertical="center" wrapText="1"/>
    </xf>
    <xf numFmtId="165" fontId="3" fillId="0" borderId="1" xfId="1" applyNumberFormat="1" applyFont="1" applyFill="1" applyBorder="1" applyAlignment="1">
      <alignment horizontal="right" vertical="center" wrapText="1"/>
    </xf>
    <xf numFmtId="41" fontId="3" fillId="0" borderId="1" xfId="0" applyNumberFormat="1" applyFont="1" applyFill="1" applyBorder="1" applyAlignment="1">
      <alignment horizontal="center" vertical="center" wrapText="1"/>
    </xf>
    <xf numFmtId="41" fontId="3" fillId="2" borderId="1" xfId="0" applyNumberFormat="1" applyFont="1" applyFill="1" applyBorder="1" applyAlignment="1">
      <alignment horizontal="center" vertical="center" wrapText="1"/>
    </xf>
    <xf numFmtId="0" fontId="3" fillId="0" borderId="1" xfId="0" quotePrefix="1" applyFont="1" applyFill="1" applyBorder="1" applyAlignment="1">
      <alignment horizontal="center"/>
    </xf>
    <xf numFmtId="0" fontId="3" fillId="0" borderId="1" xfId="0" applyFont="1" applyFill="1" applyBorder="1" applyAlignment="1">
      <alignment horizontal="left" vertical="center" wrapText="1"/>
    </xf>
    <xf numFmtId="49" fontId="2" fillId="0" borderId="1" xfId="0" quotePrefix="1" applyNumberFormat="1" applyFont="1" applyFill="1" applyBorder="1" applyAlignment="1">
      <alignment horizontal="left" vertical="center" wrapText="1"/>
    </xf>
    <xf numFmtId="165" fontId="2" fillId="0" borderId="1" xfId="1" applyNumberFormat="1" applyFont="1" applyFill="1" applyBorder="1" applyAlignment="1">
      <alignment horizontal="right" vertical="center" wrapText="1"/>
    </xf>
    <xf numFmtId="41" fontId="2" fillId="0" borderId="1" xfId="0" applyNumberFormat="1" applyFont="1" applyFill="1" applyBorder="1" applyAlignment="1">
      <alignment horizontal="center" vertical="center" wrapText="1"/>
    </xf>
    <xf numFmtId="0" fontId="2" fillId="0" borderId="1" xfId="0" quotePrefix="1" applyFont="1" applyFill="1" applyBorder="1" applyAlignment="1">
      <alignment horizontal="center"/>
    </xf>
    <xf numFmtId="0" fontId="2" fillId="0" borderId="1" xfId="0" applyFon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/>
    </xf>
    <xf numFmtId="0" fontId="2" fillId="0" borderId="1" xfId="0" quotePrefix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41" fontId="3" fillId="3" borderId="1" xfId="0" applyNumberFormat="1" applyFont="1" applyFill="1" applyBorder="1" applyAlignment="1">
      <alignment horizontal="center" vertical="center" wrapText="1"/>
    </xf>
    <xf numFmtId="0" fontId="3" fillId="0" borderId="1" xfId="0" quotePrefix="1" applyFont="1" applyFill="1" applyBorder="1" applyAlignment="1">
      <alignment horizontal="center" vertical="center"/>
    </xf>
    <xf numFmtId="41" fontId="2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/>
    </xf>
    <xf numFmtId="41" fontId="3" fillId="4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1" fontId="3" fillId="5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 shrinkToFit="1"/>
    </xf>
    <xf numFmtId="49" fontId="4" fillId="0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41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WORK/S2/VICTOR/&#1042;&#1042;&#1055;/PIB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ept\Plan\Exchange\!_Plan-2006\VAT%20Sevastop\Dept\Plan\Exchange\_________________________Plan_ZP\!_&#1055;&#1077;&#1095;&#1072;&#1090;&#1100;\&#1052;&#1058;&#1056;%20&#1074;&#1089;&#1077;%202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SUDNIKOVA\Local%20Settings\Temporary%20Internet%20Files\Content.IE5\C5MFSXEF\Subv2006\Rich%20Roz%202006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&#1052;&#1086;&#1080;%20&#1076;&#1086;&#1082;&#1091;&#1084;&#1077;&#1085;&#1090;&#1099;/Sergey/&#1055;&#1088;&#1086;&#1075;&#1085;&#1086;&#1079;/&#1056;&#1072;&#1073;&#1086;&#1095;&#1080;&#1077;%20&#1090;&#1072;&#1073;&#1083;&#1080;&#1094;&#1099;/new/zvedena11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Rar$DI00.938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&#1052;&#1086;&#1080;%20&#1076;&#1086;&#1082;&#1091;&#1084;&#1077;&#1085;&#1090;&#1099;\Plan-2006_kons_rabota\Dept\Plan\Exchange\_________________________Plan_ZP\!_&#1055;&#1077;&#1095;&#1072;&#1090;&#1100;\&#1052;&#1058;&#1056;%20&#1074;&#1089;&#1077;%20-%205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Ariadna/Sum_pok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OCUME~1\Chirich\LOCALS~1\Temp\Dept\Plan\Exchange\_________________________Plan_ZP\!_&#1055;&#1077;&#1095;&#1072;&#1090;&#1100;\&#1052;&#1058;&#1056;%20&#1074;&#1089;&#1077;%202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1052;&#1086;&#1080;%20&#1076;&#1086;&#1082;&#1091;&#1084;&#1077;&#1085;&#1090;&#1099;\Plan-2006_kons_rabota\Dept\Plan\Exchange\_________________________Plan_ZP\!_&#1055;&#1077;&#1095;&#1072;&#1090;&#1100;\&#1052;&#1058;&#1056;%20&#1074;&#1089;&#1077;%20-%205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New_monitoring/Monit_xls/M_2002/M_06_02/Monthly/10_October/1Aug2001/GDP/realgdp/LENA/BGVN1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Dept\Plan\Exchange\_________________________Plan_ZP\!_&#1055;&#1077;&#1095;&#1072;&#1090;&#1100;\&#1052;&#1058;&#1056;%20&#1074;&#1089;&#1077;%202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!_Plan-2006\VAT%20Sevastop\Dept\Plan\Exchange\_________________________Plan_ZP\!_&#1055;&#1077;&#1095;&#1072;&#1090;&#1100;\&#1052;&#1058;&#1056;%20&#1074;&#1089;&#1077;%202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_________________________Plan_ZP\!_&#1055;&#1077;&#1095;&#1072;&#1090;&#1100;\&#1052;&#1058;&#1056;%20&#1074;&#1089;&#1077;%202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do\work\Dept\Plan\Exchange\_________________________Plan_ZP\!_&#1055;&#1077;&#1095;&#1072;&#1090;&#1100;\&#1052;&#1058;&#1056;%20&#1074;&#1089;&#1077;%20-%205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ept\Plan\Exchange\!_Plan-2006\VAT%20Sevastop\Dept\Plan\Exchange\_________________________Plan_ZP\!_&#1055;&#1077;&#1095;&#1072;&#1090;&#1100;\&#1052;&#1058;&#1056;%20&#1074;&#1089;&#1077;%202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DOCUME~1\VOYTOV~1\LOCALS~1\Temp\Rar$DI00.867\Planning%20System%20Project\consolidation%20hq%20formatted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Dept\Plan\Exchange\_________________________Plan_ZP\!_&#1055;&#1077;&#1095;&#1072;&#1090;&#1100;\&#1052;&#1058;&#1056;%20&#1074;&#1089;&#1077;%202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\main1\DOCUME~1\Chirich\LOCALS~1\Temp\Dept\Plan\Exchange\_________________________Plan_ZP\!_&#1055;&#1077;&#1095;&#1072;&#1090;&#1100;\&#1052;&#1058;&#1056;%20&#1074;&#1089;&#1077;%202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andreyevskaya\&#1052;&#1086;&#1080;%20&#1076;&#1086;&#1082;&#1091;&#1084;&#1077;&#1085;&#1090;&#1099;\OLGA\&#1056;&#1045;&#1040;&#1051;&#1048;&#1047;&#1040;&#1062;&#1048;&#1071;_2006\2006_REALIZ_&#1058;&#1045;(&#1090;&#1088;&#1072;&#1074;&#1077;&#1085;&#1100;)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S_N_A/1July2001/GDP/realgdp/LENA/BGVN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\File1\aaaa\2007%20finplan\DOCUME~1\SINKEV~1\LOCALS~1\Temp\Rar$DI00.781\Dept\Plan\Exchange\_________________________Plan_ZP\!_&#1055;&#1077;&#1095;&#1072;&#1090;&#1100;\&#1052;&#1058;&#1056;%20&#1074;&#1089;&#1077;%20-%205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Rar$DI00.938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&#1052;&#1086;&#1080;%20&#1076;&#1086;&#1082;&#1091;&#1084;&#1077;&#1085;&#1090;&#1099;\Plan-2006_kons_rabota\Dept\FinPlan-Economy\Planning%20System%20Project\consolidation%20hq%20formatted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SINKEV~1\LOCALS~1\Temp\Rar$DI00.781\Dept\FinPlan-Economy\Planning%20System%20Project\consolidation%20hq%20formatted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OCUME~1\Chirich\LOCALS~1\Temp\DOCUME~1\VOYTOV~1\LOCALS~1\Temp\Rar$DI00.867\Planning%20System%20Project\consolidation%20hq%20formatted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Dept\FinPlan-Economy\Planning%20System%20Project\consolidation%20hq%20formatted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\MAIN1\Dept\FinPlan-Economy\Planning%20System%20Project\consolidation%20hq%20formatted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likhachov\Local%20Settings\Temporary%20Internet%20Files\Content.IE5\RY4RBH0P\2006_REALIZ_&#1058;&#1045;(&#1083;&#1102;&#1090;&#1080;&#1081;20%25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FinanceUTG\finek2008\&#1043;&#1088;&#1091;&#1076;&#1077;&#1085;&#1100;%20(&#1086;&#1095;&#1080;&#1082;)\DOCUME~1\SINKEV~1\LOCALS~1\Temp\Rar$DI00.781\Dept\Plan\Exchange\_________________________Plan_ZP\!_&#1055;&#1077;&#1095;&#1072;&#1090;&#1100;\&#1052;&#1058;&#1056;%20&#1074;&#1089;&#1077;%20-%20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FinanceUTG\finek2008\&#1043;&#1088;&#1091;&#1076;&#1077;&#1085;&#1100;%20(&#1086;&#1095;&#1080;&#1082;)\DOCUME~1\SINKEV~1\LOCALS~1\Temp\Rar$DI00.781\Dept\FinPlan-Economy\Planning%20System%20Project\consolidation%20hq%20formatted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&#1052;&#1086;&#1080;%20&#1076;&#1086;&#1082;&#1091;&#1084;&#1077;&#1085;&#1090;&#1099;\22020\&#1060;&#1110;&#1085;&#1072;&#1085;&#1089;&#1086;&#1074;&#1110;%20&#1087;&#1083;&#1072;&#1085;&#1080;\&#1053;&#1040;&#1050;%20&#1053;&#1072;&#1092;&#1090;&#1086;&#1075;&#1072;&#1079;\2014\&#1030;%20&#1088;&#1077;&#1076;&#1072;&#1082;&#1094;&#1110;&#1103;%20(14.02.2014)\003%20&#1076;&#1086;&#1076;&#1072;&#1090;&#1082;&#1080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1052;&#1086;&#1080;%20&#1076;&#1086;&#1082;&#1091;&#1084;&#1077;&#1085;&#1090;&#1099;\Plan-2006_kons_rabota\Dept\FinPlan-Economy\Planning%20System%20Project\consolidation%20hq%20formatted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do\work\Dept\FinPlan-Economy\Planning%20System%20Project\consolidation%20hq%20formatted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DOCUME~1\VOYTOV~1\LOCALS~1\Temp\Rar$DI00.867\Planning%20System%20Project\consolidation%20hq%20formatted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DP"/>
      <sheetName val="Real GDP &amp; Real IP (u)"/>
      <sheetName val="Real GDP &amp; Real IP (e)"/>
      <sheetName val="GDP_gr"/>
      <sheetName val="Светлые"/>
    </sheetNames>
    <sheetDataSet>
      <sheetData sheetId="0"/>
      <sheetData sheetId="1"/>
      <sheetData sheetId="2"/>
      <sheetData sheetId="3"/>
      <sheetData sheetId="4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tac"/>
      <sheetName val="DodDot"/>
      <sheetName val="Dod ARK"/>
      <sheetName val="Dod Clavutich"/>
      <sheetName val="Svod 3511060"/>
      <sheetName val="Viluch(1-12)"/>
      <sheetName val="Diti "/>
      <sheetName val="TvPalGaz"/>
      <sheetName val="Ener "/>
      <sheetName val="IncsiPilgi (2)"/>
      <sheetName val="GirZakon"/>
      <sheetName val="Govti Vodi"/>
      <sheetName val="Chor Flot"/>
      <sheetName val="Afganci"/>
      <sheetName val="Shidka Dop"/>
      <sheetName val="Likarna"/>
      <sheetName val="Zoiot Pidkova"/>
      <sheetName val="Granti"/>
      <sheetName val="Granti1"/>
      <sheetName val="Vibori"/>
      <sheetName val="Metro"/>
      <sheetName val="Oper Teatr"/>
      <sheetName val="Makeevka"/>
      <sheetName val="Ctix Lixo IvFrank"/>
      <sheetName val="Groshi xodat za dit"/>
      <sheetName val="Ctix Lixo Zakarp"/>
      <sheetName val="Coc GKG Inv"/>
      <sheetName val="Tuzla"/>
      <sheetName val="Zmiinii"/>
      <sheetName val="Ctandarti"/>
      <sheetName val="CocEkon"/>
      <sheetName val="Ictor Zabudova"/>
      <sheetName val="Ict Zab"/>
      <sheetName val="Ukr Kultura"/>
      <sheetName val="Minoboroni"/>
      <sheetName val="Mic Arcenal"/>
      <sheetName val="Inekcini"/>
      <sheetName val="In"/>
      <sheetName val="diti ciroti -2(minmolod)"/>
      <sheetName val="Korek ocvita"/>
      <sheetName val="Tex Dic Ocvita"/>
      <sheetName val="Troleib"/>
      <sheetName val="Utoc.Zaoshadg"/>
      <sheetName val="Metro Cpec Fond"/>
      <sheetName val="Svitov Bank"/>
      <sheetName val="Shidka Dop Cp Fond"/>
      <sheetName val="Gazoprovodi"/>
      <sheetName val="Troleib Cpec Fond"/>
      <sheetName val="Zaporiggya"/>
      <sheetName val="Kremenchuk"/>
      <sheetName val="Pereviz ditey"/>
      <sheetName val="Kom dorigu"/>
      <sheetName val="Chor Fiot Cpec Fond"/>
      <sheetName val="Zaosch"/>
      <sheetName val="kryvRig"/>
      <sheetName val="OSVITA"/>
      <sheetName val="Tar"/>
      <sheetName val="Nar.instr"/>
      <sheetName val="DDot"/>
      <sheetName val="Dsu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2">
          <cell r="A2" t="str">
            <v>Обсяг помісячного надходження субвенції з державного бюджету до місцевих бюджетів на надання пільг  та житлових субсидій населенню на оплату електроенергії, природного газу, послуг тепло-, водопостачання і водовідведення, квартирної плати, вивезення побут</v>
          </cell>
        </row>
        <row r="5">
          <cell r="A5" t="str">
            <v>Код бюджету</v>
          </cell>
          <cell r="B5" t="str">
            <v>Назва адміністративно-територіальної одиниці</v>
          </cell>
          <cell r="C5" t="str">
            <v>січень</v>
          </cell>
          <cell r="D5" t="str">
            <v>лютий</v>
          </cell>
          <cell r="E5" t="str">
            <v>березень</v>
          </cell>
          <cell r="F5" t="str">
            <v>квітень</v>
          </cell>
          <cell r="G5" t="str">
            <v>травень</v>
          </cell>
        </row>
        <row r="6">
          <cell r="A6" t="str">
            <v>О1100000000</v>
          </cell>
          <cell r="B6" t="str">
            <v>бюджет Автономної Республіки Крим</v>
          </cell>
          <cell r="C6">
            <v>2463.5419999999999</v>
          </cell>
          <cell r="D6">
            <v>5004.6750000000002</v>
          </cell>
          <cell r="E6">
            <v>4874.01</v>
          </cell>
          <cell r="F6">
            <v>6713.2</v>
          </cell>
          <cell r="G6">
            <v>5483.6</v>
          </cell>
        </row>
        <row r="7">
          <cell r="A7" t="str">
            <v>О2100000000</v>
          </cell>
          <cell r="B7" t="str">
            <v>обласний бюджет Вiнницької області</v>
          </cell>
          <cell r="C7">
            <v>5585.9549999999999</v>
          </cell>
          <cell r="D7">
            <v>5130.4480000000003</v>
          </cell>
          <cell r="E7">
            <v>5614.5339999999997</v>
          </cell>
          <cell r="F7">
            <v>7821.4</v>
          </cell>
          <cell r="G7">
            <v>4676.6000000000004</v>
          </cell>
        </row>
        <row r="8">
          <cell r="A8" t="str">
            <v>О3100000000</v>
          </cell>
          <cell r="B8" t="str">
            <v>обласний бюджет Волинської області</v>
          </cell>
          <cell r="C8">
            <v>3419.413</v>
          </cell>
          <cell r="D8">
            <v>4547.1629999999996</v>
          </cell>
          <cell r="E8">
            <v>4267.8410000000003</v>
          </cell>
          <cell r="F8">
            <v>5180.2</v>
          </cell>
          <cell r="G8">
            <v>3258.4</v>
          </cell>
        </row>
        <row r="9">
          <cell r="A9" t="str">
            <v>О4100000000</v>
          </cell>
          <cell r="B9" t="str">
            <v>обласний бюджет Днiпропетровської області</v>
          </cell>
          <cell r="C9">
            <v>8288.7270000000008</v>
          </cell>
          <cell r="D9">
            <v>20991.351999999999</v>
          </cell>
          <cell r="E9">
            <v>16903.654999999999</v>
          </cell>
          <cell r="F9">
            <v>23535.787</v>
          </cell>
          <cell r="G9">
            <v>12935.2</v>
          </cell>
        </row>
        <row r="10">
          <cell r="A10" t="str">
            <v>О5100000000</v>
          </cell>
          <cell r="B10" t="str">
            <v>обласний бюджет Донецької області</v>
          </cell>
          <cell r="C10">
            <v>11729.522000000001</v>
          </cell>
          <cell r="D10">
            <v>19530.755000000001</v>
          </cell>
          <cell r="E10">
            <v>19355.436000000002</v>
          </cell>
          <cell r="F10">
            <v>26008.7</v>
          </cell>
          <cell r="G10">
            <v>15778.6</v>
          </cell>
        </row>
        <row r="11">
          <cell r="A11" t="str">
            <v>О6100000000</v>
          </cell>
          <cell r="B11" t="str">
            <v>обласний бюджет Житомирської області</v>
          </cell>
          <cell r="C11">
            <v>3202.2750000000001</v>
          </cell>
          <cell r="D11">
            <v>6561.0010000000002</v>
          </cell>
          <cell r="E11">
            <v>5316.2150000000001</v>
          </cell>
          <cell r="F11">
            <v>7407.8</v>
          </cell>
          <cell r="G11">
            <v>4605.7</v>
          </cell>
        </row>
        <row r="12">
          <cell r="A12" t="str">
            <v>О7100000000</v>
          </cell>
          <cell r="B12" t="str">
            <v>обласний бюджет Закарпатської області</v>
          </cell>
          <cell r="C12">
            <v>1513.9649999999999</v>
          </cell>
          <cell r="D12">
            <v>1806.577</v>
          </cell>
          <cell r="E12">
            <v>4712.2439999999997</v>
          </cell>
          <cell r="F12">
            <v>4277.8</v>
          </cell>
          <cell r="G12">
            <v>1586.9</v>
          </cell>
        </row>
        <row r="13">
          <cell r="A13" t="str">
            <v>О8100000000</v>
          </cell>
          <cell r="B13" t="str">
            <v>обласний бюджет Запорiзької області</v>
          </cell>
          <cell r="C13">
            <v>3867.2069999999999</v>
          </cell>
          <cell r="D13">
            <v>7903.7089999999998</v>
          </cell>
          <cell r="E13">
            <v>7399.4160000000002</v>
          </cell>
          <cell r="F13">
            <v>9874.5</v>
          </cell>
          <cell r="G13">
            <v>7155.4</v>
          </cell>
        </row>
        <row r="14">
          <cell r="A14" t="str">
            <v>О9100000000</v>
          </cell>
          <cell r="B14" t="str">
            <v>обласний бюджет Iвано-Франкiвської області</v>
          </cell>
          <cell r="C14">
            <v>3578.223</v>
          </cell>
          <cell r="D14">
            <v>5867.2309999999998</v>
          </cell>
          <cell r="E14">
            <v>6297.893</v>
          </cell>
          <cell r="F14">
            <v>9563.7000000000007</v>
          </cell>
          <cell r="G14">
            <v>3616.2</v>
          </cell>
        </row>
        <row r="15">
          <cell r="A15">
            <v>10100000000</v>
          </cell>
          <cell r="B15" t="str">
            <v>обласний бюджет Київської області</v>
          </cell>
          <cell r="C15">
            <v>10302.385</v>
          </cell>
          <cell r="D15">
            <v>16146.352999999999</v>
          </cell>
          <cell r="E15">
            <v>13833.255999999999</v>
          </cell>
          <cell r="F15">
            <v>18290.400000000001</v>
          </cell>
          <cell r="G15">
            <v>7404.9</v>
          </cell>
        </row>
        <row r="16">
          <cell r="A16">
            <v>11100000000</v>
          </cell>
          <cell r="B16" t="str">
            <v>обласний бюджет Кiровоградської області</v>
          </cell>
          <cell r="C16">
            <v>3580.96</v>
          </cell>
          <cell r="D16">
            <v>4993.7330000000002</v>
          </cell>
          <cell r="E16">
            <v>3976.05</v>
          </cell>
          <cell r="F16">
            <v>7419.8</v>
          </cell>
          <cell r="G16">
            <v>5284.3</v>
          </cell>
        </row>
        <row r="17">
          <cell r="A17">
            <v>12100000000</v>
          </cell>
          <cell r="B17" t="str">
            <v>обласний бюджет Луганської області</v>
          </cell>
          <cell r="C17">
            <v>2843.239</v>
          </cell>
          <cell r="D17">
            <v>8978.6</v>
          </cell>
          <cell r="E17">
            <v>6927.87</v>
          </cell>
          <cell r="F17">
            <v>9087.1</v>
          </cell>
          <cell r="G17">
            <v>6148.4</v>
          </cell>
        </row>
        <row r="18">
          <cell r="A18">
            <v>13100000000</v>
          </cell>
          <cell r="B18" t="str">
            <v>обласний бюджет Львiвської області</v>
          </cell>
          <cell r="C18">
            <v>13665.8</v>
          </cell>
          <cell r="D18">
            <v>12546.388000000001</v>
          </cell>
          <cell r="E18">
            <v>13924.588</v>
          </cell>
          <cell r="F18">
            <v>16320</v>
          </cell>
          <cell r="G18">
            <v>5542.7</v>
          </cell>
        </row>
        <row r="19">
          <cell r="A19">
            <v>14100000000</v>
          </cell>
          <cell r="B19" t="str">
            <v>обласний бюджет Миколаївської області</v>
          </cell>
          <cell r="C19">
            <v>1582.5519999999999</v>
          </cell>
          <cell r="D19">
            <v>4228.6229999999996</v>
          </cell>
          <cell r="E19">
            <v>4112.8190000000004</v>
          </cell>
          <cell r="F19">
            <v>5079.6000000000004</v>
          </cell>
          <cell r="G19">
            <v>4261.3</v>
          </cell>
        </row>
        <row r="20">
          <cell r="A20">
            <v>15100000000</v>
          </cell>
          <cell r="B20" t="str">
            <v>обласний бюджет Одеської області</v>
          </cell>
          <cell r="C20">
            <v>3570.1010000000001</v>
          </cell>
          <cell r="D20">
            <v>8569.5969999999998</v>
          </cell>
          <cell r="E20">
            <v>7127.8249999999998</v>
          </cell>
          <cell r="F20">
            <v>11636.5</v>
          </cell>
          <cell r="G20">
            <v>10163.4</v>
          </cell>
        </row>
        <row r="21">
          <cell r="A21">
            <v>16100000000</v>
          </cell>
          <cell r="B21" t="str">
            <v>обласний бюджет Полтавської області</v>
          </cell>
          <cell r="C21">
            <v>5666.1139999999996</v>
          </cell>
          <cell r="D21">
            <v>6422.4319999999998</v>
          </cell>
          <cell r="E21">
            <v>7489.7539999999999</v>
          </cell>
          <cell r="F21">
            <v>15258.1</v>
          </cell>
          <cell r="G21">
            <v>5827</v>
          </cell>
        </row>
        <row r="22">
          <cell r="A22">
            <v>17100000000</v>
          </cell>
          <cell r="B22" t="str">
            <v>обласний бюджет Рiвненської області</v>
          </cell>
          <cell r="C22">
            <v>1969.902</v>
          </cell>
          <cell r="D22">
            <v>3336.444</v>
          </cell>
          <cell r="E22">
            <v>5380.4470000000001</v>
          </cell>
          <cell r="F22">
            <v>5543.9</v>
          </cell>
          <cell r="G22">
            <v>2982.7</v>
          </cell>
        </row>
        <row r="23">
          <cell r="A23">
            <v>18100000000</v>
          </cell>
          <cell r="B23" t="str">
            <v>обласний бюджет Сумської області</v>
          </cell>
          <cell r="C23">
            <v>4169.5280000000002</v>
          </cell>
          <cell r="D23">
            <v>3622.9929999999999</v>
          </cell>
          <cell r="E23">
            <v>7895.424</v>
          </cell>
          <cell r="F23">
            <v>8377.1</v>
          </cell>
          <cell r="G23">
            <v>4032.7</v>
          </cell>
        </row>
        <row r="24">
          <cell r="A24">
            <v>19100000000</v>
          </cell>
          <cell r="B24" t="str">
            <v>обласний бюджет Тернопiльської області</v>
          </cell>
          <cell r="C24">
            <v>3701.9160000000002</v>
          </cell>
          <cell r="D24">
            <v>4896.8559999999998</v>
          </cell>
          <cell r="E24">
            <v>5147.2650000000003</v>
          </cell>
          <cell r="F24">
            <v>6839.9</v>
          </cell>
          <cell r="G24">
            <v>1830.2</v>
          </cell>
        </row>
        <row r="25">
          <cell r="A25">
            <v>20100000000</v>
          </cell>
          <cell r="B25" t="str">
            <v>обласний бюджет Харкiвської області</v>
          </cell>
          <cell r="C25">
            <v>8386.9330000000009</v>
          </cell>
          <cell r="D25">
            <v>11698.075000000001</v>
          </cell>
          <cell r="E25">
            <v>14592.047</v>
          </cell>
          <cell r="F25">
            <v>27208.2</v>
          </cell>
          <cell r="G25">
            <v>13691.3</v>
          </cell>
        </row>
        <row r="26">
          <cell r="A26">
            <v>21100000000</v>
          </cell>
          <cell r="B26" t="str">
            <v>обласний бюджет Херсонської області</v>
          </cell>
          <cell r="C26">
            <v>2200.9679999999998</v>
          </cell>
          <cell r="D26">
            <v>3252.5390000000002</v>
          </cell>
          <cell r="E26">
            <v>3255.58</v>
          </cell>
          <cell r="F26">
            <v>5299.7</v>
          </cell>
          <cell r="G26">
            <v>3272.2</v>
          </cell>
        </row>
        <row r="27">
          <cell r="A27">
            <v>22100000000</v>
          </cell>
          <cell r="B27" t="str">
            <v>обласний бюджет Хмельницької області</v>
          </cell>
          <cell r="C27">
            <v>4049.5320000000002</v>
          </cell>
          <cell r="D27">
            <v>6627.4</v>
          </cell>
          <cell r="E27">
            <v>4533.01</v>
          </cell>
          <cell r="F27">
            <v>8290.9</v>
          </cell>
          <cell r="G27">
            <v>5960.3</v>
          </cell>
        </row>
        <row r="28">
          <cell r="A28">
            <v>23100000000</v>
          </cell>
          <cell r="B28" t="str">
            <v>обласний бюджет Черкаської області</v>
          </cell>
          <cell r="C28">
            <v>5316.2910000000002</v>
          </cell>
          <cell r="D28">
            <v>6217.3370000000004</v>
          </cell>
          <cell r="E28">
            <v>6195.89</v>
          </cell>
          <cell r="F28">
            <v>10165</v>
          </cell>
          <cell r="G28">
            <v>4770.5</v>
          </cell>
        </row>
        <row r="29">
          <cell r="A29">
            <v>24100000000</v>
          </cell>
          <cell r="B29" t="str">
            <v>обласний бюджет Чернiвецької області</v>
          </cell>
          <cell r="C29">
            <v>1761.75</v>
          </cell>
          <cell r="D29">
            <v>2010.7829999999999</v>
          </cell>
          <cell r="E29">
            <v>1999.8030000000001</v>
          </cell>
          <cell r="F29">
            <v>3410.4</v>
          </cell>
          <cell r="G29">
            <v>2092.5</v>
          </cell>
        </row>
        <row r="30">
          <cell r="A30">
            <v>25100000000</v>
          </cell>
          <cell r="B30" t="str">
            <v>обласний бюджет Чернiгiвецької області</v>
          </cell>
          <cell r="C30">
            <v>4501.0339999999997</v>
          </cell>
          <cell r="D30">
            <v>5828.5460000000003</v>
          </cell>
          <cell r="E30">
            <v>5312.768</v>
          </cell>
          <cell r="F30">
            <v>8541</v>
          </cell>
          <cell r="G30">
            <v>4831.6000000000004</v>
          </cell>
        </row>
        <row r="31">
          <cell r="A31">
            <v>26000000000</v>
          </cell>
          <cell r="B31" t="str">
            <v>м.Київ</v>
          </cell>
          <cell r="C31">
            <v>4478.4290000000001</v>
          </cell>
          <cell r="D31">
            <v>7686.2479999999996</v>
          </cell>
          <cell r="E31">
            <v>8581.6080000000002</v>
          </cell>
          <cell r="F31">
            <v>12592.5</v>
          </cell>
          <cell r="G31">
            <v>10211.1</v>
          </cell>
        </row>
        <row r="32">
          <cell r="A32">
            <v>27000000000</v>
          </cell>
          <cell r="B32" t="str">
            <v>м.Севастополь</v>
          </cell>
          <cell r="C32">
            <v>656.43700000000001</v>
          </cell>
          <cell r="D32">
            <v>1870.8869999999999</v>
          </cell>
          <cell r="E32">
            <v>1073.652</v>
          </cell>
          <cell r="F32">
            <v>1527.6130000000001</v>
          </cell>
          <cell r="G32">
            <v>1254.8</v>
          </cell>
        </row>
        <row r="33">
          <cell r="B33" t="str">
            <v xml:space="preserve">Всього </v>
          </cell>
          <cell r="C33">
            <v>126052.70000000001</v>
          </cell>
          <cell r="D33">
            <v>196276.74499999997</v>
          </cell>
          <cell r="E33">
            <v>196100.90000000005</v>
          </cell>
          <cell r="F33">
            <v>281270.80000000005</v>
          </cell>
          <cell r="G33">
            <v>158658.49999999997</v>
          </cell>
        </row>
        <row r="38">
          <cell r="C38">
            <v>126052.7</v>
          </cell>
          <cell r="D38">
            <v>196276.74499999997</v>
          </cell>
          <cell r="E38">
            <v>196100.9</v>
          </cell>
          <cell r="F38">
            <v>281270.8</v>
          </cell>
          <cell r="G38">
            <v>158658.5</v>
          </cell>
        </row>
        <row r="41"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ведена таб"/>
      <sheetName val="попер_роз"/>
      <sheetName val="попер_роз (4)"/>
      <sheetName val="звед_оптим (2)"/>
      <sheetName val="звед_баз(3)_СА"/>
      <sheetName val="звед_опт(3)_ca"/>
      <sheetName val="звед_баз(4)"/>
      <sheetName val="звед_опт(4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Ini"/>
      <sheetName val="Ëčńň1"/>
      <sheetName val="Sum_pok"/>
      <sheetName val="#REF!"/>
      <sheetName val="Sum_pok.xls"/>
    </sheetNames>
    <definedNames>
      <definedName name="ShowFil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3"/>
    </sheetNames>
    <sheetDataSet>
      <sheetData sheetId="0" refreshError="1">
        <row r="1">
          <cell r="D1" t="str">
            <v>Баланс грошових доходiв i витрат населення Украјни у</v>
          </cell>
          <cell r="K1" t="str">
            <v>GOD</v>
          </cell>
        </row>
        <row r="2">
          <cell r="K2">
            <v>1993</v>
          </cell>
          <cell r="L2" t="str">
            <v>роцi</v>
          </cell>
        </row>
        <row r="3">
          <cell r="N3" t="str">
            <v>(млрд.крб)</v>
          </cell>
        </row>
        <row r="5">
          <cell r="A5" t="str">
            <v>А. ГРОШОВI ДОХОДИ</v>
          </cell>
        </row>
        <row r="6">
          <cell r="A6" t="str">
            <v>1.Заробiтна плата</v>
          </cell>
        </row>
        <row r="7">
          <cell r="A7" t="str">
            <v>2.Оплата працi робiтникiв</v>
          </cell>
        </row>
        <row r="8">
          <cell r="A8" t="str">
            <v xml:space="preserve">  кооперативiв</v>
          </cell>
        </row>
        <row r="9">
          <cell r="A9" t="str">
            <v>3.Доходи робiтникiв та служ-</v>
          </cell>
        </row>
        <row r="10">
          <cell r="A10" t="str">
            <v xml:space="preserve">  бовцiв вiд пiдприїмств та</v>
          </cell>
        </row>
        <row r="11">
          <cell r="A11" t="str">
            <v xml:space="preserve">  органiзацiй крiм зар.плати</v>
          </cell>
        </row>
        <row r="12">
          <cell r="A12" t="str">
            <v xml:space="preserve">4.Грошовi доходи вiд   </v>
          </cell>
        </row>
        <row r="13">
          <cell r="A13" t="str">
            <v xml:space="preserve">  колгоспiв            </v>
          </cell>
        </row>
        <row r="14">
          <cell r="A14" t="str">
            <v>5.Надходження вiд продажу</v>
          </cell>
        </row>
        <row r="15">
          <cell r="A15" t="str">
            <v xml:space="preserve">  продуктiв сiльсьгого госп.</v>
          </cell>
        </row>
        <row r="16">
          <cell r="A16" t="str">
            <v>Всього трудових доходiв</v>
          </cell>
        </row>
        <row r="17">
          <cell r="A17" t="str">
            <v>(рядки 1+2+3+4+5)</v>
          </cell>
        </row>
        <row r="18">
          <cell r="A18" t="str">
            <v>6.Пенсiј, допомоги,стипендiј</v>
          </cell>
        </row>
        <row r="19">
          <cell r="A19" t="str">
            <v xml:space="preserve">  та iншi надходження</v>
          </cell>
        </row>
        <row r="20">
          <cell r="A20" t="str">
            <v xml:space="preserve">     в тому числi:</v>
          </cell>
        </row>
        <row r="21">
          <cell r="A21" t="str">
            <v xml:space="preserve"> пенсiј, допомоги, стипендiј</v>
          </cell>
        </row>
        <row r="22">
          <cell r="A22" t="str">
            <v>Баланс</v>
          </cell>
        </row>
        <row r="23">
          <cell r="A23" t="str">
            <v>Б.ВИТРАТИ ТА ЗАОЩАДЖЕННЯ</v>
          </cell>
        </row>
        <row r="24">
          <cell r="A24" t="str">
            <v>1.Покупка товарiв та оплата</v>
          </cell>
        </row>
        <row r="25">
          <cell r="A25" t="str">
            <v xml:space="preserve">  послуг</v>
          </cell>
        </row>
        <row r="26">
          <cell r="A26" t="str">
            <v xml:space="preserve">    в тому числi:</v>
          </cell>
        </row>
        <row r="27">
          <cell r="A27" t="str">
            <v xml:space="preserve"> покупка товарiв       </v>
          </cell>
        </row>
        <row r="28">
          <cell r="A28" t="str">
            <v xml:space="preserve"> оплата послуг         </v>
          </cell>
        </row>
        <row r="29">
          <cell r="A29" t="str">
            <v>2.Обов'язковi платежi та</v>
          </cell>
        </row>
        <row r="30">
          <cell r="A30" t="str">
            <v xml:space="preserve">  добровiльнi внески</v>
          </cell>
        </row>
        <row r="31">
          <cell r="A31" t="str">
            <v xml:space="preserve">       iз них:</v>
          </cell>
        </row>
        <row r="32">
          <cell r="A32" t="str">
            <v xml:space="preserve"> прибутковий податок з </v>
          </cell>
        </row>
        <row r="33">
          <cell r="A33" t="str">
            <v xml:space="preserve"> населення             </v>
          </cell>
        </row>
        <row r="34">
          <cell r="A34" t="str">
            <v>3.Прирiст вкладiв,придбання</v>
          </cell>
        </row>
        <row r="35">
          <cell r="A35" t="str">
            <v xml:space="preserve">  облiгацiй Державној внутр.</v>
          </cell>
        </row>
        <row r="36">
          <cell r="A36" t="str">
            <v xml:space="preserve">  позики,iнш.цiнних паперiв  </v>
          </cell>
        </row>
        <row r="37">
          <cell r="A37" t="str">
            <v>Всього</v>
          </cell>
        </row>
        <row r="38">
          <cell r="A38" t="str">
            <v xml:space="preserve">В. Перевищення доходiв над </v>
          </cell>
        </row>
        <row r="39">
          <cell r="A39" t="str">
            <v xml:space="preserve">   витратами</v>
          </cell>
        </row>
        <row r="40">
          <cell r="A40" t="str">
            <v>Баланс</v>
          </cell>
        </row>
        <row r="41">
          <cell r="A41" t="str">
            <v>_x000C_</v>
          </cell>
        </row>
        <row r="46">
          <cell r="A46" t="str">
            <v>А. ГРОШОВI ДОХОДИ</v>
          </cell>
        </row>
        <row r="47">
          <cell r="A47" t="str">
            <v>1.Заробiтна плата</v>
          </cell>
        </row>
        <row r="48">
          <cell r="A48" t="str">
            <v>2.Оплата працi робiтникiв</v>
          </cell>
        </row>
        <row r="49">
          <cell r="A49" t="str">
            <v xml:space="preserve">  кооперативiв</v>
          </cell>
        </row>
        <row r="50">
          <cell r="A50" t="str">
            <v>3.Доходи робiтникiв та служ-</v>
          </cell>
        </row>
        <row r="51">
          <cell r="A51" t="str">
            <v xml:space="preserve">  бовцiв вiд пiдприїмств та</v>
          </cell>
        </row>
        <row r="52">
          <cell r="A52" t="str">
            <v xml:space="preserve">  органiзацiй крiм зар.плати</v>
          </cell>
        </row>
        <row r="53">
          <cell r="A53" t="str">
            <v xml:space="preserve">4.Грошовi доходи вiд   </v>
          </cell>
        </row>
        <row r="54">
          <cell r="A54" t="str">
            <v xml:space="preserve">  колгоспiв            </v>
          </cell>
        </row>
        <row r="55">
          <cell r="A55" t="str">
            <v>5.Надходження вiд продажу</v>
          </cell>
        </row>
        <row r="56">
          <cell r="A56" t="str">
            <v xml:space="preserve">  продуктiв сiльсьгого госп.</v>
          </cell>
        </row>
        <row r="57">
          <cell r="A57" t="str">
            <v>Всього трудових доходiв</v>
          </cell>
        </row>
        <row r="58">
          <cell r="A58" t="str">
            <v>(рядки 1+2+3+4+5)</v>
          </cell>
        </row>
        <row r="59">
          <cell r="A59" t="str">
            <v>6.Пенсiј, допомоги,стипендiј</v>
          </cell>
        </row>
        <row r="60">
          <cell r="A60" t="str">
            <v xml:space="preserve">  та iншi надходження</v>
          </cell>
        </row>
        <row r="61">
          <cell r="A61" t="str">
            <v xml:space="preserve">     в тому числi:</v>
          </cell>
        </row>
        <row r="62">
          <cell r="A62" t="str">
            <v xml:space="preserve"> пенсiј, допомоги, стипендiј</v>
          </cell>
        </row>
        <row r="63">
          <cell r="A63" t="str">
            <v>Баланс</v>
          </cell>
        </row>
        <row r="64">
          <cell r="A64" t="str">
            <v>Б.ВИТРАТИ ТА ЗАОЩАДЖЕННЯ</v>
          </cell>
        </row>
        <row r="65">
          <cell r="A65" t="str">
            <v>1.Покупка товарiв та оплата</v>
          </cell>
        </row>
        <row r="66">
          <cell r="A66" t="str">
            <v xml:space="preserve">  послуг</v>
          </cell>
        </row>
        <row r="67">
          <cell r="A67" t="str">
            <v xml:space="preserve">    в тому числi:</v>
          </cell>
        </row>
        <row r="68">
          <cell r="A68" t="str">
            <v xml:space="preserve"> покупка товарiв       </v>
          </cell>
        </row>
        <row r="69">
          <cell r="A69" t="str">
            <v xml:space="preserve"> оплата послуг         </v>
          </cell>
        </row>
        <row r="70">
          <cell r="A70" t="str">
            <v>2.Обов'язковi платежi та</v>
          </cell>
        </row>
        <row r="71">
          <cell r="A71" t="str">
            <v xml:space="preserve">  добровiльнi внески</v>
          </cell>
        </row>
        <row r="72">
          <cell r="A72" t="str">
            <v xml:space="preserve">       iз них:</v>
          </cell>
        </row>
        <row r="73">
          <cell r="A73" t="str">
            <v xml:space="preserve"> прибутковий податок з </v>
          </cell>
        </row>
        <row r="74">
          <cell r="A74" t="str">
            <v xml:space="preserve"> населення             </v>
          </cell>
        </row>
        <row r="75">
          <cell r="A75" t="str">
            <v>3.Прирiст вкладiв,придбання</v>
          </cell>
        </row>
        <row r="76">
          <cell r="A76" t="str">
            <v xml:space="preserve">  облiгацiй Державној внутр.</v>
          </cell>
        </row>
        <row r="77">
          <cell r="A77" t="str">
            <v xml:space="preserve">  позики,iнш.цiнних паперiв  </v>
          </cell>
        </row>
        <row r="78">
          <cell r="A78" t="str">
            <v>Всього</v>
          </cell>
        </row>
        <row r="79">
          <cell r="A79" t="str">
            <v xml:space="preserve">В. Перевищення доходiв над </v>
          </cell>
        </row>
        <row r="80">
          <cell r="A80" t="str">
            <v xml:space="preserve">   витратами</v>
          </cell>
        </row>
        <row r="81">
          <cell r="A81" t="str">
            <v>Баланс</v>
          </cell>
        </row>
        <row r="82">
          <cell r="A82" t="str">
            <v xml:space="preserve">        Довiдково: чисельнiсть населення в</v>
          </cell>
        </row>
        <row r="83">
          <cell r="A83" t="str">
            <v>_x000C_</v>
          </cell>
        </row>
        <row r="88">
          <cell r="A88" t="str">
            <v>А. ГРОШОВI ДОХОДИ</v>
          </cell>
        </row>
        <row r="89">
          <cell r="A89" t="str">
            <v>1.Заробiтна плата</v>
          </cell>
        </row>
        <row r="90">
          <cell r="A90" t="str">
            <v>2.Оплата працi робiтникiв</v>
          </cell>
        </row>
        <row r="91">
          <cell r="A91" t="str">
            <v xml:space="preserve">  кооперативiв</v>
          </cell>
        </row>
        <row r="92">
          <cell r="A92" t="str">
            <v>3.Доходи робiтникiв та служ-</v>
          </cell>
        </row>
        <row r="93">
          <cell r="A93" t="str">
            <v xml:space="preserve">  бовцiв вiд пiдприїмств та</v>
          </cell>
        </row>
        <row r="94">
          <cell r="A94" t="str">
            <v xml:space="preserve">  органiзацiй крiм зар.плати</v>
          </cell>
        </row>
        <row r="95">
          <cell r="A95" t="str">
            <v xml:space="preserve">4.Грошовi доходи вiд   </v>
          </cell>
        </row>
        <row r="96">
          <cell r="A96" t="str">
            <v xml:space="preserve">  колгоспiв            </v>
          </cell>
        </row>
        <row r="97">
          <cell r="A97" t="str">
            <v>5.Надходження вiд продажу</v>
          </cell>
        </row>
        <row r="98">
          <cell r="A98" t="str">
            <v xml:space="preserve">  продуктiв сiльсьгого госп.</v>
          </cell>
        </row>
        <row r="99">
          <cell r="A99" t="str">
            <v>Всього трудових доходiв</v>
          </cell>
        </row>
        <row r="100">
          <cell r="A100" t="str">
            <v>(рядки 1+2+3+4+5)</v>
          </cell>
        </row>
        <row r="101">
          <cell r="A101" t="str">
            <v>6.Пенсiј, допомоги,стипендiј</v>
          </cell>
        </row>
        <row r="102">
          <cell r="A102" t="str">
            <v xml:space="preserve">  та iншi надходження</v>
          </cell>
        </row>
        <row r="103">
          <cell r="A103" t="str">
            <v xml:space="preserve">     в тому числi:</v>
          </cell>
        </row>
        <row r="104">
          <cell r="A104" t="str">
            <v xml:space="preserve"> пенсiј, допомоги, стипендiј</v>
          </cell>
        </row>
        <row r="105">
          <cell r="A105" t="str">
            <v>Баланс</v>
          </cell>
        </row>
        <row r="106">
          <cell r="A106" t="str">
            <v>Б.ВИТРАТИ ТА ЗАОЩАДЖЕННЯ</v>
          </cell>
        </row>
        <row r="107">
          <cell r="A107" t="str">
            <v>1.Покупка товарiв та оплата</v>
          </cell>
        </row>
        <row r="108">
          <cell r="A108" t="str">
            <v xml:space="preserve">  послуг</v>
          </cell>
        </row>
        <row r="109">
          <cell r="A109" t="str">
            <v xml:space="preserve">    в тому числi:</v>
          </cell>
        </row>
        <row r="110">
          <cell r="A110" t="str">
            <v xml:space="preserve"> покупка товарiв       </v>
          </cell>
        </row>
        <row r="111">
          <cell r="A111" t="str">
            <v xml:space="preserve"> оплата послуг         </v>
          </cell>
        </row>
        <row r="112">
          <cell r="A112" t="str">
            <v>2.Обов'язковi платежi та</v>
          </cell>
        </row>
        <row r="113">
          <cell r="A113" t="str">
            <v xml:space="preserve">  добровiльнi внески</v>
          </cell>
        </row>
        <row r="114">
          <cell r="A114" t="str">
            <v xml:space="preserve">       iз них:</v>
          </cell>
        </row>
        <row r="115">
          <cell r="A115" t="str">
            <v xml:space="preserve"> прибутковий податок з </v>
          </cell>
        </row>
        <row r="116">
          <cell r="A116" t="str">
            <v xml:space="preserve"> населення             </v>
          </cell>
        </row>
        <row r="117">
          <cell r="A117" t="str">
            <v>3.Прирiст вкладiв,придбання</v>
          </cell>
        </row>
        <row r="118">
          <cell r="A118" t="str">
            <v xml:space="preserve">  облiгацiй Державној внутр.</v>
          </cell>
        </row>
        <row r="119">
          <cell r="A119" t="str">
            <v xml:space="preserve">  позики,iнш.цiнних паперiв  </v>
          </cell>
        </row>
        <row r="120">
          <cell r="A120" t="str">
            <v>Всього</v>
          </cell>
        </row>
        <row r="121">
          <cell r="A121" t="str">
            <v xml:space="preserve">В. Перевищення доходiв над </v>
          </cell>
        </row>
        <row r="122">
          <cell r="A122" t="str">
            <v xml:space="preserve">   витратами</v>
          </cell>
        </row>
        <row r="123">
          <cell r="A123" t="str">
            <v>Баланс</v>
          </cell>
        </row>
        <row r="124">
          <cell r="A124" t="str">
            <v>_x000C_</v>
          </cell>
        </row>
        <row r="130">
          <cell r="A130" t="str">
            <v>А. ГРОШОВI ДОХОДИ</v>
          </cell>
        </row>
        <row r="131">
          <cell r="A131" t="str">
            <v>1.Заробiтна плата</v>
          </cell>
        </row>
        <row r="132">
          <cell r="A132" t="str">
            <v>2.Оплата працi робiтникiв</v>
          </cell>
        </row>
        <row r="133">
          <cell r="A133" t="str">
            <v xml:space="preserve">  кооперативiв</v>
          </cell>
        </row>
        <row r="134">
          <cell r="A134" t="str">
            <v>3.Доходи робiтникiв та служ-</v>
          </cell>
        </row>
        <row r="135">
          <cell r="A135" t="str">
            <v xml:space="preserve">  бовцiв вiд пiдприїмств та</v>
          </cell>
        </row>
        <row r="136">
          <cell r="A136" t="str">
            <v xml:space="preserve">  органiзацiй крiм зар.плати</v>
          </cell>
        </row>
        <row r="137">
          <cell r="A137" t="str">
            <v xml:space="preserve">4.Грошовi доходи вiд   </v>
          </cell>
        </row>
        <row r="138">
          <cell r="A138" t="str">
            <v xml:space="preserve">  колгоспiв            </v>
          </cell>
        </row>
        <row r="139">
          <cell r="A139" t="str">
            <v>5.Надходження вiд продажу</v>
          </cell>
        </row>
        <row r="140">
          <cell r="A140" t="str">
            <v xml:space="preserve">  продуктiв сiльсьгого госп.</v>
          </cell>
        </row>
        <row r="141">
          <cell r="A141" t="str">
            <v>Всього трудових доходiв</v>
          </cell>
        </row>
        <row r="142">
          <cell r="A142" t="str">
            <v>(рядки 1+2+3+4+5)</v>
          </cell>
        </row>
        <row r="143">
          <cell r="A143" t="str">
            <v>6.Пенсiј, допомоги,стипендiј</v>
          </cell>
        </row>
        <row r="144">
          <cell r="A144" t="str">
            <v xml:space="preserve">  та iншi надходження</v>
          </cell>
        </row>
        <row r="145">
          <cell r="A145" t="str">
            <v xml:space="preserve">     в тому числi:</v>
          </cell>
        </row>
        <row r="146">
          <cell r="A146" t="str">
            <v xml:space="preserve"> пенсiј, допомоги, стипендiј</v>
          </cell>
        </row>
        <row r="147">
          <cell r="A147" t="str">
            <v>Баланс</v>
          </cell>
        </row>
        <row r="148">
          <cell r="A148" t="str">
            <v>Б.ВИТРАТИ ТА ЗАОЩАДЖЕННЯ</v>
          </cell>
        </row>
        <row r="149">
          <cell r="A149" t="str">
            <v>1.Покупка товарiв та оплата</v>
          </cell>
        </row>
        <row r="150">
          <cell r="A150" t="str">
            <v xml:space="preserve">  послуг</v>
          </cell>
        </row>
        <row r="151">
          <cell r="A151" t="str">
            <v xml:space="preserve">    в тому числi:</v>
          </cell>
        </row>
        <row r="152">
          <cell r="A152" t="str">
            <v xml:space="preserve"> покупка товарiв       </v>
          </cell>
        </row>
        <row r="153">
          <cell r="A153" t="str">
            <v xml:space="preserve"> оплата послуг         </v>
          </cell>
        </row>
        <row r="154">
          <cell r="A154" t="str">
            <v>2.Обов'язковi платежi та</v>
          </cell>
        </row>
        <row r="155">
          <cell r="A155" t="str">
            <v xml:space="preserve">  добровiльнi внески</v>
          </cell>
        </row>
        <row r="156">
          <cell r="A156" t="str">
            <v xml:space="preserve">       iз них:</v>
          </cell>
        </row>
        <row r="157">
          <cell r="A157" t="str">
            <v xml:space="preserve"> прибутковий податок з </v>
          </cell>
        </row>
        <row r="158">
          <cell r="A158" t="str">
            <v xml:space="preserve"> населення             </v>
          </cell>
        </row>
        <row r="159">
          <cell r="A159" t="str">
            <v>3.Прирiст вкладiв,придбання</v>
          </cell>
        </row>
        <row r="160">
          <cell r="A160" t="str">
            <v xml:space="preserve">  облiгацiй Державној внутр.</v>
          </cell>
        </row>
        <row r="161">
          <cell r="A161" t="str">
            <v xml:space="preserve">  позики,iнш.цiнних паперiв  </v>
          </cell>
        </row>
        <row r="162">
          <cell r="A162" t="str">
            <v>Всього</v>
          </cell>
        </row>
        <row r="163">
          <cell r="A163" t="str">
            <v xml:space="preserve">В. Перевищення доходiв над </v>
          </cell>
        </row>
        <row r="164">
          <cell r="A164" t="str">
            <v xml:space="preserve">   витратами</v>
          </cell>
        </row>
        <row r="165">
          <cell r="A165" t="str">
            <v>Баланс</v>
          </cell>
        </row>
        <row r="166">
          <cell r="A166" t="str">
            <v>_x000C_</v>
          </cell>
        </row>
      </sheetData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МТР_Апарат"/>
      <sheetName val="МТР_Газ_України"/>
      <sheetName val="МТР_Укртрансгаз"/>
      <sheetName val="МТР_Укргазвидобування"/>
      <sheetName val="МТР_Укрспецтрансгаз"/>
      <sheetName val="МТР_Чорноморнафтогаз"/>
      <sheetName val="МТР_Укртранснафта"/>
      <sheetName val="МТР_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</sheetNames>
    <sheetDataSet>
      <sheetData sheetId="0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  "/>
      <sheetName val="ВАТ"/>
      <sheetName val="ВАТ_фил"/>
      <sheetName val="383,40ч"/>
      <sheetName val="383,40т"/>
      <sheetName val="686,00"/>
      <sheetName val="област"/>
      <sheetName val="Сторно"/>
      <sheetName val="Пряма_труба"/>
      <sheetName val="БАЗА   (2)"/>
      <sheetName val="БАЗА   (3)"/>
      <sheetName val="БАЗА   (5)"/>
      <sheetName val="БАЗА   (4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3"/>
    </sheetNames>
    <sheetDataSet>
      <sheetData sheetId="0" refreshError="1">
        <row r="1">
          <cell r="D1" t="str">
            <v>Баланс грошових доходiв i витрат населення Украјни у</v>
          </cell>
          <cell r="K1" t="str">
            <v>GOD</v>
          </cell>
        </row>
        <row r="2">
          <cell r="K2">
            <v>1993</v>
          </cell>
          <cell r="L2" t="str">
            <v>роцi</v>
          </cell>
        </row>
        <row r="3">
          <cell r="N3" t="str">
            <v>(млрд.крб)</v>
          </cell>
        </row>
        <row r="5">
          <cell r="A5" t="str">
            <v>А. ГРОШОВI ДОХОДИ</v>
          </cell>
        </row>
        <row r="6">
          <cell r="A6" t="str">
            <v>1.Заробiтна плата</v>
          </cell>
        </row>
        <row r="7">
          <cell r="A7" t="str">
            <v>2.Оплата працi робiтникiв</v>
          </cell>
        </row>
        <row r="8">
          <cell r="A8" t="str">
            <v xml:space="preserve">  кооперативiв</v>
          </cell>
        </row>
        <row r="9">
          <cell r="A9" t="str">
            <v>3.Доходи робiтникiв та служ-</v>
          </cell>
        </row>
        <row r="10">
          <cell r="A10" t="str">
            <v xml:space="preserve">  бовцiв вiд пiдприїмств та</v>
          </cell>
        </row>
        <row r="11">
          <cell r="A11" t="str">
            <v xml:space="preserve">  органiзацiй крiм зар.плати</v>
          </cell>
        </row>
        <row r="12">
          <cell r="A12" t="str">
            <v xml:space="preserve">4.Грошовi доходи вiд   </v>
          </cell>
        </row>
        <row r="13">
          <cell r="A13" t="str">
            <v xml:space="preserve">  колгоспiв            </v>
          </cell>
        </row>
        <row r="14">
          <cell r="A14" t="str">
            <v>5.Надходження вiд продажу</v>
          </cell>
        </row>
        <row r="15">
          <cell r="A15" t="str">
            <v xml:space="preserve">  продуктiв сiльсьгого госп.</v>
          </cell>
        </row>
        <row r="16">
          <cell r="A16" t="str">
            <v>Всього трудових доходiв</v>
          </cell>
        </row>
        <row r="17">
          <cell r="A17" t="str">
            <v>(рядки 1+2+3+4+5)</v>
          </cell>
        </row>
        <row r="18">
          <cell r="A18" t="str">
            <v>6.Пенсiј, допомоги,стипендiј</v>
          </cell>
        </row>
        <row r="19">
          <cell r="A19" t="str">
            <v xml:space="preserve">  та iншi надходження</v>
          </cell>
        </row>
        <row r="20">
          <cell r="A20" t="str">
            <v xml:space="preserve">     в тому числi:</v>
          </cell>
        </row>
        <row r="21">
          <cell r="A21" t="str">
            <v xml:space="preserve"> пенсiј, допомоги, стипендiј</v>
          </cell>
        </row>
        <row r="22">
          <cell r="A22" t="str">
            <v>Баланс</v>
          </cell>
        </row>
        <row r="23">
          <cell r="A23" t="str">
            <v>Б.ВИТРАТИ ТА ЗАОЩАДЖЕННЯ</v>
          </cell>
        </row>
        <row r="24">
          <cell r="A24" t="str">
            <v>1.Покупка товарiв та оплата</v>
          </cell>
        </row>
        <row r="25">
          <cell r="A25" t="str">
            <v xml:space="preserve">  послуг</v>
          </cell>
        </row>
        <row r="26">
          <cell r="A26" t="str">
            <v xml:space="preserve">    в тому числi:</v>
          </cell>
        </row>
        <row r="27">
          <cell r="A27" t="str">
            <v xml:space="preserve"> покупка товарiв       </v>
          </cell>
        </row>
        <row r="28">
          <cell r="A28" t="str">
            <v xml:space="preserve"> оплата послуг         </v>
          </cell>
        </row>
        <row r="29">
          <cell r="A29" t="str">
            <v>2.Обов'язковi платежi та</v>
          </cell>
        </row>
        <row r="30">
          <cell r="A30" t="str">
            <v xml:space="preserve">  добровiльнi внески</v>
          </cell>
        </row>
        <row r="31">
          <cell r="A31" t="str">
            <v xml:space="preserve">       iз них:</v>
          </cell>
        </row>
        <row r="32">
          <cell r="A32" t="str">
            <v xml:space="preserve"> прибутковий податок з </v>
          </cell>
        </row>
        <row r="33">
          <cell r="A33" t="str">
            <v xml:space="preserve"> населення             </v>
          </cell>
        </row>
        <row r="34">
          <cell r="A34" t="str">
            <v>3.Прирiст вкладiв,придбання</v>
          </cell>
        </row>
        <row r="35">
          <cell r="A35" t="str">
            <v xml:space="preserve">  облiгацiй Державној внутр.</v>
          </cell>
        </row>
        <row r="36">
          <cell r="A36" t="str">
            <v xml:space="preserve">  позики,iнш.цiнних паперiв  </v>
          </cell>
        </row>
        <row r="37">
          <cell r="A37" t="str">
            <v>Всього</v>
          </cell>
        </row>
        <row r="38">
          <cell r="A38" t="str">
            <v xml:space="preserve">В. Перевищення доходiв над </v>
          </cell>
        </row>
        <row r="39">
          <cell r="A39" t="str">
            <v xml:space="preserve">   витратами</v>
          </cell>
        </row>
        <row r="40">
          <cell r="A40" t="str">
            <v>Баланс</v>
          </cell>
        </row>
        <row r="41">
          <cell r="A41" t="str">
            <v>_x000C_</v>
          </cell>
        </row>
        <row r="46">
          <cell r="A46" t="str">
            <v>А. ГРОШОВI ДОХОДИ</v>
          </cell>
        </row>
        <row r="47">
          <cell r="A47" t="str">
            <v>1.Заробiтна плата</v>
          </cell>
        </row>
        <row r="48">
          <cell r="A48" t="str">
            <v>2.Оплата працi робiтникiв</v>
          </cell>
        </row>
        <row r="49">
          <cell r="A49" t="str">
            <v xml:space="preserve">  кооперативiв</v>
          </cell>
        </row>
        <row r="50">
          <cell r="A50" t="str">
            <v>3.Доходи робiтникiв та служ-</v>
          </cell>
        </row>
        <row r="51">
          <cell r="A51" t="str">
            <v xml:space="preserve">  бовцiв вiд пiдприїмств та</v>
          </cell>
        </row>
        <row r="52">
          <cell r="A52" t="str">
            <v xml:space="preserve">  органiзацiй крiм зар.плати</v>
          </cell>
        </row>
        <row r="53">
          <cell r="A53" t="str">
            <v xml:space="preserve">4.Грошовi доходи вiд   </v>
          </cell>
        </row>
        <row r="54">
          <cell r="A54" t="str">
            <v xml:space="preserve">  колгоспiв            </v>
          </cell>
        </row>
        <row r="55">
          <cell r="A55" t="str">
            <v>5.Надходження вiд продажу</v>
          </cell>
        </row>
        <row r="56">
          <cell r="A56" t="str">
            <v xml:space="preserve">  продуктiв сiльсьгого госп.</v>
          </cell>
        </row>
        <row r="57">
          <cell r="A57" t="str">
            <v>Всього трудових доходiв</v>
          </cell>
        </row>
        <row r="58">
          <cell r="A58" t="str">
            <v>(рядки 1+2+3+4+5)</v>
          </cell>
        </row>
        <row r="59">
          <cell r="A59" t="str">
            <v>6.Пенсiј, допомоги,стипендiј</v>
          </cell>
        </row>
        <row r="60">
          <cell r="A60" t="str">
            <v xml:space="preserve">  та iншi надходження</v>
          </cell>
        </row>
        <row r="61">
          <cell r="A61" t="str">
            <v xml:space="preserve">     в тому числi:</v>
          </cell>
        </row>
        <row r="62">
          <cell r="A62" t="str">
            <v xml:space="preserve"> пенсiј, допомоги, стипендiј</v>
          </cell>
        </row>
        <row r="63">
          <cell r="A63" t="str">
            <v>Баланс</v>
          </cell>
        </row>
        <row r="64">
          <cell r="A64" t="str">
            <v>Б.ВИТРАТИ ТА ЗАОЩАДЖЕННЯ</v>
          </cell>
        </row>
        <row r="65">
          <cell r="A65" t="str">
            <v>1.Покупка товарiв та оплата</v>
          </cell>
        </row>
        <row r="66">
          <cell r="A66" t="str">
            <v xml:space="preserve">  послуг</v>
          </cell>
        </row>
        <row r="67">
          <cell r="A67" t="str">
            <v xml:space="preserve">    в тому числi:</v>
          </cell>
        </row>
        <row r="68">
          <cell r="A68" t="str">
            <v xml:space="preserve"> покупка товарiв       </v>
          </cell>
        </row>
        <row r="69">
          <cell r="A69" t="str">
            <v xml:space="preserve"> оплата послуг         </v>
          </cell>
        </row>
        <row r="70">
          <cell r="A70" t="str">
            <v>2.Обов'язковi платежi та</v>
          </cell>
        </row>
        <row r="71">
          <cell r="A71" t="str">
            <v xml:space="preserve">  добровiльнi внески</v>
          </cell>
        </row>
        <row r="72">
          <cell r="A72" t="str">
            <v xml:space="preserve">       iз них:</v>
          </cell>
        </row>
        <row r="73">
          <cell r="A73" t="str">
            <v xml:space="preserve"> прибутковий податок з </v>
          </cell>
        </row>
        <row r="74">
          <cell r="A74" t="str">
            <v xml:space="preserve"> населення             </v>
          </cell>
        </row>
        <row r="75">
          <cell r="A75" t="str">
            <v>3.Прирiст вкладiв,придбання</v>
          </cell>
        </row>
        <row r="76">
          <cell r="A76" t="str">
            <v xml:space="preserve">  облiгацiй Державној внутр.</v>
          </cell>
        </row>
        <row r="77">
          <cell r="A77" t="str">
            <v xml:space="preserve">  позики,iнш.цiнних паперiв  </v>
          </cell>
        </row>
        <row r="78">
          <cell r="A78" t="str">
            <v>Всього</v>
          </cell>
        </row>
        <row r="79">
          <cell r="A79" t="str">
            <v xml:space="preserve">В. Перевищення доходiв над </v>
          </cell>
        </row>
        <row r="80">
          <cell r="A80" t="str">
            <v xml:space="preserve">   витратами</v>
          </cell>
        </row>
        <row r="81">
          <cell r="A81" t="str">
            <v>Баланс</v>
          </cell>
        </row>
        <row r="82">
          <cell r="A82" t="str">
            <v xml:space="preserve">        Довiдково: чисельнiсть населення в</v>
          </cell>
        </row>
        <row r="83">
          <cell r="A83" t="str">
            <v>_x000C_</v>
          </cell>
        </row>
        <row r="88">
          <cell r="A88" t="str">
            <v>А. ГРОШОВI ДОХОДИ</v>
          </cell>
        </row>
        <row r="89">
          <cell r="A89" t="str">
            <v>1.Заробiтна плата</v>
          </cell>
        </row>
        <row r="90">
          <cell r="A90" t="str">
            <v>2.Оплата працi робiтникiв</v>
          </cell>
        </row>
        <row r="91">
          <cell r="A91" t="str">
            <v xml:space="preserve">  кооперативiв</v>
          </cell>
        </row>
        <row r="92">
          <cell r="A92" t="str">
            <v>3.Доходи робiтникiв та служ-</v>
          </cell>
        </row>
        <row r="93">
          <cell r="A93" t="str">
            <v xml:space="preserve">  бовцiв вiд пiдприїмств та</v>
          </cell>
        </row>
        <row r="94">
          <cell r="A94" t="str">
            <v xml:space="preserve">  органiзацiй крiм зар.плати</v>
          </cell>
        </row>
        <row r="95">
          <cell r="A95" t="str">
            <v xml:space="preserve">4.Грошовi доходи вiд   </v>
          </cell>
        </row>
        <row r="96">
          <cell r="A96" t="str">
            <v xml:space="preserve">  колгоспiв            </v>
          </cell>
        </row>
        <row r="97">
          <cell r="A97" t="str">
            <v>5.Надходження вiд продажу</v>
          </cell>
        </row>
        <row r="98">
          <cell r="A98" t="str">
            <v xml:space="preserve">  продуктiв сiльсьгого госп.</v>
          </cell>
        </row>
        <row r="99">
          <cell r="A99" t="str">
            <v>Всього трудових доходiв</v>
          </cell>
        </row>
        <row r="100">
          <cell r="A100" t="str">
            <v>(рядки 1+2+3+4+5)</v>
          </cell>
        </row>
        <row r="101">
          <cell r="A101" t="str">
            <v>6.Пенсiј, допомоги,стипендiј</v>
          </cell>
        </row>
        <row r="102">
          <cell r="A102" t="str">
            <v xml:space="preserve">  та iншi надходження</v>
          </cell>
        </row>
        <row r="103">
          <cell r="A103" t="str">
            <v xml:space="preserve">     в тому числi:</v>
          </cell>
        </row>
        <row r="104">
          <cell r="A104" t="str">
            <v xml:space="preserve"> пенсiј, допомоги, стипендiј</v>
          </cell>
        </row>
        <row r="105">
          <cell r="A105" t="str">
            <v>Баланс</v>
          </cell>
        </row>
        <row r="106">
          <cell r="A106" t="str">
            <v>Б.ВИТРАТИ ТА ЗАОЩАДЖЕННЯ</v>
          </cell>
        </row>
        <row r="107">
          <cell r="A107" t="str">
            <v>1.Покупка товарiв та оплата</v>
          </cell>
        </row>
        <row r="108">
          <cell r="A108" t="str">
            <v xml:space="preserve">  послуг</v>
          </cell>
        </row>
        <row r="109">
          <cell r="A109" t="str">
            <v xml:space="preserve">    в тому числi:</v>
          </cell>
        </row>
        <row r="110">
          <cell r="A110" t="str">
            <v xml:space="preserve"> покупка товарiв       </v>
          </cell>
        </row>
        <row r="111">
          <cell r="A111" t="str">
            <v xml:space="preserve"> оплата послуг         </v>
          </cell>
        </row>
        <row r="112">
          <cell r="A112" t="str">
            <v>2.Обов'язковi платежi та</v>
          </cell>
        </row>
        <row r="113">
          <cell r="A113" t="str">
            <v xml:space="preserve">  добровiльнi внески</v>
          </cell>
        </row>
        <row r="114">
          <cell r="A114" t="str">
            <v xml:space="preserve">       iз них:</v>
          </cell>
        </row>
        <row r="115">
          <cell r="A115" t="str">
            <v xml:space="preserve"> прибутковий податок з </v>
          </cell>
        </row>
        <row r="116">
          <cell r="A116" t="str">
            <v xml:space="preserve"> населення             </v>
          </cell>
        </row>
        <row r="117">
          <cell r="A117" t="str">
            <v>3.Прирiст вкладiв,придбання</v>
          </cell>
        </row>
        <row r="118">
          <cell r="A118" t="str">
            <v xml:space="preserve">  облiгацiй Державној внутр.</v>
          </cell>
        </row>
        <row r="119">
          <cell r="A119" t="str">
            <v xml:space="preserve">  позики,iнш.цiнних паперiв  </v>
          </cell>
        </row>
        <row r="120">
          <cell r="A120" t="str">
            <v>Всього</v>
          </cell>
        </row>
        <row r="121">
          <cell r="A121" t="str">
            <v xml:space="preserve">В. Перевищення доходiв над </v>
          </cell>
        </row>
        <row r="122">
          <cell r="A122" t="str">
            <v xml:space="preserve">   витратами</v>
          </cell>
        </row>
        <row r="123">
          <cell r="A123" t="str">
            <v>Баланс</v>
          </cell>
        </row>
        <row r="124">
          <cell r="A124" t="str">
            <v>_x000C_</v>
          </cell>
        </row>
        <row r="130">
          <cell r="A130" t="str">
            <v>А. ГРОШОВI ДОХОДИ</v>
          </cell>
        </row>
        <row r="131">
          <cell r="A131" t="str">
            <v>1.Заробiтна плата</v>
          </cell>
        </row>
        <row r="132">
          <cell r="A132" t="str">
            <v>2.Оплата працi робiтникiв</v>
          </cell>
        </row>
        <row r="133">
          <cell r="A133" t="str">
            <v xml:space="preserve">  кооперативiв</v>
          </cell>
        </row>
        <row r="134">
          <cell r="A134" t="str">
            <v>3.Доходи робiтникiв та служ-</v>
          </cell>
        </row>
        <row r="135">
          <cell r="A135" t="str">
            <v xml:space="preserve">  бовцiв вiд пiдприїмств та</v>
          </cell>
        </row>
        <row r="136">
          <cell r="A136" t="str">
            <v xml:space="preserve">  органiзацiй крiм зар.плати</v>
          </cell>
        </row>
        <row r="137">
          <cell r="A137" t="str">
            <v xml:space="preserve">4.Грошовi доходи вiд   </v>
          </cell>
        </row>
        <row r="138">
          <cell r="A138" t="str">
            <v xml:space="preserve">  колгоспiв            </v>
          </cell>
        </row>
        <row r="139">
          <cell r="A139" t="str">
            <v>5.Надходження вiд продажу</v>
          </cell>
        </row>
        <row r="140">
          <cell r="A140" t="str">
            <v xml:space="preserve">  продуктiв сiльсьгого госп.</v>
          </cell>
        </row>
        <row r="141">
          <cell r="A141" t="str">
            <v>Всього трудових доходiв</v>
          </cell>
        </row>
        <row r="142">
          <cell r="A142" t="str">
            <v>(рядки 1+2+3+4+5)</v>
          </cell>
        </row>
        <row r="143">
          <cell r="A143" t="str">
            <v>6.Пенсiј, допомоги,стипендiј</v>
          </cell>
        </row>
        <row r="144">
          <cell r="A144" t="str">
            <v xml:space="preserve">  та iншi надходження</v>
          </cell>
        </row>
        <row r="145">
          <cell r="A145" t="str">
            <v xml:space="preserve">     в тому числi:</v>
          </cell>
        </row>
        <row r="146">
          <cell r="A146" t="str">
            <v xml:space="preserve"> пенсiј, допомоги, стипендiј</v>
          </cell>
        </row>
        <row r="147">
          <cell r="A147" t="str">
            <v>Баланс</v>
          </cell>
        </row>
        <row r="148">
          <cell r="A148" t="str">
            <v>Б.ВИТРАТИ ТА ЗАОЩАДЖЕННЯ</v>
          </cell>
        </row>
        <row r="149">
          <cell r="A149" t="str">
            <v>1.Покупка товарiв та оплата</v>
          </cell>
        </row>
        <row r="150">
          <cell r="A150" t="str">
            <v xml:space="preserve">  послуг</v>
          </cell>
        </row>
        <row r="151">
          <cell r="A151" t="str">
            <v xml:space="preserve">    в тому числi:</v>
          </cell>
        </row>
        <row r="152">
          <cell r="A152" t="str">
            <v xml:space="preserve"> покупка товарiв       </v>
          </cell>
        </row>
        <row r="153">
          <cell r="A153" t="str">
            <v xml:space="preserve"> оплата послуг         </v>
          </cell>
        </row>
        <row r="154">
          <cell r="A154" t="str">
            <v>2.Обов'язковi платежi та</v>
          </cell>
        </row>
        <row r="155">
          <cell r="A155" t="str">
            <v xml:space="preserve">  добровiльнi внески</v>
          </cell>
        </row>
        <row r="156">
          <cell r="A156" t="str">
            <v xml:space="preserve">       iз них:</v>
          </cell>
        </row>
        <row r="157">
          <cell r="A157" t="str">
            <v xml:space="preserve"> прибутковий податок з </v>
          </cell>
        </row>
        <row r="158">
          <cell r="A158" t="str">
            <v xml:space="preserve"> населення             </v>
          </cell>
        </row>
        <row r="159">
          <cell r="A159" t="str">
            <v>3.Прирiст вкладiв,придбання</v>
          </cell>
        </row>
        <row r="160">
          <cell r="A160" t="str">
            <v xml:space="preserve">  облiгацiй Державној внутр.</v>
          </cell>
        </row>
        <row r="161">
          <cell r="A161" t="str">
            <v xml:space="preserve">  позики,iнш.цiнних паперiв  </v>
          </cell>
        </row>
        <row r="162">
          <cell r="A162" t="str">
            <v>Всього</v>
          </cell>
        </row>
        <row r="163">
          <cell r="A163" t="str">
            <v xml:space="preserve">В. Перевищення доходiв над </v>
          </cell>
        </row>
        <row r="164">
          <cell r="A164" t="str">
            <v xml:space="preserve">   витратами</v>
          </cell>
        </row>
        <row r="165">
          <cell r="A165" t="str">
            <v>Баланс</v>
          </cell>
        </row>
        <row r="166">
          <cell r="A166" t="str">
            <v>_x000C_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2">
          <cell r="F2" t="str">
            <v>Компания "Мама"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6">
          <cell r="E6" t="str">
            <v>31 декабря 2005 года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</sheetNames>
    <sheetDataSet>
      <sheetData sheetId="0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11)423+424"/>
      <sheetName val="Chart_of_accs"/>
    </sheetNames>
    <sheetDataSet>
      <sheetData sheetId="0" refreshError="1"/>
      <sheetData sheetId="1" refreshError="1">
        <row r="2">
          <cell r="G2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реестр заявок"/>
      <sheetName val="ЗКЛ"/>
      <sheetName val="реестр_заявок"/>
    </sheetNames>
    <sheetDataSet>
      <sheetData sheetId="0" refreshError="1"/>
      <sheetData sheetId="1" refreshError="1">
        <row r="2">
          <cell r="G2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  "/>
      <sheetName val="ВАТ"/>
      <sheetName val="ВАТ_фил"/>
      <sheetName val="210"/>
      <sheetName val="241,5"/>
      <sheetName val="област"/>
      <sheetName val="Сторно"/>
      <sheetName val="Пряма_труба"/>
      <sheetName val="БАЗА   (2)"/>
      <sheetName val="БАЗА   (3)"/>
      <sheetName val="БАЗА   (4)"/>
      <sheetName val="БАЗА   (5)"/>
      <sheetName val="БАЗА   (6)"/>
      <sheetName val="БАЗА   (7)"/>
      <sheetName val="БАЗА   (8)"/>
      <sheetName val="БАЗА   (9)"/>
      <sheetName val="БАЗА   (10)"/>
      <sheetName val="БАЗА   (12)"/>
      <sheetName val="БАЗА   (11)"/>
      <sheetName val="БАЗА   (13)"/>
      <sheetName val="БАЗА   (14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черн.фил"/>
      <sheetName val="Джурчи"/>
      <sheetName val="УГВ"/>
      <sheetName val="ЧорНГ"/>
      <sheetName val="Додаток 1"/>
      <sheetName val="Додаток2"/>
      <sheetName val="Графік"/>
      <sheetName val="ГрОДА"/>
      <sheetName val="Мфілія"/>
      <sheetName val="Харків"/>
      <sheetName val="Донецьк"/>
      <sheetName val="Черкас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12CC6F-30F7-471A-B93A-3DB33FF5C0EE}">
  <sheetPr>
    <tabColor indexed="43"/>
  </sheetPr>
  <dimension ref="A1:I328"/>
  <sheetViews>
    <sheetView tabSelected="1" zoomScale="75" zoomScaleNormal="70" zoomScaleSheetLayoutView="75" workbookViewId="0">
      <pane xSplit="2" ySplit="6" topLeftCell="C7" activePane="bottomRight" state="frozen"/>
      <selection activeCell="A67" sqref="A67"/>
      <selection pane="topRight" activeCell="A67" sqref="A67"/>
      <selection pane="bottomLeft" activeCell="A67" sqref="A67"/>
      <selection pane="bottomRight" activeCell="A102" sqref="A102"/>
    </sheetView>
  </sheetViews>
  <sheetFormatPr defaultColWidth="9.109375" defaultRowHeight="18" x14ac:dyDescent="0.25"/>
  <cols>
    <col min="1" max="1" width="92.88671875" style="1" customWidth="1"/>
    <col min="2" max="2" width="14.88671875" style="2" customWidth="1"/>
    <col min="3" max="7" width="22.44140625" style="2" customWidth="1"/>
    <col min="8" max="8" width="19.88671875" style="2" customWidth="1"/>
    <col min="9" max="9" width="95.44140625" style="2" customWidth="1"/>
    <col min="10" max="16384" width="9.109375" style="1"/>
  </cols>
  <sheetData>
    <row r="1" spans="1:9" x14ac:dyDescent="0.25">
      <c r="A1" s="48" t="s">
        <v>113</v>
      </c>
      <c r="B1" s="48"/>
      <c r="C1" s="48"/>
      <c r="D1" s="48"/>
      <c r="E1" s="48"/>
      <c r="F1" s="48"/>
      <c r="G1" s="48"/>
      <c r="H1" s="48"/>
      <c r="I1" s="48"/>
    </row>
    <row r="2" spans="1:9" ht="12.75" customHeight="1" x14ac:dyDescent="0.25">
      <c r="A2" s="47"/>
      <c r="B2" s="46"/>
      <c r="C2" s="46"/>
      <c r="D2" s="46"/>
      <c r="E2" s="46"/>
      <c r="F2" s="46"/>
      <c r="G2" s="46"/>
      <c r="H2" s="46"/>
      <c r="I2" s="46"/>
    </row>
    <row r="3" spans="1:9" ht="39" customHeight="1" x14ac:dyDescent="0.25">
      <c r="A3" s="45" t="s">
        <v>112</v>
      </c>
      <c r="B3" s="44" t="s">
        <v>111</v>
      </c>
      <c r="C3" s="44" t="s">
        <v>110</v>
      </c>
      <c r="D3" s="44"/>
      <c r="E3" s="45" t="s">
        <v>109</v>
      </c>
      <c r="F3" s="45"/>
      <c r="G3" s="45"/>
      <c r="H3" s="45"/>
      <c r="I3" s="45"/>
    </row>
    <row r="4" spans="1:9" x14ac:dyDescent="0.25">
      <c r="A4" s="45"/>
      <c r="B4" s="44"/>
      <c r="C4" s="38" t="s">
        <v>108</v>
      </c>
      <c r="D4" s="38" t="s">
        <v>107</v>
      </c>
      <c r="E4" s="38" t="s">
        <v>106</v>
      </c>
      <c r="F4" s="38" t="s">
        <v>105</v>
      </c>
      <c r="G4" s="43" t="s">
        <v>104</v>
      </c>
      <c r="H4" s="43" t="s">
        <v>103</v>
      </c>
      <c r="I4" s="38" t="s">
        <v>102</v>
      </c>
    </row>
    <row r="5" spans="1:9" x14ac:dyDescent="0.25">
      <c r="A5" s="36">
        <v>1</v>
      </c>
      <c r="B5" s="38">
        <v>2</v>
      </c>
      <c r="C5" s="36">
        <v>3</v>
      </c>
      <c r="D5" s="38">
        <v>4</v>
      </c>
      <c r="E5" s="36">
        <v>5</v>
      </c>
      <c r="F5" s="38">
        <v>6</v>
      </c>
      <c r="G5" s="36">
        <v>7</v>
      </c>
      <c r="H5" s="38">
        <v>8</v>
      </c>
      <c r="I5" s="36">
        <v>9</v>
      </c>
    </row>
    <row r="6" spans="1:9" s="13" customFormat="1" ht="24.9" customHeight="1" x14ac:dyDescent="0.25">
      <c r="A6" s="42" t="s">
        <v>101</v>
      </c>
      <c r="B6" s="42"/>
      <c r="C6" s="42"/>
      <c r="D6" s="42"/>
      <c r="E6" s="42"/>
      <c r="F6" s="42"/>
      <c r="G6" s="42"/>
      <c r="H6" s="42"/>
      <c r="I6" s="42"/>
    </row>
    <row r="7" spans="1:9" s="13" customFormat="1" ht="20.100000000000001" customHeight="1" x14ac:dyDescent="0.25">
      <c r="A7" s="24" t="s">
        <v>100</v>
      </c>
      <c r="B7" s="27">
        <v>1000</v>
      </c>
      <c r="C7" s="22">
        <v>3189</v>
      </c>
      <c r="D7" s="22">
        <v>4407</v>
      </c>
      <c r="E7" s="22">
        <v>4654</v>
      </c>
      <c r="F7" s="22">
        <v>4407</v>
      </c>
      <c r="G7" s="22">
        <f>F7-E7</f>
        <v>-247</v>
      </c>
      <c r="H7" s="21">
        <f>(F7/E7)*100</f>
        <v>94.692737430167597</v>
      </c>
      <c r="I7" s="41" t="s">
        <v>99</v>
      </c>
    </row>
    <row r="8" spans="1:9" ht="20.100000000000001" customHeight="1" x14ac:dyDescent="0.25">
      <c r="A8" s="24" t="s">
        <v>98</v>
      </c>
      <c r="B8" s="27">
        <v>1010</v>
      </c>
      <c r="C8" s="33">
        <f>SUM(C9:C16)</f>
        <v>-14512</v>
      </c>
      <c r="D8" s="33">
        <f>SUM(D9:D16)</f>
        <v>-16396.900000000001</v>
      </c>
      <c r="E8" s="33">
        <f>SUM(E9:E16)</f>
        <v>-4063</v>
      </c>
      <c r="F8" s="33">
        <f>SUM(F9:F16)</f>
        <v>-16396.900000000001</v>
      </c>
      <c r="G8" s="22">
        <f>F8-E8</f>
        <v>-12333.900000000001</v>
      </c>
      <c r="H8" s="21">
        <f>(F8/E8)*100</f>
        <v>403.56633029780954</v>
      </c>
      <c r="I8" s="25"/>
    </row>
    <row r="9" spans="1:9" s="5" customFormat="1" ht="20.100000000000001" customHeight="1" x14ac:dyDescent="0.25">
      <c r="A9" s="24" t="s">
        <v>97</v>
      </c>
      <c r="B9" s="38">
        <v>1011</v>
      </c>
      <c r="C9" s="22">
        <v>-180</v>
      </c>
      <c r="D9" s="22">
        <v>-272.89999999999998</v>
      </c>
      <c r="E9" s="22">
        <v>-333</v>
      </c>
      <c r="F9" s="22">
        <v>-272.89999999999998</v>
      </c>
      <c r="G9" s="22">
        <f>F9-E9</f>
        <v>60.100000000000023</v>
      </c>
      <c r="H9" s="21">
        <f>(F9/E9)*100</f>
        <v>81.951951951951941</v>
      </c>
      <c r="I9" s="25" t="s">
        <v>96</v>
      </c>
    </row>
    <row r="10" spans="1:9" s="5" customFormat="1" ht="20.100000000000001" customHeight="1" x14ac:dyDescent="0.25">
      <c r="A10" s="24" t="s">
        <v>95</v>
      </c>
      <c r="B10" s="38">
        <v>1012</v>
      </c>
      <c r="C10" s="22">
        <v>-34</v>
      </c>
      <c r="D10" s="22">
        <v>-85.8</v>
      </c>
      <c r="E10" s="22">
        <v>-35</v>
      </c>
      <c r="F10" s="22">
        <v>-85.8</v>
      </c>
      <c r="G10" s="22">
        <f>F10-E10</f>
        <v>-50.8</v>
      </c>
      <c r="H10" s="21">
        <f>(F10/E10)*100</f>
        <v>245.14285714285714</v>
      </c>
      <c r="I10" s="25" t="s">
        <v>94</v>
      </c>
    </row>
    <row r="11" spans="1:9" s="5" customFormat="1" ht="20.100000000000001" customHeight="1" x14ac:dyDescent="0.25">
      <c r="A11" s="24" t="s">
        <v>93</v>
      </c>
      <c r="B11" s="38">
        <v>1013</v>
      </c>
      <c r="C11" s="22">
        <v>-750</v>
      </c>
      <c r="D11" s="22">
        <v>-586.20000000000005</v>
      </c>
      <c r="E11" s="22">
        <v>-697</v>
      </c>
      <c r="F11" s="22">
        <v>-586.20000000000005</v>
      </c>
      <c r="G11" s="22">
        <f>F11-E11</f>
        <v>110.79999999999995</v>
      </c>
      <c r="H11" s="21">
        <f>(F11/E11)*100</f>
        <v>84.103299856527983</v>
      </c>
      <c r="I11" s="25" t="s">
        <v>92</v>
      </c>
    </row>
    <row r="12" spans="1:9" s="5" customFormat="1" ht="20.100000000000001" customHeight="1" x14ac:dyDescent="0.25">
      <c r="A12" s="24" t="s">
        <v>9</v>
      </c>
      <c r="B12" s="38">
        <v>1014</v>
      </c>
      <c r="C12" s="22">
        <v>-1601</v>
      </c>
      <c r="D12" s="22">
        <v>-1785.5</v>
      </c>
      <c r="E12" s="22">
        <v>-1621</v>
      </c>
      <c r="F12" s="22">
        <v>-1785.5</v>
      </c>
      <c r="G12" s="22">
        <f>F12-E12</f>
        <v>-164.5</v>
      </c>
      <c r="H12" s="21">
        <f>(F12/E12)*100</f>
        <v>110.14805675508946</v>
      </c>
      <c r="I12" s="25" t="s">
        <v>76</v>
      </c>
    </row>
    <row r="13" spans="1:9" s="5" customFormat="1" ht="20.100000000000001" customHeight="1" x14ac:dyDescent="0.25">
      <c r="A13" s="24" t="s">
        <v>8</v>
      </c>
      <c r="B13" s="38">
        <v>1015</v>
      </c>
      <c r="C13" s="22">
        <v>-344</v>
      </c>
      <c r="D13" s="22">
        <v>-394</v>
      </c>
      <c r="E13" s="22">
        <v>-357</v>
      </c>
      <c r="F13" s="22">
        <v>-394</v>
      </c>
      <c r="G13" s="22">
        <f>F13-E13</f>
        <v>-37</v>
      </c>
      <c r="H13" s="21">
        <f>(F13/E13)*100</f>
        <v>110.36414565826331</v>
      </c>
      <c r="I13" s="25" t="s">
        <v>76</v>
      </c>
    </row>
    <row r="14" spans="1:9" s="5" customFormat="1" ht="36" x14ac:dyDescent="0.25">
      <c r="A14" s="24" t="s">
        <v>91</v>
      </c>
      <c r="B14" s="38">
        <v>1016</v>
      </c>
      <c r="C14" s="22">
        <v>-1119</v>
      </c>
      <c r="D14" s="22">
        <v>-1066.7</v>
      </c>
      <c r="E14" s="22">
        <v>-877</v>
      </c>
      <c r="F14" s="22">
        <v>-1066.7</v>
      </c>
      <c r="G14" s="22">
        <f>F14-E14</f>
        <v>-189.70000000000005</v>
      </c>
      <c r="H14" s="21">
        <f>(F14/E14)*100</f>
        <v>121.63055872291906</v>
      </c>
      <c r="I14" s="25" t="s">
        <v>90</v>
      </c>
    </row>
    <row r="15" spans="1:9" s="5" customFormat="1" ht="20.100000000000001" customHeight="1" x14ac:dyDescent="0.25">
      <c r="A15" s="24" t="s">
        <v>89</v>
      </c>
      <c r="B15" s="38">
        <v>1017</v>
      </c>
      <c r="C15" s="22">
        <v>-10384</v>
      </c>
      <c r="D15" s="22">
        <v>-12064</v>
      </c>
      <c r="E15" s="22">
        <v>-5</v>
      </c>
      <c r="F15" s="22">
        <v>-12064</v>
      </c>
      <c r="G15" s="22">
        <f>F15-E15</f>
        <v>-12059</v>
      </c>
      <c r="H15" s="21">
        <f>(F15/E15)*100</f>
        <v>241280.00000000003</v>
      </c>
      <c r="I15" s="25" t="s">
        <v>88</v>
      </c>
    </row>
    <row r="16" spans="1:9" s="5" customFormat="1" ht="20.100000000000001" customHeight="1" x14ac:dyDescent="0.25">
      <c r="A16" s="24" t="s">
        <v>87</v>
      </c>
      <c r="B16" s="38">
        <v>1018</v>
      </c>
      <c r="C16" s="22">
        <v>-100</v>
      </c>
      <c r="D16" s="22">
        <v>-141.80000000000001</v>
      </c>
      <c r="E16" s="22">
        <v>-138</v>
      </c>
      <c r="F16" s="22">
        <v>-141.80000000000001</v>
      </c>
      <c r="G16" s="22">
        <f>F16-E16</f>
        <v>-3.8000000000000114</v>
      </c>
      <c r="H16" s="21">
        <f>(F16/E16)*100</f>
        <v>102.7536231884058</v>
      </c>
      <c r="I16" s="25" t="s">
        <v>86</v>
      </c>
    </row>
    <row r="17" spans="1:9" s="13" customFormat="1" ht="20.100000000000001" customHeight="1" x14ac:dyDescent="0.25">
      <c r="A17" s="19" t="s">
        <v>85</v>
      </c>
      <c r="B17" s="32">
        <v>1020</v>
      </c>
      <c r="C17" s="37">
        <f>SUM(C7,C8)</f>
        <v>-11323</v>
      </c>
      <c r="D17" s="37">
        <f>SUM(D7,D8)</f>
        <v>-11989.900000000001</v>
      </c>
      <c r="E17" s="37">
        <f>SUM(E7,E8)</f>
        <v>591</v>
      </c>
      <c r="F17" s="37">
        <f>SUM(F7,F8)</f>
        <v>-11989.900000000001</v>
      </c>
      <c r="G17" s="16">
        <f>F17-E17</f>
        <v>-12580.900000000001</v>
      </c>
      <c r="H17" s="15">
        <f>(F17/E17)*100</f>
        <v>-2028.7478849407787</v>
      </c>
      <c r="I17" s="41"/>
    </row>
    <row r="18" spans="1:9" ht="20.100000000000001" customHeight="1" x14ac:dyDescent="0.25">
      <c r="A18" s="24" t="s">
        <v>84</v>
      </c>
      <c r="B18" s="27">
        <v>1030</v>
      </c>
      <c r="C18" s="33">
        <f>SUM(C19:C38,C40)</f>
        <v>-702</v>
      </c>
      <c r="D18" s="33">
        <f>SUM(D19:D38,D40)</f>
        <v>-1193.8999999999999</v>
      </c>
      <c r="E18" s="33">
        <f>SUM(E19:E38,E40)</f>
        <v>-597</v>
      </c>
      <c r="F18" s="33">
        <f>SUM(F19:F38,F40)</f>
        <v>-1193.8999999999999</v>
      </c>
      <c r="G18" s="22">
        <f>F18-E18</f>
        <v>-596.89999999999986</v>
      </c>
      <c r="H18" s="21">
        <f>(F18/E18)*100</f>
        <v>199.98324958123951</v>
      </c>
      <c r="I18" s="25"/>
    </row>
    <row r="19" spans="1:9" ht="20.100000000000001" customHeight="1" x14ac:dyDescent="0.25">
      <c r="A19" s="24" t="s">
        <v>83</v>
      </c>
      <c r="B19" s="27">
        <v>1031</v>
      </c>
      <c r="C19" s="22" t="s">
        <v>25</v>
      </c>
      <c r="D19" s="22" t="s">
        <v>25</v>
      </c>
      <c r="E19" s="22">
        <v>0</v>
      </c>
      <c r="F19" s="22" t="s">
        <v>25</v>
      </c>
      <c r="G19" s="22" t="e">
        <f>F19-E19</f>
        <v>#VALUE!</v>
      </c>
      <c r="H19" s="21" t="e">
        <f>(F19/E19)*100</f>
        <v>#VALUE!</v>
      </c>
      <c r="I19" s="25"/>
    </row>
    <row r="20" spans="1:9" ht="20.100000000000001" customHeight="1" x14ac:dyDescent="0.25">
      <c r="A20" s="24" t="s">
        <v>82</v>
      </c>
      <c r="B20" s="27">
        <v>1032</v>
      </c>
      <c r="C20" s="22" t="s">
        <v>25</v>
      </c>
      <c r="D20" s="22" t="s">
        <v>25</v>
      </c>
      <c r="E20" s="22" t="s">
        <v>25</v>
      </c>
      <c r="F20" s="22" t="s">
        <v>25</v>
      </c>
      <c r="G20" s="22" t="e">
        <f>F20-E20</f>
        <v>#VALUE!</v>
      </c>
      <c r="H20" s="21" t="e">
        <f>(F20/E20)*100</f>
        <v>#VALUE!</v>
      </c>
      <c r="I20" s="25"/>
    </row>
    <row r="21" spans="1:9" ht="20.100000000000001" customHeight="1" x14ac:dyDescent="0.25">
      <c r="A21" s="24" t="s">
        <v>81</v>
      </c>
      <c r="B21" s="27">
        <v>1033</v>
      </c>
      <c r="C21" s="22" t="s">
        <v>25</v>
      </c>
      <c r="D21" s="22" t="s">
        <v>25</v>
      </c>
      <c r="E21" s="22" t="s">
        <v>25</v>
      </c>
      <c r="F21" s="22" t="s">
        <v>25</v>
      </c>
      <c r="G21" s="22" t="e">
        <f>F21-E21</f>
        <v>#VALUE!</v>
      </c>
      <c r="H21" s="21" t="e">
        <f>(F21/E21)*100</f>
        <v>#VALUE!</v>
      </c>
      <c r="I21" s="25"/>
    </row>
    <row r="22" spans="1:9" ht="20.100000000000001" customHeight="1" x14ac:dyDescent="0.25">
      <c r="A22" s="24" t="s">
        <v>80</v>
      </c>
      <c r="B22" s="27">
        <v>1034</v>
      </c>
      <c r="C22" s="22" t="s">
        <v>25</v>
      </c>
      <c r="D22" s="22" t="s">
        <v>25</v>
      </c>
      <c r="E22" s="22" t="s">
        <v>25</v>
      </c>
      <c r="F22" s="22" t="s">
        <v>25</v>
      </c>
      <c r="G22" s="22" t="e">
        <f>F22-E22</f>
        <v>#VALUE!</v>
      </c>
      <c r="H22" s="21" t="e">
        <f>(F22/E22)*100</f>
        <v>#VALUE!</v>
      </c>
      <c r="I22" s="25"/>
    </row>
    <row r="23" spans="1:9" ht="20.100000000000001" customHeight="1" x14ac:dyDescent="0.25">
      <c r="A23" s="24" t="s">
        <v>79</v>
      </c>
      <c r="B23" s="27">
        <v>1035</v>
      </c>
      <c r="C23" s="22" t="s">
        <v>25</v>
      </c>
      <c r="D23" s="22" t="s">
        <v>25</v>
      </c>
      <c r="E23" s="22" t="s">
        <v>25</v>
      </c>
      <c r="F23" s="22" t="s">
        <v>25</v>
      </c>
      <c r="G23" s="22" t="e">
        <f>F23-E23</f>
        <v>#VALUE!</v>
      </c>
      <c r="H23" s="21" t="e">
        <f>(F23/E23)*100</f>
        <v>#VALUE!</v>
      </c>
      <c r="I23" s="25"/>
    </row>
    <row r="24" spans="1:9" s="5" customFormat="1" ht="20.100000000000001" customHeight="1" x14ac:dyDescent="0.25">
      <c r="A24" s="24" t="s">
        <v>78</v>
      </c>
      <c r="B24" s="27">
        <v>1036</v>
      </c>
      <c r="C24" s="22" t="s">
        <v>25</v>
      </c>
      <c r="D24" s="22" t="s">
        <v>25</v>
      </c>
      <c r="E24" s="22" t="s">
        <v>25</v>
      </c>
      <c r="F24" s="22" t="s">
        <v>25</v>
      </c>
      <c r="G24" s="22" t="e">
        <f>F24-E24</f>
        <v>#VALUE!</v>
      </c>
      <c r="H24" s="21" t="e">
        <f>(F24/E24)*100</f>
        <v>#VALUE!</v>
      </c>
      <c r="I24" s="25"/>
    </row>
    <row r="25" spans="1:9" s="5" customFormat="1" ht="20.100000000000001" customHeight="1" x14ac:dyDescent="0.25">
      <c r="A25" s="24" t="s">
        <v>77</v>
      </c>
      <c r="B25" s="27">
        <v>1037</v>
      </c>
      <c r="C25" s="22" t="s">
        <v>25</v>
      </c>
      <c r="D25" s="22">
        <v>-2</v>
      </c>
      <c r="E25" s="22">
        <v>-2</v>
      </c>
      <c r="F25" s="22">
        <v>-2</v>
      </c>
      <c r="G25" s="22">
        <f>F25-E25</f>
        <v>0</v>
      </c>
      <c r="H25" s="21">
        <f>(F25/E25)*100</f>
        <v>100</v>
      </c>
      <c r="I25" s="25"/>
    </row>
    <row r="26" spans="1:9" s="5" customFormat="1" ht="20.100000000000001" customHeight="1" x14ac:dyDescent="0.25">
      <c r="A26" s="24" t="s">
        <v>58</v>
      </c>
      <c r="B26" s="27">
        <v>1038</v>
      </c>
      <c r="C26" s="22">
        <v>-424</v>
      </c>
      <c r="D26" s="22">
        <v>-812.9</v>
      </c>
      <c r="E26" s="22">
        <v>-403</v>
      </c>
      <c r="F26" s="22">
        <v>-812.9</v>
      </c>
      <c r="G26" s="22">
        <f>F26-E26</f>
        <v>-409.9</v>
      </c>
      <c r="H26" s="21">
        <f>(F26/E26)*100</f>
        <v>201.712158808933</v>
      </c>
      <c r="I26" s="40" t="s">
        <v>76</v>
      </c>
    </row>
    <row r="27" spans="1:9" s="5" customFormat="1" ht="20.100000000000001" customHeight="1" x14ac:dyDescent="0.25">
      <c r="A27" s="24" t="s">
        <v>57</v>
      </c>
      <c r="B27" s="27">
        <v>1039</v>
      </c>
      <c r="C27" s="22">
        <v>-89</v>
      </c>
      <c r="D27" s="22">
        <v>-173.9</v>
      </c>
      <c r="E27" s="22">
        <v>-88</v>
      </c>
      <c r="F27" s="22">
        <v>-173.9</v>
      </c>
      <c r="G27" s="22">
        <f>F27-E27</f>
        <v>-85.9</v>
      </c>
      <c r="H27" s="21">
        <f>(F27/E27)*100</f>
        <v>197.61363636363637</v>
      </c>
      <c r="I27" s="40" t="s">
        <v>76</v>
      </c>
    </row>
    <row r="28" spans="1:9" s="5" customFormat="1" ht="42.75" customHeight="1" x14ac:dyDescent="0.25">
      <c r="A28" s="24" t="s">
        <v>75</v>
      </c>
      <c r="B28" s="27">
        <v>1040</v>
      </c>
      <c r="C28" s="22" t="s">
        <v>25</v>
      </c>
      <c r="D28" s="22">
        <v>-5</v>
      </c>
      <c r="E28" s="22" t="s">
        <v>25</v>
      </c>
      <c r="F28" s="22">
        <v>-5</v>
      </c>
      <c r="G28" s="22" t="e">
        <f>F28-E28</f>
        <v>#VALUE!</v>
      </c>
      <c r="H28" s="21" t="e">
        <f>(F28/E28)*100</f>
        <v>#VALUE!</v>
      </c>
      <c r="I28" s="25"/>
    </row>
    <row r="29" spans="1:9" s="5" customFormat="1" ht="42.75" customHeight="1" x14ac:dyDescent="0.25">
      <c r="A29" s="24" t="s">
        <v>74</v>
      </c>
      <c r="B29" s="27">
        <v>1041</v>
      </c>
      <c r="C29" s="22">
        <v>-60</v>
      </c>
      <c r="D29" s="22">
        <v>-60</v>
      </c>
      <c r="E29" s="22" t="s">
        <v>25</v>
      </c>
      <c r="F29" s="22">
        <v>-60</v>
      </c>
      <c r="G29" s="22" t="e">
        <f>F29-E29</f>
        <v>#VALUE!</v>
      </c>
      <c r="H29" s="21" t="e">
        <f>(F29/E29)*100</f>
        <v>#VALUE!</v>
      </c>
      <c r="I29" s="25"/>
    </row>
    <row r="30" spans="1:9" s="5" customFormat="1" ht="20.100000000000001" customHeight="1" x14ac:dyDescent="0.25">
      <c r="A30" s="24" t="s">
        <v>73</v>
      </c>
      <c r="B30" s="27">
        <v>1042</v>
      </c>
      <c r="C30" s="22" t="s">
        <v>25</v>
      </c>
      <c r="D30" s="22" t="s">
        <v>25</v>
      </c>
      <c r="E30" s="22" t="s">
        <v>25</v>
      </c>
      <c r="F30" s="22" t="s">
        <v>25</v>
      </c>
      <c r="G30" s="22" t="e">
        <f>F30-E30</f>
        <v>#VALUE!</v>
      </c>
      <c r="H30" s="21" t="e">
        <f>(F30/E30)*100</f>
        <v>#VALUE!</v>
      </c>
      <c r="I30" s="25"/>
    </row>
    <row r="31" spans="1:9" s="5" customFormat="1" ht="20.100000000000001" customHeight="1" x14ac:dyDescent="0.25">
      <c r="A31" s="24" t="s">
        <v>72</v>
      </c>
      <c r="B31" s="27">
        <v>1043</v>
      </c>
      <c r="C31" s="22" t="s">
        <v>25</v>
      </c>
      <c r="D31" s="22" t="s">
        <v>25</v>
      </c>
      <c r="E31" s="22" t="s">
        <v>25</v>
      </c>
      <c r="F31" s="22" t="s">
        <v>25</v>
      </c>
      <c r="G31" s="22" t="e">
        <f>F31-E31</f>
        <v>#VALUE!</v>
      </c>
      <c r="H31" s="21" t="e">
        <f>(F31/E31)*100</f>
        <v>#VALUE!</v>
      </c>
      <c r="I31" s="25"/>
    </row>
    <row r="32" spans="1:9" s="5" customFormat="1" ht="20.100000000000001" customHeight="1" x14ac:dyDescent="0.25">
      <c r="A32" s="24" t="s">
        <v>71</v>
      </c>
      <c r="B32" s="27">
        <v>1044</v>
      </c>
      <c r="C32" s="22" t="s">
        <v>25</v>
      </c>
      <c r="D32" s="22" t="s">
        <v>25</v>
      </c>
      <c r="E32" s="22" t="s">
        <v>25</v>
      </c>
      <c r="F32" s="22" t="s">
        <v>25</v>
      </c>
      <c r="G32" s="22" t="e">
        <f>F32-E32</f>
        <v>#VALUE!</v>
      </c>
      <c r="H32" s="21" t="e">
        <f>(F32/E32)*100</f>
        <v>#VALUE!</v>
      </c>
      <c r="I32" s="25"/>
    </row>
    <row r="33" spans="1:9" s="5" customFormat="1" ht="20.100000000000001" customHeight="1" x14ac:dyDescent="0.25">
      <c r="A33" s="24" t="s">
        <v>70</v>
      </c>
      <c r="B33" s="27">
        <v>1045</v>
      </c>
      <c r="C33" s="22">
        <v>-3</v>
      </c>
      <c r="D33" s="22">
        <v>-5</v>
      </c>
      <c r="E33" s="22">
        <v>-5</v>
      </c>
      <c r="F33" s="22">
        <v>-5</v>
      </c>
      <c r="G33" s="22">
        <f>F33-E33</f>
        <v>0</v>
      </c>
      <c r="H33" s="21">
        <f>(F33/E33)*100</f>
        <v>100</v>
      </c>
      <c r="I33" s="25"/>
    </row>
    <row r="34" spans="1:9" s="5" customFormat="1" ht="20.100000000000001" customHeight="1" x14ac:dyDescent="0.25">
      <c r="A34" s="24" t="s">
        <v>69</v>
      </c>
      <c r="B34" s="27">
        <v>1046</v>
      </c>
      <c r="C34" s="22" t="s">
        <v>25</v>
      </c>
      <c r="D34" s="22" t="s">
        <v>25</v>
      </c>
      <c r="E34" s="22" t="s">
        <v>25</v>
      </c>
      <c r="F34" s="22" t="s">
        <v>25</v>
      </c>
      <c r="G34" s="22" t="e">
        <f>F34-E34</f>
        <v>#VALUE!</v>
      </c>
      <c r="H34" s="21" t="e">
        <f>(F34/E34)*100</f>
        <v>#VALUE!</v>
      </c>
      <c r="I34" s="20"/>
    </row>
    <row r="35" spans="1:9" s="5" customFormat="1" ht="20.100000000000001" customHeight="1" x14ac:dyDescent="0.25">
      <c r="A35" s="24" t="s">
        <v>68</v>
      </c>
      <c r="B35" s="27">
        <v>1047</v>
      </c>
      <c r="C35" s="22" t="s">
        <v>25</v>
      </c>
      <c r="D35" s="22" t="s">
        <v>25</v>
      </c>
      <c r="E35" s="22" t="s">
        <v>25</v>
      </c>
      <c r="F35" s="22" t="s">
        <v>25</v>
      </c>
      <c r="G35" s="22" t="e">
        <f>F35-E35</f>
        <v>#VALUE!</v>
      </c>
      <c r="H35" s="21" t="e">
        <f>(F35/E35)*100</f>
        <v>#VALUE!</v>
      </c>
      <c r="I35" s="20"/>
    </row>
    <row r="36" spans="1:9" s="5" customFormat="1" ht="20.100000000000001" customHeight="1" x14ac:dyDescent="0.25">
      <c r="A36" s="24" t="s">
        <v>67</v>
      </c>
      <c r="B36" s="27">
        <v>1048</v>
      </c>
      <c r="C36" s="22" t="s">
        <v>25</v>
      </c>
      <c r="D36" s="22" t="s">
        <v>25</v>
      </c>
      <c r="E36" s="22" t="s">
        <v>25</v>
      </c>
      <c r="F36" s="22" t="s">
        <v>25</v>
      </c>
      <c r="G36" s="22" t="e">
        <f>F36-E36</f>
        <v>#VALUE!</v>
      </c>
      <c r="H36" s="21" t="e">
        <f>(F36/E36)*100</f>
        <v>#VALUE!</v>
      </c>
      <c r="I36" s="20"/>
    </row>
    <row r="37" spans="1:9" s="5" customFormat="1" ht="20.100000000000001" customHeight="1" x14ac:dyDescent="0.25">
      <c r="A37" s="24" t="s">
        <v>66</v>
      </c>
      <c r="B37" s="27">
        <v>1049</v>
      </c>
      <c r="C37" s="22" t="s">
        <v>25</v>
      </c>
      <c r="D37" s="22" t="s">
        <v>25</v>
      </c>
      <c r="E37" s="22" t="s">
        <v>25</v>
      </c>
      <c r="F37" s="22" t="s">
        <v>25</v>
      </c>
      <c r="G37" s="22" t="e">
        <f>F37-E37</f>
        <v>#VALUE!</v>
      </c>
      <c r="H37" s="21" t="e">
        <f>(F37/E37)*100</f>
        <v>#VALUE!</v>
      </c>
      <c r="I37" s="20"/>
    </row>
    <row r="38" spans="1:9" s="5" customFormat="1" ht="42.75" customHeight="1" x14ac:dyDescent="0.25">
      <c r="A38" s="24" t="s">
        <v>65</v>
      </c>
      <c r="B38" s="27">
        <v>1050</v>
      </c>
      <c r="C38" s="22" t="s">
        <v>25</v>
      </c>
      <c r="D38" s="22" t="s">
        <v>25</v>
      </c>
      <c r="E38" s="22" t="s">
        <v>25</v>
      </c>
      <c r="F38" s="22" t="s">
        <v>25</v>
      </c>
      <c r="G38" s="22" t="e">
        <f>F38-E38</f>
        <v>#VALUE!</v>
      </c>
      <c r="H38" s="21" t="e">
        <f>(F38/E38)*100</f>
        <v>#VALUE!</v>
      </c>
      <c r="I38" s="20"/>
    </row>
    <row r="39" spans="1:9" s="5" customFormat="1" ht="20.100000000000001" customHeight="1" x14ac:dyDescent="0.25">
      <c r="A39" s="24" t="s">
        <v>64</v>
      </c>
      <c r="B39" s="36" t="s">
        <v>63</v>
      </c>
      <c r="C39" s="22" t="s">
        <v>25</v>
      </c>
      <c r="D39" s="22" t="s">
        <v>25</v>
      </c>
      <c r="E39" s="22" t="s">
        <v>25</v>
      </c>
      <c r="F39" s="22" t="s">
        <v>25</v>
      </c>
      <c r="G39" s="22" t="e">
        <f>F39-E39</f>
        <v>#VALUE!</v>
      </c>
      <c r="H39" s="21" t="e">
        <f>(F39/E39)*100</f>
        <v>#VALUE!</v>
      </c>
      <c r="I39" s="20"/>
    </row>
    <row r="40" spans="1:9" s="5" customFormat="1" ht="20.100000000000001" customHeight="1" x14ac:dyDescent="0.25">
      <c r="A40" s="24" t="s">
        <v>62</v>
      </c>
      <c r="B40" s="27">
        <v>1051</v>
      </c>
      <c r="C40" s="22">
        <v>-126</v>
      </c>
      <c r="D40" s="22">
        <v>-135.1</v>
      </c>
      <c r="E40" s="22">
        <v>-99</v>
      </c>
      <c r="F40" s="22">
        <v>-135.1</v>
      </c>
      <c r="G40" s="22">
        <f>F40-E40</f>
        <v>-36.099999999999994</v>
      </c>
      <c r="H40" s="21">
        <f>(F40/E40)*100</f>
        <v>136.46464646464648</v>
      </c>
      <c r="I40" s="20"/>
    </row>
    <row r="41" spans="1:9" ht="20.100000000000001" customHeight="1" x14ac:dyDescent="0.25">
      <c r="A41" s="24" t="s">
        <v>61</v>
      </c>
      <c r="B41" s="27">
        <v>1060</v>
      </c>
      <c r="C41" s="33">
        <f>SUM(C42:C48)</f>
        <v>0</v>
      </c>
      <c r="D41" s="33">
        <f>SUM(D42:D48)</f>
        <v>0</v>
      </c>
      <c r="E41" s="33">
        <f>SUM(E42:E48)</f>
        <v>0</v>
      </c>
      <c r="F41" s="33">
        <f>SUM(F42:F48)</f>
        <v>0</v>
      </c>
      <c r="G41" s="22">
        <f>F41-E41</f>
        <v>0</v>
      </c>
      <c r="H41" s="21" t="e">
        <f>(F41/E41)*100</f>
        <v>#DIV/0!</v>
      </c>
      <c r="I41" s="20"/>
    </row>
    <row r="42" spans="1:9" s="5" customFormat="1" ht="20.100000000000001" customHeight="1" x14ac:dyDescent="0.25">
      <c r="A42" s="24" t="s">
        <v>60</v>
      </c>
      <c r="B42" s="27">
        <v>1061</v>
      </c>
      <c r="C42" s="22" t="s">
        <v>25</v>
      </c>
      <c r="D42" s="22" t="s">
        <v>25</v>
      </c>
      <c r="E42" s="22" t="s">
        <v>25</v>
      </c>
      <c r="F42" s="22" t="s">
        <v>25</v>
      </c>
      <c r="G42" s="22" t="e">
        <f>F42-E42</f>
        <v>#VALUE!</v>
      </c>
      <c r="H42" s="21" t="e">
        <f>(F42/E42)*100</f>
        <v>#VALUE!</v>
      </c>
      <c r="I42" s="20"/>
    </row>
    <row r="43" spans="1:9" s="5" customFormat="1" ht="20.100000000000001" customHeight="1" x14ac:dyDescent="0.25">
      <c r="A43" s="24" t="s">
        <v>59</v>
      </c>
      <c r="B43" s="27">
        <v>1062</v>
      </c>
      <c r="C43" s="22" t="s">
        <v>25</v>
      </c>
      <c r="D43" s="22" t="s">
        <v>25</v>
      </c>
      <c r="E43" s="22" t="s">
        <v>25</v>
      </c>
      <c r="F43" s="22" t="s">
        <v>25</v>
      </c>
      <c r="G43" s="22" t="e">
        <f>F43-E43</f>
        <v>#VALUE!</v>
      </c>
      <c r="H43" s="21" t="e">
        <f>(F43/E43)*100</f>
        <v>#VALUE!</v>
      </c>
      <c r="I43" s="20"/>
    </row>
    <row r="44" spans="1:9" s="5" customFormat="1" ht="20.100000000000001" customHeight="1" x14ac:dyDescent="0.25">
      <c r="A44" s="24" t="s">
        <v>58</v>
      </c>
      <c r="B44" s="27">
        <v>1063</v>
      </c>
      <c r="C44" s="22" t="s">
        <v>25</v>
      </c>
      <c r="D44" s="22" t="s">
        <v>25</v>
      </c>
      <c r="E44" s="22" t="s">
        <v>25</v>
      </c>
      <c r="F44" s="22" t="s">
        <v>25</v>
      </c>
      <c r="G44" s="22" t="e">
        <f>F44-E44</f>
        <v>#VALUE!</v>
      </c>
      <c r="H44" s="21" t="e">
        <f>(F44/E44)*100</f>
        <v>#VALUE!</v>
      </c>
      <c r="I44" s="20"/>
    </row>
    <row r="45" spans="1:9" s="5" customFormat="1" ht="20.100000000000001" customHeight="1" x14ac:dyDescent="0.25">
      <c r="A45" s="24" t="s">
        <v>57</v>
      </c>
      <c r="B45" s="27">
        <v>1064</v>
      </c>
      <c r="C45" s="22" t="s">
        <v>25</v>
      </c>
      <c r="D45" s="22" t="s">
        <v>25</v>
      </c>
      <c r="E45" s="22" t="s">
        <v>25</v>
      </c>
      <c r="F45" s="22" t="s">
        <v>25</v>
      </c>
      <c r="G45" s="22" t="e">
        <f>F45-E45</f>
        <v>#VALUE!</v>
      </c>
      <c r="H45" s="21" t="e">
        <f>(F45/E45)*100</f>
        <v>#VALUE!</v>
      </c>
      <c r="I45" s="20"/>
    </row>
    <row r="46" spans="1:9" s="5" customFormat="1" ht="20.100000000000001" customHeight="1" x14ac:dyDescent="0.25">
      <c r="A46" s="24" t="s">
        <v>56</v>
      </c>
      <c r="B46" s="27">
        <v>1065</v>
      </c>
      <c r="C46" s="22" t="s">
        <v>25</v>
      </c>
      <c r="D46" s="22" t="s">
        <v>25</v>
      </c>
      <c r="E46" s="22" t="s">
        <v>25</v>
      </c>
      <c r="F46" s="22" t="s">
        <v>25</v>
      </c>
      <c r="G46" s="22" t="e">
        <f>F46-E46</f>
        <v>#VALUE!</v>
      </c>
      <c r="H46" s="21" t="e">
        <f>(F46/E46)*100</f>
        <v>#VALUE!</v>
      </c>
      <c r="I46" s="20"/>
    </row>
    <row r="47" spans="1:9" s="5" customFormat="1" ht="20.100000000000001" customHeight="1" x14ac:dyDescent="0.25">
      <c r="A47" s="24" t="s">
        <v>55</v>
      </c>
      <c r="B47" s="27">
        <v>1066</v>
      </c>
      <c r="C47" s="22" t="s">
        <v>25</v>
      </c>
      <c r="D47" s="22" t="s">
        <v>25</v>
      </c>
      <c r="E47" s="22" t="s">
        <v>25</v>
      </c>
      <c r="F47" s="22" t="s">
        <v>25</v>
      </c>
      <c r="G47" s="22" t="e">
        <f>F47-E47</f>
        <v>#VALUE!</v>
      </c>
      <c r="H47" s="21" t="e">
        <f>(F47/E47)*100</f>
        <v>#VALUE!</v>
      </c>
      <c r="I47" s="20"/>
    </row>
    <row r="48" spans="1:9" s="5" customFormat="1" ht="20.100000000000001" customHeight="1" x14ac:dyDescent="0.25">
      <c r="A48" s="24" t="s">
        <v>54</v>
      </c>
      <c r="B48" s="27">
        <v>1067</v>
      </c>
      <c r="C48" s="22" t="s">
        <v>25</v>
      </c>
      <c r="D48" s="22" t="s">
        <v>25</v>
      </c>
      <c r="E48" s="22" t="s">
        <v>25</v>
      </c>
      <c r="F48" s="22" t="s">
        <v>25</v>
      </c>
      <c r="G48" s="22" t="e">
        <f>F48-E48</f>
        <v>#VALUE!</v>
      </c>
      <c r="H48" s="21" t="e">
        <f>(F48/E48)*100</f>
        <v>#VALUE!</v>
      </c>
      <c r="I48" s="20"/>
    </row>
    <row r="49" spans="1:9" s="5" customFormat="1" ht="20.100000000000001" customHeight="1" x14ac:dyDescent="0.25">
      <c r="A49" s="24" t="s">
        <v>53</v>
      </c>
      <c r="B49" s="27">
        <v>1070</v>
      </c>
      <c r="C49" s="33">
        <v>2068</v>
      </c>
      <c r="D49" s="33">
        <v>614</v>
      </c>
      <c r="E49" s="33">
        <f>SUM(E50:E52)</f>
        <v>43</v>
      </c>
      <c r="F49" s="33">
        <v>614</v>
      </c>
      <c r="G49" s="22">
        <f>F49-E49</f>
        <v>571</v>
      </c>
      <c r="H49" s="21">
        <f>(F49/E49)*100</f>
        <v>1427.9069767441861</v>
      </c>
      <c r="I49" s="20"/>
    </row>
    <row r="50" spans="1:9" s="5" customFormat="1" ht="20.100000000000001" customHeight="1" x14ac:dyDescent="0.25">
      <c r="A50" s="24" t="s">
        <v>35</v>
      </c>
      <c r="B50" s="27">
        <v>1071</v>
      </c>
      <c r="C50" s="22"/>
      <c r="D50" s="22"/>
      <c r="E50" s="22"/>
      <c r="F50" s="22"/>
      <c r="G50" s="22">
        <f>F50-E50</f>
        <v>0</v>
      </c>
      <c r="H50" s="21" t="e">
        <f>(F50/E50)*100</f>
        <v>#DIV/0!</v>
      </c>
      <c r="I50" s="20"/>
    </row>
    <row r="51" spans="1:9" s="5" customFormat="1" ht="20.100000000000001" customHeight="1" x14ac:dyDescent="0.25">
      <c r="A51" s="24" t="s">
        <v>52</v>
      </c>
      <c r="B51" s="27">
        <v>1072</v>
      </c>
      <c r="C51" s="22"/>
      <c r="D51" s="22"/>
      <c r="E51" s="22"/>
      <c r="F51" s="22"/>
      <c r="G51" s="22">
        <f>F51-E51</f>
        <v>0</v>
      </c>
      <c r="H51" s="21" t="e">
        <f>(F51/E51)*100</f>
        <v>#DIV/0!</v>
      </c>
      <c r="I51" s="20"/>
    </row>
    <row r="52" spans="1:9" s="5" customFormat="1" ht="20.100000000000001" customHeight="1" x14ac:dyDescent="0.25">
      <c r="A52" s="24" t="s">
        <v>51</v>
      </c>
      <c r="B52" s="27">
        <v>1073</v>
      </c>
      <c r="C52" s="22"/>
      <c r="D52" s="22">
        <v>614</v>
      </c>
      <c r="E52" s="22">
        <v>43</v>
      </c>
      <c r="F52" s="22">
        <v>614</v>
      </c>
      <c r="G52" s="22">
        <f>F52-E52</f>
        <v>571</v>
      </c>
      <c r="H52" s="21">
        <f>(F52/E52)*100</f>
        <v>1427.9069767441861</v>
      </c>
      <c r="I52" s="25" t="s">
        <v>50</v>
      </c>
    </row>
    <row r="53" spans="1:9" s="5" customFormat="1" ht="20.100000000000001" customHeight="1" x14ac:dyDescent="0.25">
      <c r="A53" s="39" t="s">
        <v>49</v>
      </c>
      <c r="B53" s="27">
        <v>1080</v>
      </c>
      <c r="C53" s="33">
        <f>SUM(C54:C59)</f>
        <v>-2</v>
      </c>
      <c r="D53" s="33">
        <f>SUM(D54:D59)</f>
        <v>0</v>
      </c>
      <c r="E53" s="33">
        <f>SUM(E54:E59)</f>
        <v>0</v>
      </c>
      <c r="F53" s="33">
        <f>SUM(F54:F59)</f>
        <v>0</v>
      </c>
      <c r="G53" s="22">
        <f>F53-E53</f>
        <v>0</v>
      </c>
      <c r="H53" s="21" t="e">
        <f>(F53/E53)*100</f>
        <v>#DIV/0!</v>
      </c>
      <c r="I53" s="20"/>
    </row>
    <row r="54" spans="1:9" s="5" customFormat="1" ht="20.100000000000001" customHeight="1" x14ac:dyDescent="0.25">
      <c r="A54" s="24" t="s">
        <v>35</v>
      </c>
      <c r="B54" s="27">
        <v>1081</v>
      </c>
      <c r="C54" s="22" t="s">
        <v>25</v>
      </c>
      <c r="D54" s="22" t="s">
        <v>25</v>
      </c>
      <c r="E54" s="22" t="s">
        <v>25</v>
      </c>
      <c r="F54" s="22" t="s">
        <v>25</v>
      </c>
      <c r="G54" s="22" t="e">
        <f>F54-E54</f>
        <v>#VALUE!</v>
      </c>
      <c r="H54" s="21" t="e">
        <f>(F54/E54)*100</f>
        <v>#VALUE!</v>
      </c>
      <c r="I54" s="20"/>
    </row>
    <row r="55" spans="1:9" s="5" customFormat="1" ht="20.100000000000001" customHeight="1" x14ac:dyDescent="0.25">
      <c r="A55" s="24" t="s">
        <v>48</v>
      </c>
      <c r="B55" s="27">
        <v>1082</v>
      </c>
      <c r="C55" s="22" t="s">
        <v>25</v>
      </c>
      <c r="D55" s="22" t="s">
        <v>25</v>
      </c>
      <c r="E55" s="22" t="s">
        <v>25</v>
      </c>
      <c r="F55" s="22" t="s">
        <v>25</v>
      </c>
      <c r="G55" s="22" t="e">
        <f>F55-E55</f>
        <v>#VALUE!</v>
      </c>
      <c r="H55" s="21" t="e">
        <f>(F55/E55)*100</f>
        <v>#VALUE!</v>
      </c>
      <c r="I55" s="20"/>
    </row>
    <row r="56" spans="1:9" s="5" customFormat="1" ht="20.100000000000001" customHeight="1" x14ac:dyDescent="0.25">
      <c r="A56" s="24" t="s">
        <v>47</v>
      </c>
      <c r="B56" s="27">
        <v>1083</v>
      </c>
      <c r="C56" s="22" t="s">
        <v>25</v>
      </c>
      <c r="D56" s="22" t="s">
        <v>25</v>
      </c>
      <c r="E56" s="22" t="s">
        <v>25</v>
      </c>
      <c r="F56" s="22" t="s">
        <v>25</v>
      </c>
      <c r="G56" s="22" t="e">
        <f>F56-E56</f>
        <v>#VALUE!</v>
      </c>
      <c r="H56" s="21" t="e">
        <f>(F56/E56)*100</f>
        <v>#VALUE!</v>
      </c>
      <c r="I56" s="20"/>
    </row>
    <row r="57" spans="1:9" s="5" customFormat="1" ht="20.100000000000001" customHeight="1" x14ac:dyDescent="0.25">
      <c r="A57" s="24" t="s">
        <v>46</v>
      </c>
      <c r="B57" s="27">
        <v>1084</v>
      </c>
      <c r="C57" s="22" t="s">
        <v>25</v>
      </c>
      <c r="D57" s="22" t="s">
        <v>25</v>
      </c>
      <c r="E57" s="22" t="s">
        <v>25</v>
      </c>
      <c r="F57" s="22" t="s">
        <v>25</v>
      </c>
      <c r="G57" s="22" t="e">
        <f>F57-E57</f>
        <v>#VALUE!</v>
      </c>
      <c r="H57" s="21" t="e">
        <f>(F57/E57)*100</f>
        <v>#VALUE!</v>
      </c>
      <c r="I57" s="20"/>
    </row>
    <row r="58" spans="1:9" s="5" customFormat="1" ht="20.100000000000001" customHeight="1" x14ac:dyDescent="0.25">
      <c r="A58" s="24" t="s">
        <v>45</v>
      </c>
      <c r="B58" s="27">
        <v>1085</v>
      </c>
      <c r="C58" s="22" t="s">
        <v>25</v>
      </c>
      <c r="D58" s="22" t="s">
        <v>25</v>
      </c>
      <c r="E58" s="22" t="s">
        <v>25</v>
      </c>
      <c r="F58" s="22" t="s">
        <v>25</v>
      </c>
      <c r="G58" s="22" t="e">
        <f>F58-E58</f>
        <v>#VALUE!</v>
      </c>
      <c r="H58" s="21" t="e">
        <f>(F58/E58)*100</f>
        <v>#VALUE!</v>
      </c>
      <c r="I58" s="20"/>
    </row>
    <row r="59" spans="1:9" s="5" customFormat="1" ht="20.100000000000001" customHeight="1" x14ac:dyDescent="0.25">
      <c r="A59" s="24" t="s">
        <v>44</v>
      </c>
      <c r="B59" s="27">
        <v>1086</v>
      </c>
      <c r="C59" s="22">
        <v>-2</v>
      </c>
      <c r="D59" s="22" t="s">
        <v>25</v>
      </c>
      <c r="E59" s="22" t="s">
        <v>25</v>
      </c>
      <c r="F59" s="22" t="s">
        <v>25</v>
      </c>
      <c r="G59" s="22" t="e">
        <f>F59-E59</f>
        <v>#VALUE!</v>
      </c>
      <c r="H59" s="21" t="e">
        <f>(F59/E59)*100</f>
        <v>#VALUE!</v>
      </c>
      <c r="I59" s="20"/>
    </row>
    <row r="60" spans="1:9" s="13" customFormat="1" ht="20.100000000000001" customHeight="1" x14ac:dyDescent="0.25">
      <c r="A60" s="19" t="s">
        <v>43</v>
      </c>
      <c r="B60" s="32">
        <v>1100</v>
      </c>
      <c r="C60" s="37">
        <f>SUM(C17,C18,C41,C49,C53)</f>
        <v>-9959</v>
      </c>
      <c r="D60" s="37">
        <f>SUM(D17,D18,D41,D49,D53)</f>
        <v>-12569.800000000001</v>
      </c>
      <c r="E60" s="37">
        <f>SUM(E17,E18,E41,E49,E53)</f>
        <v>37</v>
      </c>
      <c r="F60" s="37">
        <f>SUM(F17,F18,F41,F49,F53)</f>
        <v>-12569.800000000001</v>
      </c>
      <c r="G60" s="16">
        <f>F60-E60</f>
        <v>-12606.800000000001</v>
      </c>
      <c r="H60" s="15">
        <f>(F60/E60)*100</f>
        <v>-33972.432432432433</v>
      </c>
      <c r="I60" s="14"/>
    </row>
    <row r="61" spans="1:9" ht="20.100000000000001" customHeight="1" x14ac:dyDescent="0.25">
      <c r="A61" s="24" t="s">
        <v>42</v>
      </c>
      <c r="B61" s="27">
        <v>1110</v>
      </c>
      <c r="C61" s="22"/>
      <c r="D61" s="22"/>
      <c r="E61" s="22"/>
      <c r="F61" s="22"/>
      <c r="G61" s="22">
        <f>F61-E61</f>
        <v>0</v>
      </c>
      <c r="H61" s="21" t="e">
        <f>(F61/E61)*100</f>
        <v>#DIV/0!</v>
      </c>
      <c r="I61" s="20"/>
    </row>
    <row r="62" spans="1:9" ht="20.100000000000001" customHeight="1" x14ac:dyDescent="0.25">
      <c r="A62" s="24" t="s">
        <v>41</v>
      </c>
      <c r="B62" s="27">
        <v>1120</v>
      </c>
      <c r="C62" s="22" t="s">
        <v>25</v>
      </c>
      <c r="D62" s="22" t="s">
        <v>25</v>
      </c>
      <c r="E62" s="22" t="s">
        <v>25</v>
      </c>
      <c r="F62" s="22" t="s">
        <v>25</v>
      </c>
      <c r="G62" s="22" t="e">
        <f>F62-E62</f>
        <v>#VALUE!</v>
      </c>
      <c r="H62" s="21" t="e">
        <f>(F62/E62)*100</f>
        <v>#VALUE!</v>
      </c>
      <c r="I62" s="20"/>
    </row>
    <row r="63" spans="1:9" ht="20.100000000000001" customHeight="1" x14ac:dyDescent="0.25">
      <c r="A63" s="24" t="s">
        <v>40</v>
      </c>
      <c r="B63" s="27">
        <v>1130</v>
      </c>
      <c r="C63" s="22"/>
      <c r="D63" s="22"/>
      <c r="E63" s="22"/>
      <c r="F63" s="22"/>
      <c r="G63" s="22">
        <f>F63-E63</f>
        <v>0</v>
      </c>
      <c r="H63" s="21" t="e">
        <f>(F63/E63)*100</f>
        <v>#DIV/0!</v>
      </c>
      <c r="I63" s="20"/>
    </row>
    <row r="64" spans="1:9" ht="20.100000000000001" customHeight="1" x14ac:dyDescent="0.25">
      <c r="A64" s="24" t="s">
        <v>39</v>
      </c>
      <c r="B64" s="27">
        <v>1140</v>
      </c>
      <c r="C64" s="22" t="s">
        <v>25</v>
      </c>
      <c r="D64" s="22" t="s">
        <v>25</v>
      </c>
      <c r="E64" s="22" t="s">
        <v>25</v>
      </c>
      <c r="F64" s="22" t="s">
        <v>25</v>
      </c>
      <c r="G64" s="22" t="e">
        <f>F64-E64</f>
        <v>#VALUE!</v>
      </c>
      <c r="H64" s="21" t="e">
        <f>(F64/E64)*100</f>
        <v>#VALUE!</v>
      </c>
      <c r="I64" s="20"/>
    </row>
    <row r="65" spans="1:9" ht="20.100000000000001" customHeight="1" x14ac:dyDescent="0.25">
      <c r="A65" s="24" t="s">
        <v>38</v>
      </c>
      <c r="B65" s="27">
        <v>1150</v>
      </c>
      <c r="C65" s="33">
        <f>SUM(C66:C67)</f>
        <v>10383</v>
      </c>
      <c r="D65" s="33">
        <f>SUM(D66:D67)</f>
        <v>12043</v>
      </c>
      <c r="E65" s="33">
        <f>SUM(E66:E67)</f>
        <v>0</v>
      </c>
      <c r="F65" s="33">
        <f>SUM(F66:F67)</f>
        <v>12043</v>
      </c>
      <c r="G65" s="22">
        <f>F65-E65</f>
        <v>12043</v>
      </c>
      <c r="H65" s="21" t="e">
        <f>(F65/E65)*100</f>
        <v>#DIV/0!</v>
      </c>
      <c r="I65" s="20"/>
    </row>
    <row r="66" spans="1:9" ht="20.100000000000001" customHeight="1" x14ac:dyDescent="0.25">
      <c r="A66" s="24" t="s">
        <v>35</v>
      </c>
      <c r="B66" s="27">
        <v>1151</v>
      </c>
      <c r="C66" s="22"/>
      <c r="D66" s="22"/>
      <c r="E66" s="22"/>
      <c r="F66" s="22"/>
      <c r="G66" s="22">
        <f>F66-E66</f>
        <v>0</v>
      </c>
      <c r="H66" s="21" t="e">
        <f>(F66/E66)*100</f>
        <v>#DIV/0!</v>
      </c>
      <c r="I66" s="20"/>
    </row>
    <row r="67" spans="1:9" ht="20.100000000000001" customHeight="1" x14ac:dyDescent="0.25">
      <c r="A67" s="24" t="s">
        <v>37</v>
      </c>
      <c r="B67" s="27">
        <v>1152</v>
      </c>
      <c r="C67" s="22">
        <v>10383</v>
      </c>
      <c r="D67" s="22">
        <v>12043</v>
      </c>
      <c r="E67" s="22"/>
      <c r="F67" s="22">
        <v>12043</v>
      </c>
      <c r="G67" s="22"/>
      <c r="H67" s="21" t="e">
        <f>(F67/E67)*100</f>
        <v>#DIV/0!</v>
      </c>
      <c r="I67" s="20"/>
    </row>
    <row r="68" spans="1:9" ht="20.100000000000001" customHeight="1" x14ac:dyDescent="0.25">
      <c r="A68" s="24" t="s">
        <v>36</v>
      </c>
      <c r="B68" s="27">
        <v>1160</v>
      </c>
      <c r="C68" s="33">
        <f>SUM(C69:C70)</f>
        <v>0</v>
      </c>
      <c r="D68" s="33">
        <f>SUM(D69:D70)</f>
        <v>0</v>
      </c>
      <c r="E68" s="33">
        <f>SUM(E69:E70)</f>
        <v>0</v>
      </c>
      <c r="F68" s="33">
        <f>SUM(F69:F70)</f>
        <v>0</v>
      </c>
      <c r="G68" s="22">
        <f>F68-E68</f>
        <v>0</v>
      </c>
      <c r="H68" s="21" t="e">
        <f>(F68/E68)*100</f>
        <v>#DIV/0!</v>
      </c>
      <c r="I68" s="20"/>
    </row>
    <row r="69" spans="1:9" ht="20.100000000000001" customHeight="1" x14ac:dyDescent="0.25">
      <c r="A69" s="24" t="s">
        <v>35</v>
      </c>
      <c r="B69" s="27">
        <v>1161</v>
      </c>
      <c r="C69" s="22" t="s">
        <v>25</v>
      </c>
      <c r="D69" s="22" t="s">
        <v>25</v>
      </c>
      <c r="E69" s="22" t="s">
        <v>25</v>
      </c>
      <c r="F69" s="22" t="s">
        <v>25</v>
      </c>
      <c r="G69" s="22"/>
      <c r="H69" s="21" t="e">
        <f>(F69/E69)*100</f>
        <v>#VALUE!</v>
      </c>
      <c r="I69" s="20"/>
    </row>
    <row r="70" spans="1:9" ht="20.100000000000001" customHeight="1" x14ac:dyDescent="0.25">
      <c r="A70" s="24" t="s">
        <v>34</v>
      </c>
      <c r="B70" s="27">
        <v>1162</v>
      </c>
      <c r="C70" s="22" t="s">
        <v>25</v>
      </c>
      <c r="D70" s="22" t="s">
        <v>25</v>
      </c>
      <c r="E70" s="22" t="s">
        <v>25</v>
      </c>
      <c r="F70" s="22" t="s">
        <v>25</v>
      </c>
      <c r="G70" s="22" t="e">
        <f>F70-E70</f>
        <v>#VALUE!</v>
      </c>
      <c r="H70" s="21" t="e">
        <f>(F70/E70)*100</f>
        <v>#VALUE!</v>
      </c>
      <c r="I70" s="20"/>
    </row>
    <row r="71" spans="1:9" s="13" customFormat="1" ht="20.100000000000001" customHeight="1" x14ac:dyDescent="0.25">
      <c r="A71" s="19" t="s">
        <v>33</v>
      </c>
      <c r="B71" s="32">
        <v>1170</v>
      </c>
      <c r="C71" s="37">
        <f>SUM(C60,C61,C62,C63,C64,C65,C68)</f>
        <v>424</v>
      </c>
      <c r="D71" s="37">
        <f>SUM(D60,D61,D62,D63,D64,D65,D68)</f>
        <v>-526.80000000000109</v>
      </c>
      <c r="E71" s="37">
        <v>37</v>
      </c>
      <c r="F71" s="37">
        <f>SUM(F60,F61,F62,F63,F64,F65,F68)</f>
        <v>-526.80000000000109</v>
      </c>
      <c r="G71" s="16">
        <f>F71-E71</f>
        <v>-563.80000000000109</v>
      </c>
      <c r="H71" s="15">
        <f>(F71/E71)*100</f>
        <v>-1423.7837837837867</v>
      </c>
      <c r="I71" s="14"/>
    </row>
    <row r="72" spans="1:9" ht="20.100000000000001" customHeight="1" x14ac:dyDescent="0.25">
      <c r="A72" s="24" t="s">
        <v>32</v>
      </c>
      <c r="B72" s="38">
        <v>1180</v>
      </c>
      <c r="C72" s="22">
        <v>-76</v>
      </c>
      <c r="D72" s="22" t="s">
        <v>25</v>
      </c>
      <c r="E72" s="22" t="s">
        <v>25</v>
      </c>
      <c r="F72" s="22" t="s">
        <v>25</v>
      </c>
      <c r="G72" s="22" t="e">
        <f>F72-E72</f>
        <v>#VALUE!</v>
      </c>
      <c r="H72" s="21" t="e">
        <f>(F72/E72)*100</f>
        <v>#VALUE!</v>
      </c>
      <c r="I72" s="20"/>
    </row>
    <row r="73" spans="1:9" ht="20.100000000000001" customHeight="1" x14ac:dyDescent="0.25">
      <c r="A73" s="24" t="s">
        <v>31</v>
      </c>
      <c r="B73" s="38">
        <v>1181</v>
      </c>
      <c r="C73" s="22"/>
      <c r="D73" s="22"/>
      <c r="E73" s="22"/>
      <c r="F73" s="22"/>
      <c r="G73" s="22"/>
      <c r="H73" s="21" t="e">
        <f>(F73/E73)*100</f>
        <v>#DIV/0!</v>
      </c>
      <c r="I73" s="20"/>
    </row>
    <row r="74" spans="1:9" ht="20.100000000000001" customHeight="1" x14ac:dyDescent="0.25">
      <c r="A74" s="24" t="s">
        <v>30</v>
      </c>
      <c r="B74" s="27">
        <v>1190</v>
      </c>
      <c r="C74" s="22"/>
      <c r="D74" s="22"/>
      <c r="E74" s="22"/>
      <c r="F74" s="22"/>
      <c r="G74" s="22"/>
      <c r="H74" s="21" t="e">
        <f>(F74/E74)*100</f>
        <v>#DIV/0!</v>
      </c>
      <c r="I74" s="20"/>
    </row>
    <row r="75" spans="1:9" ht="20.100000000000001" customHeight="1" x14ac:dyDescent="0.25">
      <c r="A75" s="24" t="s">
        <v>29</v>
      </c>
      <c r="B75" s="36">
        <v>1191</v>
      </c>
      <c r="C75" s="22" t="s">
        <v>25</v>
      </c>
      <c r="D75" s="22" t="s">
        <v>25</v>
      </c>
      <c r="E75" s="22" t="s">
        <v>25</v>
      </c>
      <c r="F75" s="22" t="s">
        <v>25</v>
      </c>
      <c r="G75" s="22" t="e">
        <f>F75-E75</f>
        <v>#VALUE!</v>
      </c>
      <c r="H75" s="21" t="e">
        <f>(F75/E75)*100</f>
        <v>#VALUE!</v>
      </c>
      <c r="I75" s="20"/>
    </row>
    <row r="76" spans="1:9" s="13" customFormat="1" ht="20.100000000000001" customHeight="1" x14ac:dyDescent="0.25">
      <c r="A76" s="19" t="s">
        <v>28</v>
      </c>
      <c r="B76" s="32">
        <v>1200</v>
      </c>
      <c r="C76" s="37">
        <f>SUM(C71,C72,C73,C74,C75)</f>
        <v>348</v>
      </c>
      <c r="D76" s="37">
        <f>SUM(D71,D72,D73,D74,D75)</f>
        <v>-526.80000000000109</v>
      </c>
      <c r="E76" s="37">
        <f>SUM(E71,E72,E73,E74,E75)</f>
        <v>37</v>
      </c>
      <c r="F76" s="37">
        <f>SUM(F71,F72,F73,F74,F75)</f>
        <v>-526.80000000000109</v>
      </c>
      <c r="G76" s="16">
        <f>F76-E76</f>
        <v>-563.80000000000109</v>
      </c>
      <c r="H76" s="15">
        <f>(F76/E76)*100</f>
        <v>-1423.7837837837867</v>
      </c>
      <c r="I76" s="14"/>
    </row>
    <row r="77" spans="1:9" ht="20.100000000000001" customHeight="1" x14ac:dyDescent="0.25">
      <c r="A77" s="24" t="s">
        <v>27</v>
      </c>
      <c r="B77" s="36">
        <v>1201</v>
      </c>
      <c r="C77" s="22">
        <v>348</v>
      </c>
      <c r="D77" s="22"/>
      <c r="E77" s="22">
        <v>37</v>
      </c>
      <c r="F77" s="22"/>
      <c r="G77" s="22">
        <f>F77-E77</f>
        <v>-37</v>
      </c>
      <c r="H77" s="21">
        <f>(F77/E77)*100</f>
        <v>0</v>
      </c>
      <c r="I77" s="25"/>
    </row>
    <row r="78" spans="1:9" ht="20.100000000000001" customHeight="1" x14ac:dyDescent="0.25">
      <c r="A78" s="24" t="s">
        <v>26</v>
      </c>
      <c r="B78" s="36">
        <v>1202</v>
      </c>
      <c r="C78" s="22" t="s">
        <v>25</v>
      </c>
      <c r="D78" s="22">
        <v>-527</v>
      </c>
      <c r="E78" s="22"/>
      <c r="F78" s="22">
        <v>-527</v>
      </c>
      <c r="G78" s="22">
        <f>F78-E78</f>
        <v>-527</v>
      </c>
      <c r="H78" s="21" t="e">
        <f>(F78/E78)*100</f>
        <v>#DIV/0!</v>
      </c>
      <c r="I78" s="25"/>
    </row>
    <row r="79" spans="1:9" ht="20.100000000000001" customHeight="1" x14ac:dyDescent="0.25">
      <c r="A79" s="19" t="s">
        <v>24</v>
      </c>
      <c r="B79" s="27">
        <v>1210</v>
      </c>
      <c r="C79" s="35">
        <f>SUM(C7,C49,C61,C63,C65,C73,C74)</f>
        <v>15640</v>
      </c>
      <c r="D79" s="35">
        <f>SUM(D7,D49,D61,D63,D65,D73,D74)</f>
        <v>17064</v>
      </c>
      <c r="E79" s="35">
        <f>SUM(E7,E49,E61,E63,E65,E73,E74)</f>
        <v>4697</v>
      </c>
      <c r="F79" s="35">
        <f>SUM(F7,F49,F61,F63,F65,F73,F74)</f>
        <v>17064</v>
      </c>
      <c r="G79" s="16">
        <f>F79-E79</f>
        <v>12367</v>
      </c>
      <c r="H79" s="15">
        <f>(F79/E79)*100</f>
        <v>363.29572067276985</v>
      </c>
      <c r="I79" s="20"/>
    </row>
    <row r="80" spans="1:9" ht="20.100000000000001" customHeight="1" x14ac:dyDescent="0.25">
      <c r="A80" s="19" t="s">
        <v>23</v>
      </c>
      <c r="B80" s="27">
        <v>1220</v>
      </c>
      <c r="C80" s="35">
        <f>SUM(C8,C18,C41,C53,C62,C64,C68,C72,C75)</f>
        <v>-15292</v>
      </c>
      <c r="D80" s="35">
        <f>SUM(D8,D18,D41,D53,D62,D64,D68,D72,D75)</f>
        <v>-17590.800000000003</v>
      </c>
      <c r="E80" s="35">
        <f>SUM(E8,E18,E41,E53,E62,E64,E68,E72,E75)</f>
        <v>-4660</v>
      </c>
      <c r="F80" s="35">
        <f>SUM(F8,F18,F41,F53,F62,F64,F68,F72,F75)</f>
        <v>-17590.800000000003</v>
      </c>
      <c r="G80" s="16">
        <f>F80-E80</f>
        <v>-12930.800000000003</v>
      </c>
      <c r="H80" s="15">
        <f>(F80/E80)*100</f>
        <v>377.4849785407726</v>
      </c>
      <c r="I80" s="20"/>
    </row>
    <row r="81" spans="1:9" ht="20.100000000000001" customHeight="1" x14ac:dyDescent="0.25">
      <c r="A81" s="24" t="s">
        <v>22</v>
      </c>
      <c r="B81" s="27">
        <v>1230</v>
      </c>
      <c r="C81" s="22"/>
      <c r="D81" s="22"/>
      <c r="E81" s="22"/>
      <c r="F81" s="22"/>
      <c r="G81" s="22">
        <f>F81-E81</f>
        <v>0</v>
      </c>
      <c r="H81" s="21" t="e">
        <f>(F81/E81)*100</f>
        <v>#DIV/0!</v>
      </c>
      <c r="I81" s="20"/>
    </row>
    <row r="82" spans="1:9" ht="24.9" customHeight="1" x14ac:dyDescent="0.25">
      <c r="A82" s="34" t="s">
        <v>21</v>
      </c>
      <c r="B82" s="34"/>
      <c r="C82" s="34"/>
      <c r="D82" s="34"/>
      <c r="E82" s="34"/>
      <c r="F82" s="34"/>
      <c r="G82" s="34"/>
      <c r="H82" s="34"/>
      <c r="I82" s="34"/>
    </row>
    <row r="83" spans="1:9" ht="20.100000000000001" customHeight="1" x14ac:dyDescent="0.25">
      <c r="A83" s="24" t="s">
        <v>20</v>
      </c>
      <c r="B83" s="27">
        <v>1300</v>
      </c>
      <c r="C83" s="33">
        <f>C60</f>
        <v>-9959</v>
      </c>
      <c r="D83" s="33">
        <f>D60</f>
        <v>-12569.800000000001</v>
      </c>
      <c r="E83" s="33">
        <f>E60</f>
        <v>37</v>
      </c>
      <c r="F83" s="33">
        <f>F60</f>
        <v>-12569.800000000001</v>
      </c>
      <c r="G83" s="22">
        <f>F83-E83</f>
        <v>-12606.800000000001</v>
      </c>
      <c r="H83" s="21">
        <f>(F83/E83)*100</f>
        <v>-33972.432432432433</v>
      </c>
      <c r="I83" s="20"/>
    </row>
    <row r="84" spans="1:9" ht="20.100000000000001" customHeight="1" x14ac:dyDescent="0.25">
      <c r="A84" s="24" t="s">
        <v>19</v>
      </c>
      <c r="B84" s="27">
        <v>1301</v>
      </c>
      <c r="C84" s="33">
        <f>C96</f>
        <v>10384</v>
      </c>
      <c r="D84" s="33">
        <v>12043</v>
      </c>
      <c r="E84" s="33">
        <f>E96</f>
        <v>5</v>
      </c>
      <c r="F84" s="33">
        <v>12043</v>
      </c>
      <c r="G84" s="22">
        <f>F84-E84</f>
        <v>12038</v>
      </c>
      <c r="H84" s="21">
        <f>(F84/E84)*100</f>
        <v>240860</v>
      </c>
      <c r="I84" s="20"/>
    </row>
    <row r="85" spans="1:9" ht="20.100000000000001" customHeight="1" x14ac:dyDescent="0.25">
      <c r="A85" s="24" t="s">
        <v>18</v>
      </c>
      <c r="B85" s="27">
        <v>1302</v>
      </c>
      <c r="C85" s="33">
        <f>C50</f>
        <v>0</v>
      </c>
      <c r="D85" s="33">
        <f>D50</f>
        <v>0</v>
      </c>
      <c r="E85" s="33">
        <f>E50</f>
        <v>0</v>
      </c>
      <c r="F85" s="33">
        <f>F50</f>
        <v>0</v>
      </c>
      <c r="G85" s="22">
        <f>F85-E85</f>
        <v>0</v>
      </c>
      <c r="H85" s="21" t="e">
        <f>(F85/E85)*100</f>
        <v>#DIV/0!</v>
      </c>
      <c r="I85" s="20"/>
    </row>
    <row r="86" spans="1:9" ht="19.5" customHeight="1" x14ac:dyDescent="0.25">
      <c r="A86" s="24" t="s">
        <v>17</v>
      </c>
      <c r="B86" s="27">
        <v>1303</v>
      </c>
      <c r="C86" s="33" t="str">
        <f>C54</f>
        <v>(    )</v>
      </c>
      <c r="D86" s="33" t="str">
        <f>D54</f>
        <v>(    )</v>
      </c>
      <c r="E86" s="33" t="str">
        <f>E54</f>
        <v>(    )</v>
      </c>
      <c r="F86" s="33" t="str">
        <f>F54</f>
        <v>(    )</v>
      </c>
      <c r="G86" s="22" t="e">
        <f>F86-E86</f>
        <v>#VALUE!</v>
      </c>
      <c r="H86" s="21" t="e">
        <f>(F86/E86)*100</f>
        <v>#VALUE!</v>
      </c>
      <c r="I86" s="20"/>
    </row>
    <row r="87" spans="1:9" ht="20.100000000000001" customHeight="1" x14ac:dyDescent="0.25">
      <c r="A87" s="24" t="s">
        <v>16</v>
      </c>
      <c r="B87" s="27">
        <v>1304</v>
      </c>
      <c r="C87" s="33">
        <f>C51</f>
        <v>0</v>
      </c>
      <c r="D87" s="33">
        <f>D51</f>
        <v>0</v>
      </c>
      <c r="E87" s="33">
        <f>E51</f>
        <v>0</v>
      </c>
      <c r="F87" s="33">
        <f>F51</f>
        <v>0</v>
      </c>
      <c r="G87" s="22"/>
      <c r="H87" s="21" t="e">
        <f>(F87/E87)*100</f>
        <v>#DIV/0!</v>
      </c>
      <c r="I87" s="20"/>
    </row>
    <row r="88" spans="1:9" ht="20.100000000000001" customHeight="1" x14ac:dyDescent="0.25">
      <c r="A88" s="24" t="s">
        <v>15</v>
      </c>
      <c r="B88" s="27">
        <v>1305</v>
      </c>
      <c r="C88" s="33" t="str">
        <f>C55</f>
        <v>(    )</v>
      </c>
      <c r="D88" s="33" t="str">
        <f>D55</f>
        <v>(    )</v>
      </c>
      <c r="E88" s="33" t="str">
        <f>E55</f>
        <v>(    )</v>
      </c>
      <c r="F88" s="33" t="str">
        <f>F55</f>
        <v>(    )</v>
      </c>
      <c r="G88" s="22" t="e">
        <f>F88-E88</f>
        <v>#VALUE!</v>
      </c>
      <c r="H88" s="21" t="e">
        <f>(F88/E88)*100</f>
        <v>#VALUE!</v>
      </c>
      <c r="I88" s="20"/>
    </row>
    <row r="89" spans="1:9" s="13" customFormat="1" ht="20.100000000000001" customHeight="1" x14ac:dyDescent="0.25">
      <c r="A89" s="19" t="s">
        <v>14</v>
      </c>
      <c r="B89" s="32">
        <v>1310</v>
      </c>
      <c r="C89" s="31" t="e">
        <f>C83+C84-C85-C86-C87-C88</f>
        <v>#VALUE!</v>
      </c>
      <c r="D89" s="31" t="e">
        <f>D83+D84-D85-D86-D87-D88</f>
        <v>#VALUE!</v>
      </c>
      <c r="E89" s="31" t="e">
        <f>E83+E84-E85-E86-E87-E88</f>
        <v>#VALUE!</v>
      </c>
      <c r="F89" s="31" t="e">
        <f>F83+F84-F85-F86-F87-F88</f>
        <v>#VALUE!</v>
      </c>
      <c r="G89" s="16" t="e">
        <f>F89-E89</f>
        <v>#VALUE!</v>
      </c>
      <c r="H89" s="15" t="e">
        <f>(F89/E89)*100</f>
        <v>#VALUE!</v>
      </c>
      <c r="I89" s="14"/>
    </row>
    <row r="90" spans="1:9" s="13" customFormat="1" ht="20.100000000000001" customHeight="1" x14ac:dyDescent="0.25">
      <c r="A90" s="30" t="s">
        <v>13</v>
      </c>
      <c r="B90" s="29"/>
      <c r="C90" s="29"/>
      <c r="D90" s="29"/>
      <c r="E90" s="29"/>
      <c r="F90" s="29"/>
      <c r="G90" s="29"/>
      <c r="H90" s="29"/>
      <c r="I90" s="28"/>
    </row>
    <row r="91" spans="1:9" s="13" customFormat="1" ht="20.100000000000001" customHeight="1" x14ac:dyDescent="0.25">
      <c r="A91" s="24" t="s">
        <v>12</v>
      </c>
      <c r="B91" s="27">
        <v>1400</v>
      </c>
      <c r="C91" s="22">
        <v>1971</v>
      </c>
      <c r="D91" s="22">
        <v>2132</v>
      </c>
      <c r="E91" s="22">
        <v>1942</v>
      </c>
      <c r="F91" s="22">
        <v>2132</v>
      </c>
      <c r="G91" s="22">
        <f>F91-E91</f>
        <v>190</v>
      </c>
      <c r="H91" s="21">
        <f>(F91/E91)*100</f>
        <v>109.783728115345</v>
      </c>
      <c r="I91" s="20"/>
    </row>
    <row r="92" spans="1:9" s="13" customFormat="1" ht="20.100000000000001" customHeight="1" x14ac:dyDescent="0.35">
      <c r="A92" s="24" t="s">
        <v>11</v>
      </c>
      <c r="B92" s="26">
        <v>1401</v>
      </c>
      <c r="C92" s="22">
        <v>1187</v>
      </c>
      <c r="D92" s="22">
        <v>1460</v>
      </c>
      <c r="E92" s="22">
        <v>1210</v>
      </c>
      <c r="F92" s="22">
        <v>1460</v>
      </c>
      <c r="G92" s="22">
        <f>F92-E92</f>
        <v>250</v>
      </c>
      <c r="H92" s="21">
        <f>(F92/E92)*100</f>
        <v>120.66115702479338</v>
      </c>
      <c r="I92" s="25"/>
    </row>
    <row r="93" spans="1:9" s="13" customFormat="1" ht="20.100000000000001" customHeight="1" x14ac:dyDescent="0.35">
      <c r="A93" s="24" t="s">
        <v>10</v>
      </c>
      <c r="B93" s="26">
        <v>1402</v>
      </c>
      <c r="C93" s="22">
        <v>784</v>
      </c>
      <c r="D93" s="22">
        <v>672</v>
      </c>
      <c r="E93" s="22">
        <v>732</v>
      </c>
      <c r="F93" s="22">
        <v>672</v>
      </c>
      <c r="G93" s="22">
        <f>F93-E93</f>
        <v>-60</v>
      </c>
      <c r="H93" s="21">
        <f>(F93/E93)*100</f>
        <v>91.803278688524586</v>
      </c>
      <c r="I93" s="25"/>
    </row>
    <row r="94" spans="1:9" s="13" customFormat="1" ht="20.100000000000001" customHeight="1" x14ac:dyDescent="0.35">
      <c r="A94" s="24" t="s">
        <v>9</v>
      </c>
      <c r="B94" s="23">
        <v>1410</v>
      </c>
      <c r="C94" s="22">
        <v>2025</v>
      </c>
      <c r="D94" s="22">
        <v>2599</v>
      </c>
      <c r="E94" s="22">
        <v>2024</v>
      </c>
      <c r="F94" s="22">
        <v>2599</v>
      </c>
      <c r="G94" s="22">
        <f>F94-E94</f>
        <v>575</v>
      </c>
      <c r="H94" s="21">
        <f>(F94/E94)*100</f>
        <v>128.40909090909091</v>
      </c>
      <c r="I94" s="20"/>
    </row>
    <row r="95" spans="1:9" s="13" customFormat="1" ht="20.100000000000001" customHeight="1" x14ac:dyDescent="0.35">
      <c r="A95" s="24" t="s">
        <v>8</v>
      </c>
      <c r="B95" s="23">
        <v>1420</v>
      </c>
      <c r="C95" s="22">
        <v>433</v>
      </c>
      <c r="D95" s="22">
        <v>568</v>
      </c>
      <c r="E95" s="22">
        <v>445</v>
      </c>
      <c r="F95" s="22">
        <v>568</v>
      </c>
      <c r="G95" s="22">
        <f>F95-E95</f>
        <v>123</v>
      </c>
      <c r="H95" s="21">
        <f>(F95/E95)*100</f>
        <v>127.64044943820225</v>
      </c>
      <c r="I95" s="20"/>
    </row>
    <row r="96" spans="1:9" s="13" customFormat="1" ht="20.100000000000001" customHeight="1" x14ac:dyDescent="0.35">
      <c r="A96" s="24" t="s">
        <v>7</v>
      </c>
      <c r="B96" s="23">
        <v>1430</v>
      </c>
      <c r="C96" s="22">
        <v>10384</v>
      </c>
      <c r="D96" s="22">
        <v>12069</v>
      </c>
      <c r="E96" s="22">
        <v>5</v>
      </c>
      <c r="F96" s="22">
        <v>12069</v>
      </c>
      <c r="G96" s="22">
        <f>F96-E96</f>
        <v>12064</v>
      </c>
      <c r="H96" s="21">
        <f>(F96/E96)*100</f>
        <v>241380.00000000003</v>
      </c>
      <c r="I96" s="20"/>
    </row>
    <row r="97" spans="1:9" s="13" customFormat="1" ht="20.100000000000001" customHeight="1" x14ac:dyDescent="0.35">
      <c r="A97" s="24" t="s">
        <v>6</v>
      </c>
      <c r="B97" s="23">
        <v>1440</v>
      </c>
      <c r="C97" s="22">
        <v>403</v>
      </c>
      <c r="D97" s="22">
        <v>222</v>
      </c>
      <c r="E97" s="22">
        <v>244</v>
      </c>
      <c r="F97" s="22">
        <v>222</v>
      </c>
      <c r="G97" s="22">
        <f>F97-E97</f>
        <v>-22</v>
      </c>
      <c r="H97" s="21">
        <f>(F97/E97)*100</f>
        <v>90.983606557377044</v>
      </c>
      <c r="I97" s="20"/>
    </row>
    <row r="98" spans="1:9" s="13" customFormat="1" ht="17.399999999999999" x14ac:dyDescent="0.3">
      <c r="A98" s="19" t="s">
        <v>5</v>
      </c>
      <c r="B98" s="18">
        <v>1450</v>
      </c>
      <c r="C98" s="17">
        <f>SUM(C91,C94:C97)</f>
        <v>15216</v>
      </c>
      <c r="D98" s="17">
        <f>SUM(D91,D94:D97)</f>
        <v>17590</v>
      </c>
      <c r="E98" s="17">
        <f>SUM(E91,E94:E97)</f>
        <v>4660</v>
      </c>
      <c r="F98" s="17">
        <f>SUM(F91,F94:F97)</f>
        <v>17590</v>
      </c>
      <c r="G98" s="16">
        <f>F98-E98</f>
        <v>12930</v>
      </c>
      <c r="H98" s="15">
        <f>(F98/E98)*100</f>
        <v>377.46781115879833</v>
      </c>
      <c r="I98" s="14"/>
    </row>
    <row r="99" spans="1:9" s="13" customFormat="1" ht="18.75" customHeight="1" x14ac:dyDescent="0.25">
      <c r="A99" s="4" t="s">
        <v>4</v>
      </c>
      <c r="B99" s="12"/>
      <c r="C99" s="11" t="s">
        <v>3</v>
      </c>
      <c r="D99" s="11"/>
      <c r="E99" s="10"/>
      <c r="F99" s="9" t="s">
        <v>2</v>
      </c>
      <c r="G99" s="9"/>
      <c r="H99" s="9"/>
      <c r="I99" s="1"/>
    </row>
    <row r="100" spans="1:9" s="13" customFormat="1" x14ac:dyDescent="0.25">
      <c r="A100" s="4" t="s">
        <v>1</v>
      </c>
      <c r="B100" s="2"/>
      <c r="C100" s="2"/>
      <c r="D100" s="2"/>
      <c r="E100" s="2"/>
      <c r="F100" s="2" t="s">
        <v>0</v>
      </c>
      <c r="G100" s="2"/>
      <c r="H100" s="2"/>
      <c r="I100" s="2"/>
    </row>
    <row r="101" spans="1:9" x14ac:dyDescent="0.25">
      <c r="A101" s="4"/>
    </row>
    <row r="102" spans="1:9" ht="27.75" customHeight="1" x14ac:dyDescent="0.25">
      <c r="A102" s="4"/>
      <c r="B102" s="12"/>
      <c r="C102" s="11"/>
      <c r="D102" s="11"/>
      <c r="E102" s="10"/>
      <c r="F102" s="9"/>
      <c r="G102" s="9"/>
      <c r="H102" s="9"/>
      <c r="I102" s="1"/>
    </row>
    <row r="103" spans="1:9" s="5" customFormat="1" x14ac:dyDescent="0.25">
      <c r="A103" s="8"/>
      <c r="B103" s="1"/>
      <c r="C103" s="7"/>
      <c r="D103" s="7"/>
      <c r="E103" s="1"/>
      <c r="F103" s="6"/>
      <c r="G103" s="6"/>
      <c r="H103" s="6"/>
    </row>
    <row r="104" spans="1:9" x14ac:dyDescent="0.25">
      <c r="A104" s="4"/>
    </row>
    <row r="105" spans="1:9" x14ac:dyDescent="0.25">
      <c r="A105" s="4"/>
    </row>
    <row r="106" spans="1:9" x14ac:dyDescent="0.25">
      <c r="A106" s="4"/>
    </row>
    <row r="107" spans="1:9" x14ac:dyDescent="0.25">
      <c r="A107" s="4"/>
    </row>
    <row r="108" spans="1:9" x14ac:dyDescent="0.25">
      <c r="A108" s="4"/>
    </row>
    <row r="109" spans="1:9" x14ac:dyDescent="0.25">
      <c r="A109" s="4"/>
    </row>
    <row r="110" spans="1:9" x14ac:dyDescent="0.25">
      <c r="A110" s="4"/>
    </row>
    <row r="111" spans="1:9" x14ac:dyDescent="0.25">
      <c r="A111" s="4"/>
    </row>
    <row r="112" spans="1:9" x14ac:dyDescent="0.25">
      <c r="A112" s="4"/>
    </row>
    <row r="113" spans="1:1" x14ac:dyDescent="0.25">
      <c r="A113" s="4"/>
    </row>
    <row r="114" spans="1:1" x14ac:dyDescent="0.25">
      <c r="A114" s="4"/>
    </row>
    <row r="115" spans="1:1" x14ac:dyDescent="0.25">
      <c r="A115" s="4"/>
    </row>
    <row r="116" spans="1:1" x14ac:dyDescent="0.25">
      <c r="A116" s="4"/>
    </row>
    <row r="117" spans="1:1" x14ac:dyDescent="0.25">
      <c r="A117" s="4"/>
    </row>
    <row r="118" spans="1:1" x14ac:dyDescent="0.25">
      <c r="A118" s="4"/>
    </row>
    <row r="119" spans="1:1" x14ac:dyDescent="0.25">
      <c r="A119" s="4"/>
    </row>
    <row r="120" spans="1:1" x14ac:dyDescent="0.25">
      <c r="A120" s="4"/>
    </row>
    <row r="121" spans="1:1" x14ac:dyDescent="0.25">
      <c r="A121" s="4"/>
    </row>
    <row r="122" spans="1:1" x14ac:dyDescent="0.25">
      <c r="A122" s="4"/>
    </row>
    <row r="123" spans="1:1" x14ac:dyDescent="0.25">
      <c r="A123" s="4"/>
    </row>
    <row r="124" spans="1:1" x14ac:dyDescent="0.25">
      <c r="A124" s="4"/>
    </row>
    <row r="125" spans="1:1" x14ac:dyDescent="0.25">
      <c r="A125" s="4"/>
    </row>
    <row r="126" spans="1:1" x14ac:dyDescent="0.25">
      <c r="A126" s="4"/>
    </row>
    <row r="127" spans="1:1" x14ac:dyDescent="0.25">
      <c r="A127" s="4"/>
    </row>
    <row r="128" spans="1:1" x14ac:dyDescent="0.25">
      <c r="A128" s="4"/>
    </row>
    <row r="129" spans="1:1" x14ac:dyDescent="0.25">
      <c r="A129" s="4"/>
    </row>
    <row r="130" spans="1:1" x14ac:dyDescent="0.25">
      <c r="A130" s="4"/>
    </row>
    <row r="131" spans="1:1" x14ac:dyDescent="0.25">
      <c r="A131" s="4"/>
    </row>
    <row r="132" spans="1:1" x14ac:dyDescent="0.25">
      <c r="A132" s="4"/>
    </row>
    <row r="133" spans="1:1" x14ac:dyDescent="0.25">
      <c r="A133" s="4"/>
    </row>
    <row r="134" spans="1:1" x14ac:dyDescent="0.25">
      <c r="A134" s="4"/>
    </row>
    <row r="135" spans="1:1" x14ac:dyDescent="0.25">
      <c r="A135" s="4"/>
    </row>
    <row r="136" spans="1:1" x14ac:dyDescent="0.25">
      <c r="A136" s="4"/>
    </row>
    <row r="137" spans="1:1" x14ac:dyDescent="0.25">
      <c r="A137" s="4"/>
    </row>
    <row r="138" spans="1:1" x14ac:dyDescent="0.25">
      <c r="A138" s="4"/>
    </row>
    <row r="139" spans="1:1" x14ac:dyDescent="0.25">
      <c r="A139" s="4"/>
    </row>
    <row r="140" spans="1:1" x14ac:dyDescent="0.25">
      <c r="A140" s="4"/>
    </row>
    <row r="141" spans="1:1" x14ac:dyDescent="0.25">
      <c r="A141" s="4"/>
    </row>
    <row r="142" spans="1:1" x14ac:dyDescent="0.25">
      <c r="A142" s="4"/>
    </row>
    <row r="143" spans="1:1" x14ac:dyDescent="0.25">
      <c r="A143" s="4"/>
    </row>
    <row r="144" spans="1:1" x14ac:dyDescent="0.25">
      <c r="A144" s="4"/>
    </row>
    <row r="145" spans="1:1" x14ac:dyDescent="0.25">
      <c r="A145" s="4"/>
    </row>
    <row r="146" spans="1:1" x14ac:dyDescent="0.25">
      <c r="A146" s="4"/>
    </row>
    <row r="147" spans="1:1" x14ac:dyDescent="0.25">
      <c r="A147" s="4"/>
    </row>
    <row r="148" spans="1:1" x14ac:dyDescent="0.25">
      <c r="A148" s="4"/>
    </row>
    <row r="149" spans="1:1" x14ac:dyDescent="0.25">
      <c r="A149" s="4"/>
    </row>
    <row r="150" spans="1:1" x14ac:dyDescent="0.25">
      <c r="A150" s="4"/>
    </row>
    <row r="151" spans="1:1" x14ac:dyDescent="0.25">
      <c r="A151" s="4"/>
    </row>
    <row r="152" spans="1:1" x14ac:dyDescent="0.25">
      <c r="A152" s="4"/>
    </row>
    <row r="153" spans="1:1" x14ac:dyDescent="0.25">
      <c r="A153" s="4"/>
    </row>
    <row r="154" spans="1:1" x14ac:dyDescent="0.25">
      <c r="A154" s="4"/>
    </row>
    <row r="155" spans="1:1" x14ac:dyDescent="0.25">
      <c r="A155" s="4"/>
    </row>
    <row r="156" spans="1:1" x14ac:dyDescent="0.25">
      <c r="A156" s="4"/>
    </row>
    <row r="157" spans="1:1" x14ac:dyDescent="0.25">
      <c r="A157" s="4"/>
    </row>
    <row r="158" spans="1:1" x14ac:dyDescent="0.25">
      <c r="A158" s="4"/>
    </row>
    <row r="159" spans="1:1" x14ac:dyDescent="0.25">
      <c r="A159" s="4"/>
    </row>
    <row r="160" spans="1:1" x14ac:dyDescent="0.25">
      <c r="A160" s="4"/>
    </row>
    <row r="161" spans="1:1" x14ac:dyDescent="0.25">
      <c r="A161" s="4"/>
    </row>
    <row r="162" spans="1:1" x14ac:dyDescent="0.25">
      <c r="A162" s="3"/>
    </row>
    <row r="163" spans="1:1" x14ac:dyDescent="0.25">
      <c r="A163" s="3"/>
    </row>
    <row r="164" spans="1:1" x14ac:dyDescent="0.25">
      <c r="A164" s="3"/>
    </row>
    <row r="165" spans="1:1" x14ac:dyDescent="0.25">
      <c r="A165" s="3"/>
    </row>
    <row r="166" spans="1:1" x14ac:dyDescent="0.25">
      <c r="A166" s="3"/>
    </row>
    <row r="167" spans="1:1" x14ac:dyDescent="0.25">
      <c r="A167" s="3"/>
    </row>
    <row r="168" spans="1:1" x14ac:dyDescent="0.25">
      <c r="A168" s="3"/>
    </row>
    <row r="169" spans="1:1" x14ac:dyDescent="0.25">
      <c r="A169" s="3"/>
    </row>
    <row r="170" spans="1:1" x14ac:dyDescent="0.25">
      <c r="A170" s="3"/>
    </row>
    <row r="171" spans="1:1" x14ac:dyDescent="0.25">
      <c r="A171" s="3"/>
    </row>
    <row r="172" spans="1:1" x14ac:dyDescent="0.25">
      <c r="A172" s="3"/>
    </row>
    <row r="173" spans="1:1" x14ac:dyDescent="0.25">
      <c r="A173" s="3"/>
    </row>
    <row r="174" spans="1:1" x14ac:dyDescent="0.25">
      <c r="A174" s="3"/>
    </row>
    <row r="175" spans="1:1" x14ac:dyDescent="0.25">
      <c r="A175" s="3"/>
    </row>
    <row r="176" spans="1:1" x14ac:dyDescent="0.25">
      <c r="A176" s="3"/>
    </row>
    <row r="177" spans="1:1" x14ac:dyDescent="0.25">
      <c r="A177" s="3"/>
    </row>
    <row r="178" spans="1:1" x14ac:dyDescent="0.25">
      <c r="A178" s="3"/>
    </row>
    <row r="179" spans="1:1" x14ac:dyDescent="0.25">
      <c r="A179" s="3"/>
    </row>
    <row r="180" spans="1:1" x14ac:dyDescent="0.25">
      <c r="A180" s="3"/>
    </row>
    <row r="181" spans="1:1" x14ac:dyDescent="0.25">
      <c r="A181" s="3"/>
    </row>
    <row r="182" spans="1:1" x14ac:dyDescent="0.25">
      <c r="A182" s="3"/>
    </row>
    <row r="183" spans="1:1" x14ac:dyDescent="0.25">
      <c r="A183" s="3"/>
    </row>
    <row r="184" spans="1:1" x14ac:dyDescent="0.25">
      <c r="A184" s="3"/>
    </row>
    <row r="185" spans="1:1" x14ac:dyDescent="0.25">
      <c r="A185" s="3"/>
    </row>
    <row r="186" spans="1:1" x14ac:dyDescent="0.25">
      <c r="A186" s="3"/>
    </row>
    <row r="187" spans="1:1" x14ac:dyDescent="0.25">
      <c r="A187" s="3"/>
    </row>
    <row r="188" spans="1:1" x14ac:dyDescent="0.25">
      <c r="A188" s="3"/>
    </row>
    <row r="189" spans="1:1" x14ac:dyDescent="0.25">
      <c r="A189" s="3"/>
    </row>
    <row r="190" spans="1:1" x14ac:dyDescent="0.25">
      <c r="A190" s="3"/>
    </row>
    <row r="191" spans="1:1" x14ac:dyDescent="0.25">
      <c r="A191" s="3"/>
    </row>
    <row r="192" spans="1:1" x14ac:dyDescent="0.25">
      <c r="A192" s="3"/>
    </row>
    <row r="193" spans="1:1" x14ac:dyDescent="0.25">
      <c r="A193" s="3"/>
    </row>
    <row r="194" spans="1:1" x14ac:dyDescent="0.25">
      <c r="A194" s="3"/>
    </row>
    <row r="195" spans="1:1" x14ac:dyDescent="0.25">
      <c r="A195" s="3"/>
    </row>
    <row r="196" spans="1:1" x14ac:dyDescent="0.25">
      <c r="A196" s="3"/>
    </row>
    <row r="197" spans="1:1" x14ac:dyDescent="0.25">
      <c r="A197" s="3"/>
    </row>
    <row r="198" spans="1:1" x14ac:dyDescent="0.25">
      <c r="A198" s="3"/>
    </row>
    <row r="199" spans="1:1" x14ac:dyDescent="0.25">
      <c r="A199" s="3"/>
    </row>
    <row r="200" spans="1:1" x14ac:dyDescent="0.25">
      <c r="A200" s="3"/>
    </row>
    <row r="201" spans="1:1" x14ac:dyDescent="0.25">
      <c r="A201" s="3"/>
    </row>
    <row r="202" spans="1:1" x14ac:dyDescent="0.25">
      <c r="A202" s="3"/>
    </row>
    <row r="203" spans="1:1" x14ac:dyDescent="0.25">
      <c r="A203" s="3"/>
    </row>
    <row r="204" spans="1:1" x14ac:dyDescent="0.25">
      <c r="A204" s="3"/>
    </row>
    <row r="205" spans="1:1" x14ac:dyDescent="0.25">
      <c r="A205" s="3"/>
    </row>
    <row r="206" spans="1:1" x14ac:dyDescent="0.25">
      <c r="A206" s="3"/>
    </row>
    <row r="207" spans="1:1" x14ac:dyDescent="0.25">
      <c r="A207" s="3"/>
    </row>
    <row r="208" spans="1:1" x14ac:dyDescent="0.25">
      <c r="A208" s="3"/>
    </row>
    <row r="209" spans="1:1" x14ac:dyDescent="0.25">
      <c r="A209" s="3"/>
    </row>
    <row r="210" spans="1:1" x14ac:dyDescent="0.25">
      <c r="A210" s="3"/>
    </row>
    <row r="211" spans="1:1" x14ac:dyDescent="0.25">
      <c r="A211" s="3"/>
    </row>
    <row r="212" spans="1:1" x14ac:dyDescent="0.25">
      <c r="A212" s="3"/>
    </row>
    <row r="213" spans="1:1" x14ac:dyDescent="0.25">
      <c r="A213" s="3"/>
    </row>
    <row r="214" spans="1:1" x14ac:dyDescent="0.25">
      <c r="A214" s="3"/>
    </row>
    <row r="215" spans="1:1" x14ac:dyDescent="0.25">
      <c r="A215" s="3"/>
    </row>
    <row r="216" spans="1:1" x14ac:dyDescent="0.25">
      <c r="A216" s="3"/>
    </row>
    <row r="217" spans="1:1" x14ac:dyDescent="0.25">
      <c r="A217" s="3"/>
    </row>
    <row r="218" spans="1:1" x14ac:dyDescent="0.25">
      <c r="A218" s="3"/>
    </row>
    <row r="219" spans="1:1" x14ac:dyDescent="0.25">
      <c r="A219" s="3"/>
    </row>
    <row r="220" spans="1:1" x14ac:dyDescent="0.25">
      <c r="A220" s="3"/>
    </row>
    <row r="221" spans="1:1" x14ac:dyDescent="0.25">
      <c r="A221" s="3"/>
    </row>
    <row r="222" spans="1:1" x14ac:dyDescent="0.25">
      <c r="A222" s="3"/>
    </row>
    <row r="223" spans="1:1" x14ac:dyDescent="0.25">
      <c r="A223" s="3"/>
    </row>
    <row r="224" spans="1:1" x14ac:dyDescent="0.25">
      <c r="A224" s="3"/>
    </row>
    <row r="225" spans="1:1" x14ac:dyDescent="0.25">
      <c r="A225" s="3"/>
    </row>
    <row r="226" spans="1:1" x14ac:dyDescent="0.25">
      <c r="A226" s="3"/>
    </row>
    <row r="227" spans="1:1" x14ac:dyDescent="0.25">
      <c r="A227" s="3"/>
    </row>
    <row r="228" spans="1:1" x14ac:dyDescent="0.25">
      <c r="A228" s="3"/>
    </row>
    <row r="229" spans="1:1" x14ac:dyDescent="0.25">
      <c r="A229" s="3"/>
    </row>
    <row r="230" spans="1:1" x14ac:dyDescent="0.25">
      <c r="A230" s="3"/>
    </row>
    <row r="231" spans="1:1" x14ac:dyDescent="0.25">
      <c r="A231" s="3"/>
    </row>
    <row r="232" spans="1:1" x14ac:dyDescent="0.25">
      <c r="A232" s="3"/>
    </row>
    <row r="233" spans="1:1" x14ac:dyDescent="0.25">
      <c r="A233" s="3"/>
    </row>
    <row r="234" spans="1:1" x14ac:dyDescent="0.25">
      <c r="A234" s="3"/>
    </row>
    <row r="235" spans="1:1" x14ac:dyDescent="0.25">
      <c r="A235" s="3"/>
    </row>
    <row r="236" spans="1:1" x14ac:dyDescent="0.25">
      <c r="A236" s="3"/>
    </row>
    <row r="237" spans="1:1" x14ac:dyDescent="0.25">
      <c r="A237" s="3"/>
    </row>
    <row r="238" spans="1:1" x14ac:dyDescent="0.25">
      <c r="A238" s="3"/>
    </row>
    <row r="239" spans="1:1" x14ac:dyDescent="0.25">
      <c r="A239" s="3"/>
    </row>
    <row r="240" spans="1:1" x14ac:dyDescent="0.25">
      <c r="A240" s="3"/>
    </row>
    <row r="241" spans="1:1" x14ac:dyDescent="0.25">
      <c r="A241" s="3"/>
    </row>
    <row r="242" spans="1:1" x14ac:dyDescent="0.25">
      <c r="A242" s="3"/>
    </row>
    <row r="243" spans="1:1" x14ac:dyDescent="0.25">
      <c r="A243" s="3"/>
    </row>
    <row r="244" spans="1:1" x14ac:dyDescent="0.25">
      <c r="A244" s="3"/>
    </row>
    <row r="245" spans="1:1" x14ac:dyDescent="0.25">
      <c r="A245" s="3"/>
    </row>
    <row r="246" spans="1:1" x14ac:dyDescent="0.25">
      <c r="A246" s="3"/>
    </row>
    <row r="247" spans="1:1" x14ac:dyDescent="0.25">
      <c r="A247" s="3"/>
    </row>
    <row r="248" spans="1:1" x14ac:dyDescent="0.25">
      <c r="A248" s="3"/>
    </row>
    <row r="249" spans="1:1" x14ac:dyDescent="0.25">
      <c r="A249" s="3"/>
    </row>
    <row r="250" spans="1:1" x14ac:dyDescent="0.25">
      <c r="A250" s="3"/>
    </row>
    <row r="251" spans="1:1" x14ac:dyDescent="0.25">
      <c r="A251" s="3"/>
    </row>
    <row r="252" spans="1:1" x14ac:dyDescent="0.25">
      <c r="A252" s="3"/>
    </row>
    <row r="253" spans="1:1" x14ac:dyDescent="0.25">
      <c r="A253" s="3"/>
    </row>
    <row r="254" spans="1:1" x14ac:dyDescent="0.25">
      <c r="A254" s="3"/>
    </row>
    <row r="255" spans="1:1" x14ac:dyDescent="0.25">
      <c r="A255" s="3"/>
    </row>
    <row r="256" spans="1:1" x14ac:dyDescent="0.25">
      <c r="A256" s="3"/>
    </row>
    <row r="257" spans="1:1" x14ac:dyDescent="0.25">
      <c r="A257" s="3"/>
    </row>
    <row r="258" spans="1:1" x14ac:dyDescent="0.25">
      <c r="A258" s="3"/>
    </row>
    <row r="259" spans="1:1" x14ac:dyDescent="0.25">
      <c r="A259" s="3"/>
    </row>
    <row r="260" spans="1:1" x14ac:dyDescent="0.25">
      <c r="A260" s="3"/>
    </row>
    <row r="261" spans="1:1" x14ac:dyDescent="0.25">
      <c r="A261" s="3"/>
    </row>
    <row r="262" spans="1:1" x14ac:dyDescent="0.25">
      <c r="A262" s="3"/>
    </row>
    <row r="263" spans="1:1" x14ac:dyDescent="0.25">
      <c r="A263" s="3"/>
    </row>
    <row r="264" spans="1:1" x14ac:dyDescent="0.25">
      <c r="A264" s="3"/>
    </row>
    <row r="265" spans="1:1" x14ac:dyDescent="0.25">
      <c r="A265" s="3"/>
    </row>
    <row r="266" spans="1:1" x14ac:dyDescent="0.25">
      <c r="A266" s="3"/>
    </row>
    <row r="267" spans="1:1" x14ac:dyDescent="0.25">
      <c r="A267" s="3"/>
    </row>
    <row r="268" spans="1:1" x14ac:dyDescent="0.25">
      <c r="A268" s="3"/>
    </row>
    <row r="269" spans="1:1" x14ac:dyDescent="0.25">
      <c r="A269" s="3"/>
    </row>
    <row r="270" spans="1:1" x14ac:dyDescent="0.25">
      <c r="A270" s="3"/>
    </row>
    <row r="271" spans="1:1" x14ac:dyDescent="0.25">
      <c r="A271" s="3"/>
    </row>
    <row r="272" spans="1:1" x14ac:dyDescent="0.25">
      <c r="A272" s="3"/>
    </row>
    <row r="273" spans="1:1" x14ac:dyDescent="0.25">
      <c r="A273" s="3"/>
    </row>
    <row r="274" spans="1:1" x14ac:dyDescent="0.25">
      <c r="A274" s="3"/>
    </row>
    <row r="275" spans="1:1" x14ac:dyDescent="0.25">
      <c r="A275" s="3"/>
    </row>
    <row r="276" spans="1:1" x14ac:dyDescent="0.25">
      <c r="A276" s="3"/>
    </row>
    <row r="277" spans="1:1" x14ac:dyDescent="0.25">
      <c r="A277" s="3"/>
    </row>
    <row r="278" spans="1:1" x14ac:dyDescent="0.25">
      <c r="A278" s="3"/>
    </row>
    <row r="279" spans="1:1" x14ac:dyDescent="0.25">
      <c r="A279" s="3"/>
    </row>
    <row r="280" spans="1:1" x14ac:dyDescent="0.25">
      <c r="A280" s="3"/>
    </row>
    <row r="281" spans="1:1" x14ac:dyDescent="0.25">
      <c r="A281" s="3"/>
    </row>
    <row r="282" spans="1:1" x14ac:dyDescent="0.25">
      <c r="A282" s="3"/>
    </row>
    <row r="283" spans="1:1" x14ac:dyDescent="0.25">
      <c r="A283" s="3"/>
    </row>
    <row r="284" spans="1:1" x14ac:dyDescent="0.25">
      <c r="A284" s="3"/>
    </row>
    <row r="285" spans="1:1" x14ac:dyDescent="0.25">
      <c r="A285" s="3"/>
    </row>
    <row r="286" spans="1:1" x14ac:dyDescent="0.25">
      <c r="A286" s="3"/>
    </row>
    <row r="287" spans="1:1" x14ac:dyDescent="0.25">
      <c r="A287" s="3"/>
    </row>
    <row r="288" spans="1:1" x14ac:dyDescent="0.25">
      <c r="A288" s="3"/>
    </row>
    <row r="289" spans="1:1" x14ac:dyDescent="0.25">
      <c r="A289" s="3"/>
    </row>
    <row r="290" spans="1:1" x14ac:dyDescent="0.25">
      <c r="A290" s="3"/>
    </row>
    <row r="291" spans="1:1" x14ac:dyDescent="0.25">
      <c r="A291" s="3"/>
    </row>
    <row r="292" spans="1:1" x14ac:dyDescent="0.25">
      <c r="A292" s="3"/>
    </row>
    <row r="293" spans="1:1" x14ac:dyDescent="0.25">
      <c r="A293" s="3"/>
    </row>
    <row r="294" spans="1:1" x14ac:dyDescent="0.25">
      <c r="A294" s="3"/>
    </row>
    <row r="295" spans="1:1" x14ac:dyDescent="0.25">
      <c r="A295" s="3"/>
    </row>
    <row r="296" spans="1:1" x14ac:dyDescent="0.25">
      <c r="A296" s="3"/>
    </row>
    <row r="297" spans="1:1" x14ac:dyDescent="0.25">
      <c r="A297" s="3"/>
    </row>
    <row r="298" spans="1:1" x14ac:dyDescent="0.25">
      <c r="A298" s="3"/>
    </row>
    <row r="299" spans="1:1" x14ac:dyDescent="0.25">
      <c r="A299" s="3"/>
    </row>
    <row r="300" spans="1:1" x14ac:dyDescent="0.25">
      <c r="A300" s="3"/>
    </row>
    <row r="301" spans="1:1" x14ac:dyDescent="0.25">
      <c r="A301" s="3"/>
    </row>
    <row r="302" spans="1:1" x14ac:dyDescent="0.25">
      <c r="A302" s="3"/>
    </row>
    <row r="303" spans="1:1" x14ac:dyDescent="0.25">
      <c r="A303" s="3"/>
    </row>
    <row r="304" spans="1:1" x14ac:dyDescent="0.25">
      <c r="A304" s="3"/>
    </row>
    <row r="305" spans="1:1" x14ac:dyDescent="0.25">
      <c r="A305" s="3"/>
    </row>
    <row r="306" spans="1:1" x14ac:dyDescent="0.25">
      <c r="A306" s="3"/>
    </row>
    <row r="307" spans="1:1" x14ac:dyDescent="0.25">
      <c r="A307" s="3"/>
    </row>
    <row r="308" spans="1:1" x14ac:dyDescent="0.25">
      <c r="A308" s="3"/>
    </row>
    <row r="309" spans="1:1" x14ac:dyDescent="0.25">
      <c r="A309" s="3"/>
    </row>
    <row r="310" spans="1:1" x14ac:dyDescent="0.25">
      <c r="A310" s="3"/>
    </row>
    <row r="311" spans="1:1" x14ac:dyDescent="0.25">
      <c r="A311" s="3"/>
    </row>
    <row r="312" spans="1:1" x14ac:dyDescent="0.25">
      <c r="A312" s="3"/>
    </row>
    <row r="313" spans="1:1" x14ac:dyDescent="0.25">
      <c r="A313" s="3"/>
    </row>
    <row r="314" spans="1:1" x14ac:dyDescent="0.25">
      <c r="A314" s="3"/>
    </row>
    <row r="315" spans="1:1" x14ac:dyDescent="0.25">
      <c r="A315" s="3"/>
    </row>
    <row r="316" spans="1:1" x14ac:dyDescent="0.25">
      <c r="A316" s="3"/>
    </row>
    <row r="317" spans="1:1" x14ac:dyDescent="0.25">
      <c r="A317" s="3"/>
    </row>
    <row r="318" spans="1:1" x14ac:dyDescent="0.25">
      <c r="A318" s="3"/>
    </row>
    <row r="319" spans="1:1" x14ac:dyDescent="0.25">
      <c r="A319" s="3"/>
    </row>
    <row r="320" spans="1:1" x14ac:dyDescent="0.25">
      <c r="A320" s="3"/>
    </row>
    <row r="321" spans="1:1" x14ac:dyDescent="0.25">
      <c r="A321" s="3"/>
    </row>
    <row r="322" spans="1:1" x14ac:dyDescent="0.25">
      <c r="A322" s="3"/>
    </row>
    <row r="323" spans="1:1" x14ac:dyDescent="0.25">
      <c r="A323" s="3"/>
    </row>
    <row r="324" spans="1:1" x14ac:dyDescent="0.25">
      <c r="A324" s="3"/>
    </row>
    <row r="325" spans="1:1" x14ac:dyDescent="0.25">
      <c r="A325" s="3"/>
    </row>
    <row r="326" spans="1:1" x14ac:dyDescent="0.25">
      <c r="A326" s="3"/>
    </row>
    <row r="327" spans="1:1" x14ac:dyDescent="0.25">
      <c r="A327" s="3"/>
    </row>
    <row r="328" spans="1:1" x14ac:dyDescent="0.25">
      <c r="A328" s="3"/>
    </row>
  </sheetData>
  <mergeCells count="14">
    <mergeCell ref="A1:I1"/>
    <mergeCell ref="A90:I90"/>
    <mergeCell ref="C3:D3"/>
    <mergeCell ref="E3:I3"/>
    <mergeCell ref="B3:B4"/>
    <mergeCell ref="A3:A4"/>
    <mergeCell ref="C99:D99"/>
    <mergeCell ref="F99:H99"/>
    <mergeCell ref="A6:I6"/>
    <mergeCell ref="A82:I82"/>
    <mergeCell ref="C103:D103"/>
    <mergeCell ref="F103:H103"/>
    <mergeCell ref="C102:D102"/>
    <mergeCell ref="F102:H102"/>
  </mergeCells>
  <pageMargins left="1.1811023622047245" right="0.39370078740157483" top="0.78740157480314965" bottom="0.78740157480314965" header="0.19685039370078741" footer="0.11811023622047245"/>
  <pageSetup paperSize="9" scale="38" orientation="landscape" verticalDpi="300" r:id="rId1"/>
  <headerFooter alignWithMargins="0">
    <oddHeader>&amp;C
&amp;"Times New Roman,обычный"&amp;14 5&amp;"Arial Cyr,обычный"&amp;10
&amp;R&amp;"Times New Roman,обычный"&amp;14Продовження додатка  3
Таблиця 1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I. Фін результат</vt:lpstr>
      <vt:lpstr>'I. Фін результат'!Print_Area</vt:lpstr>
      <vt:lpstr>'I. Фін результат'!Print_Titles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</dc:creator>
  <cp:lastModifiedBy>Alex</cp:lastModifiedBy>
  <dcterms:created xsi:type="dcterms:W3CDTF">2019-07-18T09:08:28Z</dcterms:created>
  <dcterms:modified xsi:type="dcterms:W3CDTF">2019-07-18T09:09:17Z</dcterms:modified>
</cp:coreProperties>
</file>