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get\Plan\планування й аналіз\Рішення\РІШЕННЯ 2019\липень-серпень\2\прийняте МВК\"/>
    </mc:Choice>
  </mc:AlternateContent>
  <bookViews>
    <workbookView xWindow="0" yWindow="120" windowWidth="20100" windowHeight="9030"/>
  </bookViews>
  <sheets>
    <sheet name="дод. 9" sheetId="1" r:id="rId1"/>
  </sheets>
  <calcPr calcId="152511"/>
</workbook>
</file>

<file path=xl/calcChain.xml><?xml version="1.0" encoding="utf-8"?>
<calcChain xmlns="http://schemas.openxmlformats.org/spreadsheetml/2006/main">
  <c r="D26" i="1" l="1"/>
  <c r="E26" i="1" l="1"/>
  <c r="C26" i="1" l="1"/>
  <c r="D24" i="1"/>
  <c r="D20" i="1"/>
  <c r="D17" i="1"/>
  <c r="D16" i="1"/>
  <c r="D15" i="1"/>
  <c r="D14" i="1"/>
  <c r="D12" i="1"/>
  <c r="D9" i="1"/>
  <c r="D27" i="1" s="1"/>
  <c r="C8" i="1" l="1"/>
  <c r="C10" i="1"/>
  <c r="C11" i="1"/>
  <c r="C13" i="1"/>
  <c r="C18" i="1"/>
  <c r="C19" i="1"/>
  <c r="C21" i="1"/>
  <c r="C22" i="1"/>
  <c r="C23" i="1"/>
  <c r="C25" i="1"/>
  <c r="C7" i="1"/>
  <c r="C24" i="1" l="1"/>
  <c r="C20" i="1"/>
  <c r="C17" i="1"/>
  <c r="C16" i="1"/>
  <c r="C14" i="1"/>
  <c r="C12" i="1"/>
  <c r="C9" i="1" l="1"/>
  <c r="C15" i="1"/>
  <c r="E27" i="1" l="1"/>
  <c r="C27" i="1"/>
</calcChain>
</file>

<file path=xl/sharedStrings.xml><?xml version="1.0" encoding="utf-8"?>
<sst xmlns="http://schemas.openxmlformats.org/spreadsheetml/2006/main" count="32" uniqueCount="32">
  <si>
    <t>ПЕРЕЛІК</t>
  </si>
  <si>
    <t>№</t>
  </si>
  <si>
    <t>Назва  заходів</t>
  </si>
  <si>
    <t xml:space="preserve">Ліквідація наслідків буреломів, прибирання вітровальних дерев, частин дерев, гілля, вивіз, утилізація </t>
  </si>
  <si>
    <t xml:space="preserve">Заходи з озеленення та догляд за зеленими насадженнями на об'єктах благоустрою, компенсаційні висадки,  заміна аварійних та сухостійних дерев, утримання лісопаркових зон, лісів міста, парків та скверів, облаштування та ремонт газонів  </t>
  </si>
  <si>
    <t>Проведення робіт по боротьбі з омелою  (обрізка гілля, ураженого омелою; знесення дерев, уражених омелою)</t>
  </si>
  <si>
    <r>
      <t>Проведення заходів по боротьбі з об'</t>
    </r>
    <r>
      <rPr>
        <sz val="10"/>
        <color indexed="8"/>
        <rFont val="Times New Roman"/>
        <family val="1"/>
        <charset val="204"/>
      </rPr>
      <t>єктами рослинного карантину на території міста (визначених Правилами благоустрою міста Черкаси), на території шкільних та дошкільних навчальних закладів</t>
    </r>
  </si>
  <si>
    <t>Проведення заходів по боротьбі зі шкідниками на зелених насадженнях</t>
  </si>
  <si>
    <t>Озеленення об'єктів природно-заповідного фонду</t>
  </si>
  <si>
    <t>Утилізація та збір небезпечних відходів</t>
  </si>
  <si>
    <t>Ліквідація стихійних сміттєзвалищ на території лісопаркових зон та лісів міста</t>
  </si>
  <si>
    <t xml:space="preserve">Видання поліграфічної продукції з екологічної тематики </t>
  </si>
  <si>
    <t>Заходи щодо пропаганди охорони навколишнього природного середовища в засобах масової інформації</t>
  </si>
  <si>
    <t>Проведення протипожежних заходів на території ПЗФ</t>
  </si>
  <si>
    <t>Виготовлення проектів землеустрою щодо встановлення меж об'єктів природно-заповідного фонду міста Черкаси</t>
  </si>
  <si>
    <t>Придбання контейнерів для збору небезпечних відходів</t>
  </si>
  <si>
    <t>Проведення аналітичного контролю за станом забруднення атмосферного повітря на трьох стаціонарних постах</t>
  </si>
  <si>
    <t>ВСЬОГО ВИДАТКІВ</t>
  </si>
  <si>
    <t xml:space="preserve">Догляд і утримання зелених насаджень на території безгосподарських зелених зон, парків та скверів міста </t>
  </si>
  <si>
    <t>Заходи щодо відновлення та підтримання сприятливого санітарного стану річки (очищення пляжів від забруднення, мулу, відходів деревини та ін. сміття)</t>
  </si>
  <si>
    <t>Заходи по збереженню природно-заповідного фонду (полив зелених насаджень на території ПЗФ)</t>
  </si>
  <si>
    <t>Заходи по збереженню природно-заповідного фонду (видалення аварійних та сухостійних дерев)</t>
  </si>
  <si>
    <t>Придбання машини для збирання та транспортування відходів</t>
  </si>
  <si>
    <t>Спеціальний фонд</t>
  </si>
  <si>
    <t xml:space="preserve">Разом  видатків на поточний рік, грн. 
</t>
  </si>
  <si>
    <t>Т.І. Харенко</t>
  </si>
  <si>
    <t>Будівництво полігону твердих побутових відходів в районі с.Руська Поляна (І черга)</t>
  </si>
  <si>
    <t>з них</t>
  </si>
  <si>
    <t>бюджет розвитку</t>
  </si>
  <si>
    <t>Додаток № 9
до рішення міської ради
"Про міський бюджет на 2019 рік"
від 24.01.2019 № 2-3735 зі змінами
від 05.03.2019 № 2-4026,
від 21.03.2019 № 2-4175
відповідно до рішення міської ради
від 04.06.2019 № 2-4681</t>
  </si>
  <si>
    <t xml:space="preserve"> видатків природоохоронних заходів міста Черкаси на 2019 рік</t>
  </si>
  <si>
    <t xml:space="preserve">Директор департаменту фінансової політики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</si>
</sst>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\-??&quot;р.&quot;_-;_-@_-"/>
    <numFmt numFmtId="165" formatCode="_-* #,##0.00&quot;р.&quot;_-;\-* #,##0.00&quot;р.&quot;_-;_-* &quot;-&quot;??&quot;р.&quot;_-;_-@_-"/>
    <numFmt numFmtId="166" formatCode="_-* #,##0_р_._-;\-* #,##0_р_._-;_-* &quot;-&quot;_р_._-;_-@_-"/>
    <numFmt numFmtId="167" formatCode="_-* #,##0.00\ _р_._-;\-* #,##0.00\ _р_._-;_-* &quot;-&quot;??\ _р_._-;_-@_-"/>
    <numFmt numFmtId="168" formatCode="_-* #,##0.00_р_._-;\-* #,##0.00_р_._-;_-* \-??_р_._-;_-@_-"/>
    <numFmt numFmtId="169" formatCode="_-* #,##0.00_р_._-;\-* #,##0.00_р_._-;_-* &quot;-&quot;??_р_._-;_-@_-"/>
  </numFmts>
  <fonts count="39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sz val="12"/>
      <name val="UkrainianPragmatica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0" fontId="2" fillId="0" borderId="0"/>
    <xf numFmtId="0" fontId="4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3" fillId="0" borderId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2" fillId="8" borderId="5" applyNumberFormat="0" applyAlignment="0" applyProtection="0"/>
    <xf numFmtId="0" fontId="12" fillId="21" borderId="5" applyNumberFormat="0" applyAlignment="0" applyProtection="0"/>
    <xf numFmtId="0" fontId="12" fillId="21" borderId="5" applyNumberFormat="0" applyAlignment="0" applyProtection="0"/>
    <xf numFmtId="0" fontId="13" fillId="22" borderId="6" applyNumberFormat="0" applyAlignment="0" applyProtection="0"/>
    <xf numFmtId="0" fontId="13" fillId="22" borderId="6" applyNumberFormat="0" applyAlignment="0" applyProtection="0"/>
    <xf numFmtId="0" fontId="14" fillId="22" borderId="5" applyNumberFormat="0" applyAlignment="0" applyProtection="0"/>
    <xf numFmtId="0" fontId="14" fillId="22" borderId="5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5" fontId="4" fillId="0" borderId="0" applyFont="0" applyFill="0" applyBorder="0" applyAlignment="0" applyProtection="0"/>
    <xf numFmtId="0" fontId="16" fillId="5" borderId="0" applyNumberFormat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3" fillId="23" borderId="12" applyNumberFormat="0" applyAlignment="0" applyProtection="0"/>
    <xf numFmtId="0" fontId="23" fillId="23" borderId="12" applyNumberFormat="0" applyAlignment="0" applyProtection="0"/>
    <xf numFmtId="0" fontId="23" fillId="23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7" fillId="0" borderId="0"/>
    <xf numFmtId="0" fontId="27" fillId="0" borderId="0"/>
    <xf numFmtId="0" fontId="2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3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24" borderId="13" applyNumberFormat="0" applyFont="0" applyAlignment="0" applyProtection="0"/>
    <xf numFmtId="0" fontId="2" fillId="24" borderId="13" applyNumberFormat="0" applyFont="0" applyAlignment="0" applyProtection="0"/>
    <xf numFmtId="9" fontId="4" fillId="0" borderId="0" applyFont="0" applyFill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34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9" fontId="4" fillId="0" borderId="0" applyFont="0" applyFill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4" fillId="22" borderId="5" applyNumberFormat="0" applyAlignment="0" applyProtection="0"/>
    <xf numFmtId="0" fontId="4" fillId="0" borderId="0"/>
    <xf numFmtId="0" fontId="2" fillId="0" borderId="0"/>
    <xf numFmtId="0" fontId="22" fillId="0" borderId="11" applyNumberFormat="0" applyFill="0" applyAlignment="0" applyProtection="0"/>
    <xf numFmtId="0" fontId="30" fillId="4" borderId="0" applyNumberFormat="0" applyBorder="0" applyAlignment="0" applyProtection="0"/>
    <xf numFmtId="0" fontId="2" fillId="24" borderId="13" applyNumberFormat="0" applyFont="0" applyAlignment="0" applyProtection="0"/>
    <xf numFmtId="0" fontId="13" fillId="22" borderId="6" applyNumberFormat="0" applyAlignment="0" applyProtection="0"/>
    <xf numFmtId="0" fontId="26" fillId="21" borderId="0" applyNumberFormat="0" applyBorder="0" applyAlignment="0" applyProtection="0"/>
    <xf numFmtId="0" fontId="31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5" fillId="0" borderId="0" xfId="2" applyFont="1" applyAlignment="1"/>
    <xf numFmtId="0" fontId="5" fillId="0" borderId="0" xfId="2" applyFont="1" applyAlignment="1">
      <alignment vertical="top" wrapText="1"/>
    </xf>
    <xf numFmtId="0" fontId="7" fillId="0" borderId="2" xfId="1" applyFont="1" applyBorder="1" applyAlignment="1">
      <alignment horizontal="center" vertical="center" wrapText="1" readingOrder="1"/>
    </xf>
    <xf numFmtId="0" fontId="8" fillId="0" borderId="0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 readingOrder="1"/>
    </xf>
    <xf numFmtId="4" fontId="9" fillId="0" borderId="2" xfId="1" applyNumberFormat="1" applyFont="1" applyBorder="1" applyAlignment="1">
      <alignment horizontal="center" vertical="center"/>
    </xf>
    <xf numFmtId="4" fontId="9" fillId="0" borderId="4" xfId="1" applyNumberFormat="1" applyFont="1" applyBorder="1" applyAlignment="1">
      <alignment horizontal="center" vertical="center"/>
    </xf>
    <xf numFmtId="0" fontId="5" fillId="0" borderId="0" xfId="0" applyFont="1" applyFill="1"/>
    <xf numFmtId="4" fontId="5" fillId="0" borderId="0" xfId="0" applyNumberFormat="1" applyFont="1" applyFill="1"/>
    <xf numFmtId="0" fontId="5" fillId="0" borderId="0" xfId="0" applyFont="1" applyFill="1" applyBorder="1"/>
    <xf numFmtId="0" fontId="10" fillId="0" borderId="0" xfId="0" applyFont="1" applyFill="1"/>
    <xf numFmtId="0" fontId="35" fillId="0" borderId="0" xfId="0" applyFont="1" applyAlignment="1">
      <alignment horizontal="left" vertical="center" readingOrder="1"/>
    </xf>
    <xf numFmtId="0" fontId="35" fillId="0" borderId="0" xfId="0" applyFont="1" applyAlignment="1">
      <alignment horizontal="left" vertical="center" wrapText="1" readingOrder="1"/>
    </xf>
    <xf numFmtId="0" fontId="36" fillId="0" borderId="15" xfId="1" applyFont="1" applyBorder="1" applyAlignment="1">
      <alignment horizontal="center" vertical="center" wrapText="1" readingOrder="1"/>
    </xf>
    <xf numFmtId="0" fontId="9" fillId="0" borderId="16" xfId="1" applyFont="1" applyBorder="1" applyAlignment="1">
      <alignment horizontal="center" vertical="center" wrapText="1" readingOrder="1"/>
    </xf>
    <xf numFmtId="0" fontId="6" fillId="2" borderId="2" xfId="1" applyFont="1" applyFill="1" applyBorder="1" applyAlignment="1">
      <alignment horizontal="center" wrapText="1" readingOrder="1"/>
    </xf>
    <xf numFmtId="0" fontId="27" fillId="0" borderId="2" xfId="199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9" fillId="0" borderId="17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left" vertical="center" wrapText="1" readingOrder="1"/>
    </xf>
    <xf numFmtId="0" fontId="9" fillId="0" borderId="18" xfId="1" applyFont="1" applyBorder="1" applyAlignment="1">
      <alignment horizontal="left" vertical="center" wrapText="1" readingOrder="1"/>
    </xf>
    <xf numFmtId="0" fontId="6" fillId="2" borderId="19" xfId="1" applyFont="1" applyFill="1" applyBorder="1" applyAlignment="1">
      <alignment horizontal="center" vertical="center" wrapText="1" readingOrder="1"/>
    </xf>
    <xf numFmtId="4" fontId="35" fillId="0" borderId="2" xfId="0" applyNumberFormat="1" applyFont="1" applyBorder="1" applyAlignment="1">
      <alignment horizontal="center" vertical="center" wrapText="1" readingOrder="1"/>
    </xf>
    <xf numFmtId="4" fontId="37" fillId="0" borderId="2" xfId="0" applyNumberFormat="1" applyFont="1" applyBorder="1" applyAlignment="1">
      <alignment horizontal="center" vertical="center" wrapText="1" readingOrder="1"/>
    </xf>
    <xf numFmtId="0" fontId="36" fillId="0" borderId="2" xfId="1" applyFont="1" applyBorder="1" applyAlignment="1">
      <alignment horizontal="center" vertical="center" wrapText="1" readingOrder="1"/>
    </xf>
    <xf numFmtId="0" fontId="36" fillId="0" borderId="20" xfId="1" applyFont="1" applyBorder="1" applyAlignment="1">
      <alignment horizontal="center" vertical="center" wrapText="1" readingOrder="1"/>
    </xf>
    <xf numFmtId="4" fontId="35" fillId="0" borderId="21" xfId="0" applyNumberFormat="1" applyFont="1" applyBorder="1" applyAlignment="1">
      <alignment horizontal="center" vertical="center" wrapText="1" readingOrder="1"/>
    </xf>
    <xf numFmtId="4" fontId="9" fillId="0" borderId="21" xfId="1" applyNumberFormat="1" applyFont="1" applyBorder="1" applyAlignment="1">
      <alignment horizontal="center" vertical="center" wrapText="1" readingOrder="1"/>
    </xf>
    <xf numFmtId="0" fontId="38" fillId="0" borderId="2" xfId="2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2" fillId="0" borderId="0" xfId="1" applyAlignment="1">
      <alignment wrapText="1"/>
    </xf>
    <xf numFmtId="0" fontId="2" fillId="0" borderId="0" xfId="1" applyAlignment="1">
      <alignment horizontal="left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</cellXfs>
  <cellStyles count="207">
    <cellStyle name="20% - Акцент1 2" xfId="3"/>
    <cellStyle name="20% - Акцент1 3" xfId="4"/>
    <cellStyle name="20% - Акцент1_дод до поясн" xfId="156"/>
    <cellStyle name="20% - Акцент2 2" xfId="5"/>
    <cellStyle name="20% - Акцент2 3" xfId="6"/>
    <cellStyle name="20% - Акцент2_дод до поясн" xfId="157"/>
    <cellStyle name="20% - Акцент3 2" xfId="7"/>
    <cellStyle name="20% - Акцент3 3" xfId="8"/>
    <cellStyle name="20% - Акцент3_дод до поясн" xfId="158"/>
    <cellStyle name="20% - Акцент4 2" xfId="9"/>
    <cellStyle name="20% - Акцент4 3" xfId="10"/>
    <cellStyle name="20% - Акцент4_дод до поясн" xfId="159"/>
    <cellStyle name="20% - Акцент5 2" xfId="11"/>
    <cellStyle name="20% - Акцент5 3" xfId="12"/>
    <cellStyle name="20% - Акцент5_дод до поясн" xfId="160"/>
    <cellStyle name="20% - Акцент6 2" xfId="13"/>
    <cellStyle name="20% - Акцент6 3" xfId="14"/>
    <cellStyle name="20% - Акцент6_дод до поясн" xfId="161"/>
    <cellStyle name="20% – Акцентування1" xfId="162"/>
    <cellStyle name="20% – Акцентування2" xfId="163"/>
    <cellStyle name="20% – Акцентування3" xfId="164"/>
    <cellStyle name="20% – Акцентування4" xfId="165"/>
    <cellStyle name="20% – Акцентування5" xfId="166"/>
    <cellStyle name="20% – Акцентування6" xfId="167"/>
    <cellStyle name="40% - Акцент1 2" xfId="15"/>
    <cellStyle name="40% - Акцент1 3" xfId="16"/>
    <cellStyle name="40% - Акцент1_дод до поясн" xfId="168"/>
    <cellStyle name="40% - Акцент2 2" xfId="17"/>
    <cellStyle name="40% - Акцент2 3" xfId="18"/>
    <cellStyle name="40% - Акцент2_дод до поясн" xfId="169"/>
    <cellStyle name="40% - Акцент3 2" xfId="19"/>
    <cellStyle name="40% - Акцент3 3" xfId="20"/>
    <cellStyle name="40% - Акцент3_дод до поясн" xfId="170"/>
    <cellStyle name="40% - Акцент4 2" xfId="21"/>
    <cellStyle name="40% - Акцент4 3" xfId="22"/>
    <cellStyle name="40% - Акцент4_дод до поясн" xfId="171"/>
    <cellStyle name="40% - Акцент5 2" xfId="23"/>
    <cellStyle name="40% - Акцент5 3" xfId="24"/>
    <cellStyle name="40% - Акцент5_дод до поясн" xfId="172"/>
    <cellStyle name="40% - Акцент6 2" xfId="25"/>
    <cellStyle name="40% - Акцент6 3" xfId="26"/>
    <cellStyle name="40% - Акцент6_дод до поясн" xfId="173"/>
    <cellStyle name="40% – Акцентування1" xfId="174"/>
    <cellStyle name="40% – Акцентування2" xfId="175"/>
    <cellStyle name="40% – Акцентування3" xfId="176"/>
    <cellStyle name="40% – Акцентування4" xfId="177"/>
    <cellStyle name="40% – Акцентування5" xfId="178"/>
    <cellStyle name="40% – Акцентування6" xfId="179"/>
    <cellStyle name="60% - Акцент1 2" xfId="27"/>
    <cellStyle name="60% - Акцент1 3" xfId="28"/>
    <cellStyle name="60% - Акцент1_дод до поясн" xfId="180"/>
    <cellStyle name="60% - Акцент2 2" xfId="29"/>
    <cellStyle name="60% - Акцент2 3" xfId="30"/>
    <cellStyle name="60% - Акцент2_дод до поясн" xfId="181"/>
    <cellStyle name="60% - Акцент3 2" xfId="31"/>
    <cellStyle name="60% - Акцент3 3" xfId="32"/>
    <cellStyle name="60% - Акцент3_дод до поясн" xfId="182"/>
    <cellStyle name="60% - Акцент4 2" xfId="33"/>
    <cellStyle name="60% - Акцент4 3" xfId="34"/>
    <cellStyle name="60% - Акцент4_дод до поясн" xfId="183"/>
    <cellStyle name="60% - Акцент5 2" xfId="35"/>
    <cellStyle name="60% - Акцент5 3" xfId="36"/>
    <cellStyle name="60% - Акцент5_дод до поясн" xfId="184"/>
    <cellStyle name="60% - Акцент6 2" xfId="37"/>
    <cellStyle name="60% - Акцент6 3" xfId="38"/>
    <cellStyle name="60% - Акцент6_дод до поясн" xfId="185"/>
    <cellStyle name="60% – Акцентування1" xfId="186"/>
    <cellStyle name="60% – Акцентування2" xfId="187"/>
    <cellStyle name="60% – Акцентування3" xfId="188"/>
    <cellStyle name="60% – Акцентування4" xfId="189"/>
    <cellStyle name="60% – Акцентування5" xfId="190"/>
    <cellStyle name="60% – Акцентування6" xfId="191"/>
    <cellStyle name="Normal_Local Bud Plan 2003" xfId="39"/>
    <cellStyle name="Акцент1 2" xfId="40"/>
    <cellStyle name="Акцент1 3" xfId="41"/>
    <cellStyle name="Акцент2 2" xfId="42"/>
    <cellStyle name="Акцент2 3" xfId="43"/>
    <cellStyle name="Акцент3 2" xfId="44"/>
    <cellStyle name="Акцент3 3" xfId="45"/>
    <cellStyle name="Акцент4 2" xfId="46"/>
    <cellStyle name="Акцент4 3" xfId="47"/>
    <cellStyle name="Акцент5 2" xfId="48"/>
    <cellStyle name="Акцент5 3" xfId="49"/>
    <cellStyle name="Акцент6 2" xfId="50"/>
    <cellStyle name="Акцент6 3" xfId="51"/>
    <cellStyle name="Акцентування1" xfId="192"/>
    <cellStyle name="Акцентування2" xfId="193"/>
    <cellStyle name="Акцентування3" xfId="194"/>
    <cellStyle name="Акцентування4" xfId="195"/>
    <cellStyle name="Акцентування5" xfId="196"/>
    <cellStyle name="Акцентування6" xfId="197"/>
    <cellStyle name="Ввід" xfId="52"/>
    <cellStyle name="Ввод  2" xfId="53"/>
    <cellStyle name="Ввод  3" xfId="54"/>
    <cellStyle name="Вывод 2" xfId="55"/>
    <cellStyle name="Вывод 3" xfId="56"/>
    <cellStyle name="Вычисление 2" xfId="57"/>
    <cellStyle name="Вычисление 3" xfId="58"/>
    <cellStyle name="Гиперссылка 2" xfId="59"/>
    <cellStyle name="Денежный 2" xfId="60"/>
    <cellStyle name="Денежный 3" xfId="61"/>
    <cellStyle name="Денежный 3 2" xfId="62"/>
    <cellStyle name="Добре" xfId="63"/>
    <cellStyle name="Заголовок 1 2" xfId="64"/>
    <cellStyle name="Заголовок 1 3" xfId="65"/>
    <cellStyle name="Заголовок 2 2" xfId="66"/>
    <cellStyle name="Заголовок 2 3" xfId="67"/>
    <cellStyle name="Заголовок 3 2" xfId="68"/>
    <cellStyle name="Заголовок 3 3" xfId="69"/>
    <cellStyle name="Заголовок 4 2" xfId="70"/>
    <cellStyle name="Заголовок 4 3" xfId="71"/>
    <cellStyle name="Звичайний 10" xfId="72"/>
    <cellStyle name="Звичайний 11" xfId="73"/>
    <cellStyle name="Звичайний 12" xfId="74"/>
    <cellStyle name="Звичайний 13" xfId="75"/>
    <cellStyle name="Звичайний 14" xfId="76"/>
    <cellStyle name="Звичайний 15" xfId="77"/>
    <cellStyle name="Звичайний 16" xfId="78"/>
    <cellStyle name="Звичайний 17" xfId="79"/>
    <cellStyle name="Звичайний 18" xfId="80"/>
    <cellStyle name="Звичайний 19" xfId="81"/>
    <cellStyle name="Звичайний 2" xfId="82"/>
    <cellStyle name="Звичайний 20" xfId="83"/>
    <cellStyle name="Звичайний 3" xfId="84"/>
    <cellStyle name="Звичайний 4" xfId="85"/>
    <cellStyle name="Звичайний 5" xfId="86"/>
    <cellStyle name="Звичайний 6" xfId="87"/>
    <cellStyle name="Звичайний 7" xfId="88"/>
    <cellStyle name="Звичайний 8" xfId="89"/>
    <cellStyle name="Звичайний 9" xfId="90"/>
    <cellStyle name="Звичайний_Xl0000125" xfId="91"/>
    <cellStyle name="Зв'язана клітинка" xfId="92"/>
    <cellStyle name="Итог 2" xfId="93"/>
    <cellStyle name="Итог 3" xfId="94"/>
    <cellStyle name="Контрольна клітинка" xfId="95"/>
    <cellStyle name="Контрольная ячейка 2" xfId="96"/>
    <cellStyle name="Контрольная ячейка 3" xfId="97"/>
    <cellStyle name="Назва" xfId="98"/>
    <cellStyle name="Название 2" xfId="99"/>
    <cellStyle name="Название 3" xfId="100"/>
    <cellStyle name="Нейтральный 2" xfId="101"/>
    <cellStyle name="Нейтральный 3" xfId="102"/>
    <cellStyle name="Обчислення" xfId="198"/>
    <cellStyle name="Обычный" xfId="0" builtinId="0"/>
    <cellStyle name="Обычный 10" xfId="103"/>
    <cellStyle name="Обычный 11" xfId="104"/>
    <cellStyle name="Обычный 12" xfId="105"/>
    <cellStyle name="Обычный 13" xfId="106"/>
    <cellStyle name="Обычный 15" xfId="200"/>
    <cellStyle name="Обычный 16" xfId="107"/>
    <cellStyle name="Обычный 18" xfId="108"/>
    <cellStyle name="Обычный 2" xfId="109"/>
    <cellStyle name="Обычный 2 2" xfId="110"/>
    <cellStyle name="Обычный 2 3" xfId="111"/>
    <cellStyle name="Обычный 2 4" xfId="112"/>
    <cellStyle name="Обычный 2 5" xfId="113"/>
    <cellStyle name="Обычный 2 6" xfId="114"/>
    <cellStyle name="Обычный 2 7" xfId="115"/>
    <cellStyle name="Обычный 2 8" xfId="116"/>
    <cellStyle name="Обычный 2 9" xfId="117"/>
    <cellStyle name="Обычный 2_дод до поясн" xfId="118"/>
    <cellStyle name="Обычный 3" xfId="119"/>
    <cellStyle name="Обычный 3 2" xfId="120"/>
    <cellStyle name="Обычный 3 3" xfId="121"/>
    <cellStyle name="Обычный 3 4" xfId="122"/>
    <cellStyle name="Обычный 3_дод до поясн" xfId="123"/>
    <cellStyle name="Обычный 4" xfId="124"/>
    <cellStyle name="Обычный 4 2" xfId="125"/>
    <cellStyle name="Обычный 4 3" xfId="126"/>
    <cellStyle name="Обычный 4_додаткові пропозиції" xfId="127"/>
    <cellStyle name="Обычный 43" xfId="128"/>
    <cellStyle name="Обычный 5" xfId="129"/>
    <cellStyle name="Обычный 6" xfId="130"/>
    <cellStyle name="Обычный 6 2" xfId="131"/>
    <cellStyle name="Обычный 7" xfId="132"/>
    <cellStyle name="Обычный 8" xfId="133"/>
    <cellStyle name="Обычный 9" xfId="134"/>
    <cellStyle name="Обычный 9 2" xfId="135"/>
    <cellStyle name="Обычный_дод 8 до бюджету 2012" xfId="2"/>
    <cellStyle name="Обычный_дод. 9" xfId="199"/>
    <cellStyle name="Обычный_Додаток природоохоронний на 2018 рік" xfId="1"/>
    <cellStyle name="Підсумок" xfId="201"/>
    <cellStyle name="Плохой 2" xfId="136"/>
    <cellStyle name="Плохой 3" xfId="137"/>
    <cellStyle name="Поганий" xfId="202"/>
    <cellStyle name="Пояснение 2" xfId="138"/>
    <cellStyle name="Пояснение 3" xfId="139"/>
    <cellStyle name="Примечание 2" xfId="140"/>
    <cellStyle name="Примечание 3" xfId="141"/>
    <cellStyle name="Примітка" xfId="203"/>
    <cellStyle name="Процентный 2" xfId="142"/>
    <cellStyle name="Результат" xfId="204"/>
    <cellStyle name="Связанная ячейка 2" xfId="143"/>
    <cellStyle name="Связанная ячейка 3" xfId="144"/>
    <cellStyle name="Середній" xfId="205"/>
    <cellStyle name="Стиль 1" xfId="145"/>
    <cellStyle name="Текст попередження" xfId="146"/>
    <cellStyle name="Текст пояснення" xfId="206"/>
    <cellStyle name="Текст предупреждения 2" xfId="147"/>
    <cellStyle name="Текст предупреждения 3" xfId="148"/>
    <cellStyle name="Тысячи [0]_Розподіл (2)" xfId="149"/>
    <cellStyle name="Тысячи_бюджет 1998 по клас." xfId="150"/>
    <cellStyle name="Финансовый 2" xfId="151"/>
    <cellStyle name="Финансовый 3" xfId="152"/>
    <cellStyle name="Финансовый 3 2" xfId="153"/>
    <cellStyle name="Хороший 2" xfId="154"/>
    <cellStyle name="Хороший 3" xfId="1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tabSelected="1" workbookViewId="0">
      <selection activeCell="B31" sqref="B31"/>
    </sheetView>
  </sheetViews>
  <sheetFormatPr defaultColWidth="8.83203125" defaultRowHeight="15"/>
  <cols>
    <col min="1" max="1" width="4.83203125" style="1" customWidth="1"/>
    <col min="2" max="2" width="59.33203125" style="1" customWidth="1"/>
    <col min="3" max="3" width="17.1640625" style="1" customWidth="1"/>
    <col min="4" max="4" width="14.83203125" style="1" customWidth="1"/>
    <col min="5" max="5" width="14.1640625" style="1" customWidth="1"/>
    <col min="6" max="7" width="8.83203125" style="1"/>
    <col min="8" max="8" width="33.1640625" style="1" customWidth="1"/>
    <col min="9" max="16384" width="8.83203125" style="1"/>
  </cols>
  <sheetData>
    <row r="1" spans="1:10" ht="120.6" customHeight="1">
      <c r="C1" s="34" t="s">
        <v>29</v>
      </c>
      <c r="D1" s="34"/>
      <c r="E1" s="34"/>
    </row>
    <row r="3" spans="1:10" ht="17.45" customHeight="1">
      <c r="A3" s="35" t="s">
        <v>0</v>
      </c>
      <c r="B3" s="35"/>
      <c r="C3" s="35"/>
      <c r="D3" s="35"/>
      <c r="E3" s="35"/>
      <c r="F3" s="2"/>
    </row>
    <row r="4" spans="1:10" ht="36" customHeight="1">
      <c r="A4" s="36" t="s">
        <v>30</v>
      </c>
      <c r="B4" s="36"/>
      <c r="C4" s="36"/>
      <c r="D4" s="36"/>
      <c r="E4" s="36"/>
      <c r="F4" s="3"/>
      <c r="H4" s="33"/>
    </row>
    <row r="5" spans="1:10" ht="22.9" customHeight="1">
      <c r="A5" s="38" t="s">
        <v>1</v>
      </c>
      <c r="B5" s="39" t="s">
        <v>2</v>
      </c>
      <c r="C5" s="39" t="s">
        <v>24</v>
      </c>
      <c r="D5" s="39" t="s">
        <v>23</v>
      </c>
      <c r="E5" s="30" t="s">
        <v>27</v>
      </c>
      <c r="F5" s="3"/>
    </row>
    <row r="6" spans="1:10" ht="44.45" customHeight="1">
      <c r="A6" s="38"/>
      <c r="B6" s="39"/>
      <c r="C6" s="39"/>
      <c r="D6" s="39"/>
      <c r="E6" s="4" t="s">
        <v>28</v>
      </c>
      <c r="I6" s="5"/>
      <c r="J6" s="5"/>
    </row>
    <row r="7" spans="1:10" ht="25.5">
      <c r="A7" s="27">
        <v>1</v>
      </c>
      <c r="B7" s="14" t="s">
        <v>16</v>
      </c>
      <c r="C7" s="28">
        <f t="shared" ref="C7:C25" si="0">D7+E7</f>
        <v>99000</v>
      </c>
      <c r="D7" s="29">
        <v>99000</v>
      </c>
      <c r="E7" s="29"/>
      <c r="I7" s="5"/>
      <c r="J7" s="5"/>
    </row>
    <row r="8" spans="1:10" ht="25.5">
      <c r="A8" s="6">
        <v>2</v>
      </c>
      <c r="B8" s="20" t="s">
        <v>3</v>
      </c>
      <c r="C8" s="24">
        <f t="shared" si="0"/>
        <v>333000</v>
      </c>
      <c r="D8" s="7">
        <v>333000</v>
      </c>
      <c r="E8" s="7"/>
    </row>
    <row r="9" spans="1:10" ht="63.75">
      <c r="A9" s="15">
        <v>3</v>
      </c>
      <c r="B9" s="20" t="s">
        <v>4</v>
      </c>
      <c r="C9" s="24">
        <f t="shared" si="0"/>
        <v>5724805.0899999999</v>
      </c>
      <c r="D9" s="7">
        <f>5317000+700805-292999.91</f>
        <v>5724805.0899999999</v>
      </c>
      <c r="E9" s="7"/>
    </row>
    <row r="10" spans="1:10" ht="25.5">
      <c r="A10" s="6">
        <v>4</v>
      </c>
      <c r="B10" s="20" t="s">
        <v>18</v>
      </c>
      <c r="C10" s="24">
        <f t="shared" si="0"/>
        <v>758700</v>
      </c>
      <c r="D10" s="7">
        <v>758700</v>
      </c>
      <c r="E10" s="7"/>
    </row>
    <row r="11" spans="1:10">
      <c r="A11" s="15">
        <v>5</v>
      </c>
      <c r="B11" s="20" t="s">
        <v>8</v>
      </c>
      <c r="C11" s="24">
        <f t="shared" si="0"/>
        <v>416950</v>
      </c>
      <c r="D11" s="7">
        <v>416950</v>
      </c>
      <c r="E11" s="7"/>
    </row>
    <row r="12" spans="1:10" ht="25.5">
      <c r="A12" s="6">
        <v>6</v>
      </c>
      <c r="B12" s="20" t="s">
        <v>5</v>
      </c>
      <c r="C12" s="24">
        <f t="shared" si="0"/>
        <v>300000</v>
      </c>
      <c r="D12" s="7">
        <f>300000+300000-300000</f>
        <v>300000</v>
      </c>
      <c r="E12" s="7"/>
    </row>
    <row r="13" spans="1:10" ht="51">
      <c r="A13" s="15">
        <v>7</v>
      </c>
      <c r="B13" s="20" t="s">
        <v>6</v>
      </c>
      <c r="C13" s="24">
        <f t="shared" si="0"/>
        <v>600000</v>
      </c>
      <c r="D13" s="7">
        <v>600000</v>
      </c>
      <c r="E13" s="7"/>
    </row>
    <row r="14" spans="1:10" ht="25.5" customHeight="1">
      <c r="A14" s="6">
        <v>8</v>
      </c>
      <c r="B14" s="20" t="s">
        <v>7</v>
      </c>
      <c r="C14" s="24">
        <f t="shared" si="0"/>
        <v>300000</v>
      </c>
      <c r="D14" s="7">
        <f>300000+300000-300000</f>
        <v>300000</v>
      </c>
      <c r="E14" s="7"/>
    </row>
    <row r="15" spans="1:10" ht="38.25">
      <c r="A15" s="15">
        <v>9</v>
      </c>
      <c r="B15" s="20" t="s">
        <v>19</v>
      </c>
      <c r="C15" s="24">
        <f t="shared" si="0"/>
        <v>190000</v>
      </c>
      <c r="D15" s="7">
        <f>150000+40000</f>
        <v>190000</v>
      </c>
      <c r="E15" s="7"/>
    </row>
    <row r="16" spans="1:10">
      <c r="A16" s="6">
        <v>10</v>
      </c>
      <c r="B16" s="20" t="s">
        <v>9</v>
      </c>
      <c r="C16" s="24">
        <f t="shared" si="0"/>
        <v>97000</v>
      </c>
      <c r="D16" s="7">
        <f>97000+90000-90000</f>
        <v>97000</v>
      </c>
      <c r="E16" s="7"/>
    </row>
    <row r="17" spans="1:31">
      <c r="A17" s="15">
        <v>11</v>
      </c>
      <c r="B17" s="13" t="s">
        <v>15</v>
      </c>
      <c r="C17" s="24">
        <f t="shared" si="0"/>
        <v>40000</v>
      </c>
      <c r="D17" s="7">
        <f>40000+120000-120000</f>
        <v>40000</v>
      </c>
      <c r="E17" s="7"/>
    </row>
    <row r="18" spans="1:31" ht="25.5">
      <c r="A18" s="6">
        <v>12</v>
      </c>
      <c r="B18" s="20" t="s">
        <v>10</v>
      </c>
      <c r="C18" s="24">
        <f t="shared" si="0"/>
        <v>200000</v>
      </c>
      <c r="D18" s="7">
        <v>200000</v>
      </c>
      <c r="E18" s="7"/>
    </row>
    <row r="19" spans="1:31">
      <c r="A19" s="15">
        <v>13</v>
      </c>
      <c r="B19" s="20" t="s">
        <v>11</v>
      </c>
      <c r="C19" s="24">
        <f t="shared" si="0"/>
        <v>10000</v>
      </c>
      <c r="D19" s="7">
        <v>10000</v>
      </c>
      <c r="E19" s="7"/>
    </row>
    <row r="20" spans="1:31" ht="25.5">
      <c r="A20" s="6">
        <v>14</v>
      </c>
      <c r="B20" s="20" t="s">
        <v>12</v>
      </c>
      <c r="C20" s="24">
        <f t="shared" si="0"/>
        <v>20000</v>
      </c>
      <c r="D20" s="7">
        <f>20000+20000-20000</f>
        <v>20000</v>
      </c>
      <c r="E20" s="7"/>
    </row>
    <row r="21" spans="1:31">
      <c r="A21" s="15">
        <v>15</v>
      </c>
      <c r="B21" s="20" t="s">
        <v>13</v>
      </c>
      <c r="C21" s="24">
        <f t="shared" si="0"/>
        <v>41350</v>
      </c>
      <c r="D21" s="7">
        <v>41350</v>
      </c>
      <c r="E21" s="7"/>
    </row>
    <row r="22" spans="1:31" ht="25.5">
      <c r="A22" s="6">
        <v>16</v>
      </c>
      <c r="B22" s="20" t="s">
        <v>14</v>
      </c>
      <c r="C22" s="24">
        <f t="shared" si="0"/>
        <v>100000</v>
      </c>
      <c r="D22" s="7">
        <v>100000</v>
      </c>
      <c r="E22" s="7"/>
    </row>
    <row r="23" spans="1:31" ht="25.5">
      <c r="A23" s="15">
        <v>17</v>
      </c>
      <c r="B23" s="21" t="s">
        <v>20</v>
      </c>
      <c r="C23" s="24">
        <f t="shared" si="0"/>
        <v>200000</v>
      </c>
      <c r="D23" s="8">
        <v>200000</v>
      </c>
      <c r="E23" s="8"/>
    </row>
    <row r="24" spans="1:31" ht="25.5">
      <c r="A24" s="16">
        <v>18</v>
      </c>
      <c r="B24" s="22" t="s">
        <v>21</v>
      </c>
      <c r="C24" s="24">
        <f t="shared" si="0"/>
        <v>80000</v>
      </c>
      <c r="D24" s="8">
        <f>80000+100000-100000</f>
        <v>80000</v>
      </c>
      <c r="E24" s="8"/>
    </row>
    <row r="25" spans="1:31" ht="26.25">
      <c r="A25" s="26">
        <v>19</v>
      </c>
      <c r="B25" s="18" t="s">
        <v>22</v>
      </c>
      <c r="C25" s="24">
        <f t="shared" si="0"/>
        <v>1750000</v>
      </c>
      <c r="D25" s="7">
        <v>1750000</v>
      </c>
      <c r="E25" s="7"/>
    </row>
    <row r="26" spans="1:31" ht="26.25">
      <c r="A26" s="26">
        <v>20</v>
      </c>
      <c r="B26" s="18" t="s">
        <v>26</v>
      </c>
      <c r="C26" s="24">
        <f>D26</f>
        <v>250000</v>
      </c>
      <c r="D26" s="7">
        <f>E26</f>
        <v>250000</v>
      </c>
      <c r="E26" s="7">
        <f>100000+150000</f>
        <v>250000</v>
      </c>
    </row>
    <row r="27" spans="1:31">
      <c r="A27" s="17"/>
      <c r="B27" s="23" t="s">
        <v>17</v>
      </c>
      <c r="C27" s="25">
        <f>SUM(C7:C26)</f>
        <v>11510805.09</v>
      </c>
      <c r="D27" s="25">
        <f t="shared" ref="D27:E27" si="1">SUM(D7:D26)</f>
        <v>11510805.09</v>
      </c>
      <c r="E27" s="25">
        <f t="shared" si="1"/>
        <v>250000</v>
      </c>
    </row>
    <row r="29" spans="1:31" s="12" customFormat="1" ht="41.25" customHeight="1">
      <c r="A29" s="37" t="s">
        <v>31</v>
      </c>
      <c r="B29" s="37"/>
      <c r="C29" s="19"/>
      <c r="D29" s="32"/>
      <c r="E29" s="31" t="s">
        <v>25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0"/>
      <c r="R29" s="9"/>
      <c r="S29" s="11"/>
      <c r="T29" s="11"/>
      <c r="U29" s="11"/>
      <c r="V29" s="11"/>
      <c r="W29" s="11"/>
      <c r="X29" s="11"/>
      <c r="Y29" s="11"/>
      <c r="Z29" s="9"/>
      <c r="AA29" s="9"/>
      <c r="AB29" s="9"/>
      <c r="AC29" s="9"/>
      <c r="AD29" s="9"/>
      <c r="AE29" s="9"/>
    </row>
  </sheetData>
  <mergeCells count="8">
    <mergeCell ref="C1:E1"/>
    <mergeCell ref="A3:E3"/>
    <mergeCell ref="A4:E4"/>
    <mergeCell ref="A29:B29"/>
    <mergeCell ref="A5:A6"/>
    <mergeCell ref="B5:B6"/>
    <mergeCell ref="C5:C6"/>
    <mergeCell ref="D5:D6"/>
  </mergeCells>
  <pageMargins left="0.7" right="0.7" top="0.75" bottom="0.75" header="0.3" footer="0.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 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fmg1</dc:creator>
  <cp:lastModifiedBy>plan</cp:lastModifiedBy>
  <cp:lastPrinted>2019-08-20T20:02:49Z</cp:lastPrinted>
  <dcterms:created xsi:type="dcterms:W3CDTF">2018-11-13T08:50:24Z</dcterms:created>
  <dcterms:modified xsi:type="dcterms:W3CDTF">2019-08-21T05:14:20Z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