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20730" windowHeight="11760"/>
  </bookViews>
  <sheets>
    <sheet name="КПК1416030" sheetId="3" r:id="rId1"/>
  </sheets>
  <definedNames>
    <definedName name="_xlnm.Print_Area" localSheetId="0">КПК1416030!$A$1:$BN$124</definedName>
  </definedNames>
  <calcPr calcId="144525" refMode="R1C1"/>
</workbook>
</file>

<file path=xl/calcChain.xml><?xml version="1.0" encoding="utf-8"?>
<calcChain xmlns="http://schemas.openxmlformats.org/spreadsheetml/2006/main">
  <c r="AO105" i="3" l="1"/>
  <c r="AO104" i="3"/>
  <c r="AO103" i="3"/>
  <c r="AO102" i="3"/>
  <c r="BE96" i="3" l="1"/>
  <c r="BE112" i="3" l="1"/>
  <c r="AO108" i="3"/>
  <c r="BE82" i="3"/>
  <c r="AO101" i="3"/>
  <c r="BE90" i="3"/>
  <c r="BE89" i="3"/>
  <c r="AS58" i="3"/>
  <c r="AS57" i="3"/>
  <c r="AS55" i="3"/>
  <c r="AS54" i="3"/>
  <c r="AK59" i="3"/>
  <c r="AC56" i="3"/>
  <c r="AS56" i="3" s="1"/>
  <c r="AC59" i="3" l="1"/>
  <c r="AB67" i="3" s="1"/>
  <c r="AS59" i="3"/>
  <c r="BE113" i="3" l="1"/>
  <c r="AO80" i="3" l="1"/>
  <c r="AO106" i="3" s="1"/>
  <c r="U22" i="3" l="1"/>
  <c r="BE99" i="3" l="1"/>
  <c r="AO111" i="3" l="1"/>
  <c r="BE94" i="3"/>
  <c r="AW81" i="3" l="1"/>
  <c r="AW107" i="3" s="1"/>
  <c r="BE107" i="3" s="1"/>
  <c r="BO57" i="3" l="1"/>
  <c r="AO110" i="3" l="1"/>
  <c r="BE110" i="3" s="1"/>
  <c r="BE78" i="3" l="1"/>
  <c r="AJ67" i="3"/>
  <c r="AJ68" i="3" s="1"/>
  <c r="BE81" i="3"/>
  <c r="BE108" i="3"/>
  <c r="BE102" i="3"/>
  <c r="BE104" i="3"/>
  <c r="BE103" i="3"/>
  <c r="BE95" i="3"/>
  <c r="BQ55" i="3"/>
  <c r="BP55" i="3"/>
  <c r="BE97" i="3"/>
  <c r="BE106" i="3"/>
  <c r="BO110" i="3"/>
  <c r="BO105" i="3"/>
  <c r="BE105" i="3"/>
  <c r="BP84" i="3"/>
  <c r="AO81" i="3"/>
  <c r="BE114" i="3"/>
  <c r="BE111" i="3"/>
  <c r="BE98" i="3"/>
  <c r="BE93" i="3"/>
  <c r="BE92" i="3"/>
  <c r="BE88" i="3"/>
  <c r="BE87" i="3"/>
  <c r="BE86" i="3"/>
  <c r="BE85" i="3"/>
  <c r="BE84" i="3"/>
  <c r="BE83" i="3"/>
  <c r="BE80" i="3"/>
  <c r="BE79" i="3"/>
  <c r="BE77" i="3"/>
  <c r="BE76" i="3"/>
  <c r="AR67" i="3" l="1"/>
  <c r="BP106" i="3"/>
  <c r="BE101" i="3"/>
  <c r="BE75" i="3"/>
  <c r="BP76" i="3"/>
  <c r="AB68" i="3" l="1"/>
  <c r="AR68" i="3" s="1"/>
  <c r="BP75" i="3"/>
</calcChain>
</file>

<file path=xl/sharedStrings.xml><?xml version="1.0" encoding="utf-8"?>
<sst xmlns="http://schemas.openxmlformats.org/spreadsheetml/2006/main" count="239" uniqueCount="141">
  <si>
    <t>Джерело інформації</t>
  </si>
  <si>
    <t>Одиниця виміру</t>
  </si>
  <si>
    <t>ПОГОДЖЕНО: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</si>
  <si>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</si>
  <si>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</si>
  <si>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</si>
  <si>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</si>
  <si>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</si>
  <si>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</si>
  <si>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</si>
  <si>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</si>
  <si>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</si>
  <si>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</si>
  <si>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</si>
  <si>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</si>
  <si>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</si>
  <si>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</si>
  <si>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</si>
  <si>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</si>
  <si>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</si>
  <si>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</si>
  <si>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</si>
  <si>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</si>
  <si>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</si>
  <si>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</si>
  <si>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</si>
  <si>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</si>
  <si>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</si>
  <si>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</si>
  <si>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</si>
  <si>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</si>
  <si>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</si>
  <si>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</si>
  <si>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</si>
  <si>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</si>
  <si>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</si>
  <si>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</si>
  <si>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</si>
  <si>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</si>
  <si>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</si>
  <si>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</si>
  <si>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</si>
  <si>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</si>
  <si>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</si>
  <si>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</si>
  <si>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</si>
  <si>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</si>
  <si>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</si>
  <si>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</si>
  <si>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</si>
  <si>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</si>
  <si>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</si>
  <si>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</si>
  <si>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</si>
  <si>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</si>
  <si>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</si>
  <si>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 Забезпечення енергоносіями об’єктів благоустрою</t>
  </si>
  <si>
    <t xml:space="preserve"> Обслуговування та ремонт фонтанів</t>
  </si>
  <si>
    <t>Утримання  об’єктів благоустрою</t>
  </si>
  <si>
    <t>УСЬОГО</t>
  </si>
  <si>
    <t>затрат</t>
  </si>
  <si>
    <t>обсяг видатків, передбачених на утримання об`єктів благоустрою</t>
  </si>
  <si>
    <t>розрахунок</t>
  </si>
  <si>
    <t>обсяг видатків, передбачених на утримання територій загального користування, що перебувають у межах району</t>
  </si>
  <si>
    <t>обсяг видатків на оплату водопостачання</t>
  </si>
  <si>
    <t>обсяг видатків на оплату електроенергії</t>
  </si>
  <si>
    <t>обсяг видатків на оплату природного газу</t>
  </si>
  <si>
    <t>обсяг видатків, передбачених на обслуговування та ремонт фонтанів</t>
  </si>
  <si>
    <t>кількість об’єктів благоустрою, утримання</t>
  </si>
  <si>
    <t>реєстри обліку</t>
  </si>
  <si>
    <t>площа  територій загального користування</t>
  </si>
  <si>
    <t>кв. м.</t>
  </si>
  <si>
    <t>кількість фонтанів</t>
  </si>
  <si>
    <t>кількість об’єктів благоустрою, що потребують забезпечення водопостачанням</t>
  </si>
  <si>
    <t>кількість об’єктів благоустрою, що потребують забезпечення електроенергією</t>
  </si>
  <si>
    <t>кількість об’єктів благоустрою, що потребують забезпечення природним газом</t>
  </si>
  <si>
    <t>продукту</t>
  </si>
  <si>
    <t>кількість об’єктів благоустрою, які планується утримувати</t>
  </si>
  <si>
    <t>площа  територій загального користування,  яку планується утримувати</t>
  </si>
  <si>
    <t>тис.куб.м</t>
  </si>
  <si>
    <t>запланований обсяг споживання електроенергії</t>
  </si>
  <si>
    <t>тис.кВт.год</t>
  </si>
  <si>
    <t>запланований обсяг споживання природного газу</t>
  </si>
  <si>
    <t>кількість фонтанів, які планується обслуговувати</t>
  </si>
  <si>
    <t>ефективності</t>
  </si>
  <si>
    <t>середня вартість утримання 1  кв.м</t>
  </si>
  <si>
    <t>середній обсяг споживання водопостачання на 1 об’єкт</t>
  </si>
  <si>
    <t>середній обсяг споживання електроенергії на 1 об’єкт</t>
  </si>
  <si>
    <t>середній обсяг споживання природного газу на 1 об’єкт</t>
  </si>
  <si>
    <t>середня вартість обслуговування 1 фонтану</t>
  </si>
  <si>
    <t>якості</t>
  </si>
  <si>
    <t>відс.</t>
  </si>
  <si>
    <t xml:space="preserve"> створення організаційних та нормативно-правових механізмів забезпечення позитивних зрушень у сфері благоустрою, підвищення рівня благоустрою міста, утримання в належному стані об'єктів благоустрою, забезпечення комфортного для життєдіяльності людини середовища</t>
  </si>
  <si>
    <t>1400000</t>
  </si>
  <si>
    <t xml:space="preserve"> </t>
  </si>
  <si>
    <t>41830167</t>
  </si>
  <si>
    <t>1416030</t>
  </si>
  <si>
    <t>Організація благоустрою населених пунктів</t>
  </si>
  <si>
    <t>1410000</t>
  </si>
  <si>
    <t>6030</t>
  </si>
  <si>
    <t>0620</t>
  </si>
  <si>
    <t>Придбання та встановлення об'єктів  та елементів благоустрою</t>
  </si>
  <si>
    <t xml:space="preserve">проведення робіт з обслуговування та утримання громадських місць; </t>
  </si>
  <si>
    <t>забезпечення енергоносіями об'єктів благоустрою;</t>
  </si>
  <si>
    <t>Фінансовий відділ виконкому Центрально-Міської районної у місті ради</t>
  </si>
  <si>
    <t>Дата погодження</t>
  </si>
  <si>
    <t xml:space="preserve">створення безпечних санітарних, екологічних умов для життєдіяльності і відпочинку мешканців міста;  </t>
  </si>
  <si>
    <t>середня вартість утримання 1 об’єкта благоустрою</t>
  </si>
  <si>
    <t xml:space="preserve">     </t>
  </si>
  <si>
    <t>запланований обсяг споживання водопостачання та водовідведення</t>
  </si>
  <si>
    <t xml:space="preserve">    </t>
  </si>
  <si>
    <t>питома вага площі територій загального користування,  яку планується утримувати, до загальної площі територій загального користування</t>
  </si>
  <si>
    <t xml:space="preserve">питома вага об’єктів благоустрою, які планується утримувати до загальної кількості об`єктів благоустрою </t>
  </si>
  <si>
    <t>Управління з питань благоустрою та житлової полiтики виконавчого комiтету Центрально-Мiської районної у мiстi ради</t>
  </si>
  <si>
    <t>Здійснення заходів щодо утримання комунального майна в належному санітарному та безпечному стані</t>
  </si>
  <si>
    <t>УТРИМ: 4942689 (утримання)+5778(лаб дослідження)+57848 ( тех обслуг. Паял)+79368 ( тех док-я)</t>
  </si>
  <si>
    <t xml:space="preserve">капітальний ремонт об'єктів благоустрою </t>
  </si>
  <si>
    <t xml:space="preserve">ЗАТВЕРДЖЕНО
Наказ / розпорядчий документ
</t>
  </si>
  <si>
    <t>бюджетної програми місцевого бюджету на 2023  рік</t>
  </si>
  <si>
    <t>0457860100</t>
  </si>
  <si>
    <t>придбання та встановлення об'єктів та елементів благоустрою;</t>
  </si>
  <si>
    <t>Придбання зупиночних павільйонів</t>
  </si>
  <si>
    <t>Демонтаж обєктів та елементів благоустрою</t>
  </si>
  <si>
    <t>Програма реалізації заходів по утриманню об’єктів благоустрою району на 2023-2025 роки"</t>
  </si>
  <si>
    <t xml:space="preserve">кількість об’єктів благоустрою, що потребують демонтажу/монтажу </t>
  </si>
  <si>
    <t>загальна кількість зупиночних павільйонів, що планується придбати</t>
  </si>
  <si>
    <t xml:space="preserve">запланована кількість об`єктів благоустрою, що потребують демонтажу/монтажу </t>
  </si>
  <si>
    <t>обсяг видатків,обсяг видатків, передбачених на придбання зупиночних павільйонів</t>
  </si>
  <si>
    <t>обсяг видатків, передбачених на демонтаж/монтаж об`єктів та елементів благоустрою</t>
  </si>
  <si>
    <t>од</t>
  </si>
  <si>
    <t>грн</t>
  </si>
  <si>
    <t>середня вартість зупиночних павільйонів, що планується придбати</t>
  </si>
  <si>
    <t xml:space="preserve">середня вартість демонтажу/монтажу об`єктів благоустрою </t>
  </si>
  <si>
    <t>питома вага кількості зупиночних павільйонів, що планується придбати, до загальної кількості зупиночних павільйонів, що необхідно придбати</t>
  </si>
  <si>
    <t>питома вага кількості об`єктів благоустрою, що планується до демонтажу/монтажу, до загальної кількості об`єктів благоустрою, що потребують демонтажу/монтажу</t>
  </si>
  <si>
    <t>питома вага кількості фонтанів що планується обслуговувати та ремонтувати, до загальної  кількості фонтанів що необхідно  обслуговувати та ремонтувати</t>
  </si>
  <si>
    <t>Начальник фінансового відділу виконкому Центрально-Міської районної у місті ради</t>
  </si>
  <si>
    <t>Тетяна НІКІТЕНКО</t>
  </si>
  <si>
    <r>
      <t xml:space="preserve">Начальник управління з питань благоустрою та житлової політики 
виконавчого комітету Центрально-Міської районної у місті ради         _______________________         </t>
    </r>
    <r>
      <rPr>
        <u/>
        <sz val="12"/>
        <rFont val="Times New Roman"/>
        <family val="1"/>
        <charset val="204"/>
      </rPr>
      <t xml:space="preserve"> Тетяна ШКОЛЬНА-БОЙКОВА</t>
    </r>
  </si>
  <si>
    <t>(Власне ім’я, ПРІЗВИЩЕ)</t>
  </si>
  <si>
    <t>Конституція України, Бюджетний кодекс України (зі змінами) , Закон України "Про державний бюджет України на 2023 рік", Закон України "Про благоустрій населених пунктів", Закон України «Про місцеве самоврядування в Україні»,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змінами);рішення Криворізької міської ради від 31.03.2016 №381 "Про обсяг і межі повноважень районних у місті рад та їх виконавчих органів" (зі змінами); рішення Центрально-Міської районної у місті ради  від 16.12.2022 №146 "Про затвердження Програми реалізації заходів по утриманню об’єктів благоустрою району на 2023-2025 роки",  рішення Центрально-Міської районної у місті ради від 16.12.2022 №139 "Про бюджет Центрально-Міського району у місті Кривий Ріг на 2023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</si>
</sst>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0.000"/>
    <numFmt numFmtId="166" formatCode="#,##0.000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2"/>
      <name val="Times New Roman"/>
      <family val="1"/>
      <charset val="204"/>
    </font>
    <font>
      <sz val="15"/>
      <name val="Times New Roman"/>
      <family val="1"/>
      <charset val="204"/>
    </font>
    <font>
      <u/>
      <sz val="12"/>
      <name val="Times New Roman"/>
      <family val="1"/>
    </font>
    <font>
      <u/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0" fontId="7" fillId="0" borderId="0" xfId="0" applyFont="1"/>
    <xf numFmtId="0" fontId="2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Border="1"/>
    <xf numFmtId="3" fontId="7" fillId="0" borderId="0" xfId="0" applyNumberFormat="1" applyFont="1"/>
    <xf numFmtId="0" fontId="0" fillId="0" borderId="0" xfId="0" applyFont="1" applyAlignment="1">
      <alignment wrapText="1"/>
    </xf>
    <xf numFmtId="0" fontId="7" fillId="4" borderId="0" xfId="0" applyFont="1" applyFill="1"/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top"/>
    </xf>
    <xf numFmtId="0" fontId="0" fillId="3" borderId="0" xfId="0" applyFont="1" applyFill="1"/>
    <xf numFmtId="0" fontId="0" fillId="3" borderId="0" xfId="0" applyFont="1" applyFill="1" applyBorder="1" applyAlignment="1"/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top"/>
    </xf>
    <xf numFmtId="0" fontId="14" fillId="3" borderId="0" xfId="0" applyFont="1" applyFill="1" applyBorder="1" applyAlignment="1">
      <alignment horizontal="center" vertical="top"/>
    </xf>
    <xf numFmtId="0" fontId="14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center" vertical="center" wrapText="1"/>
    </xf>
    <xf numFmtId="3" fontId="1" fillId="3" borderId="0" xfId="0" applyNumberFormat="1" applyFont="1" applyFill="1"/>
    <xf numFmtId="2" fontId="4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/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Alignment="1">
      <alignment vertical="center" wrapText="1"/>
    </xf>
    <xf numFmtId="0" fontId="2" fillId="3" borderId="0" xfId="0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1" fillId="3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4" fontId="7" fillId="3" borderId="0" xfId="0" applyNumberFormat="1" applyFont="1" applyFill="1" applyBorder="1" applyAlignment="1">
      <alignment horizontal="center" vertical="center"/>
    </xf>
    <xf numFmtId="4" fontId="7" fillId="3" borderId="0" xfId="0" applyNumberFormat="1" applyFont="1" applyFill="1" applyBorder="1" applyAlignment="1">
      <alignment vertical="center"/>
    </xf>
    <xf numFmtId="3" fontId="7" fillId="3" borderId="0" xfId="0" applyNumberFormat="1" applyFont="1" applyFill="1"/>
    <xf numFmtId="1" fontId="1" fillId="3" borderId="0" xfId="0" applyNumberFormat="1" applyFont="1" applyFill="1"/>
    <xf numFmtId="3" fontId="18" fillId="3" borderId="0" xfId="0" applyNumberFormat="1" applyFont="1" applyFill="1"/>
    <xf numFmtId="2" fontId="1" fillId="3" borderId="0" xfId="0" applyNumberFormat="1" applyFont="1" applyFill="1"/>
    <xf numFmtId="0" fontId="1" fillId="3" borderId="0" xfId="0" applyFont="1" applyFill="1" applyBorder="1"/>
    <xf numFmtId="0" fontId="6" fillId="3" borderId="0" xfId="0" applyFont="1" applyFill="1" applyAlignment="1">
      <alignment vertical="top"/>
    </xf>
    <xf numFmtId="0" fontId="3" fillId="3" borderId="0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/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3" fontId="14" fillId="3" borderId="0" xfId="0" applyNumberFormat="1" applyFont="1" applyFill="1" applyBorder="1" applyAlignment="1">
      <alignment horizontal="center" vertical="top"/>
    </xf>
    <xf numFmtId="0" fontId="3" fillId="3" borderId="0" xfId="0" applyFont="1" applyFill="1"/>
    <xf numFmtId="3" fontId="1" fillId="0" borderId="0" xfId="0" applyNumberFormat="1" applyFont="1"/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0" fontId="1" fillId="3" borderId="3" xfId="0" applyNumberFormat="1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 wrapText="1"/>
    </xf>
    <xf numFmtId="166" fontId="1" fillId="3" borderId="3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left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7" fillId="4" borderId="3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" fontId="1" fillId="3" borderId="0" xfId="0" applyNumberFormat="1" applyFont="1" applyFill="1" applyBorder="1" applyAlignment="1">
      <alignment horizontal="center" vertical="center"/>
    </xf>
    <xf numFmtId="0" fontId="12" fillId="3" borderId="5" xfId="0" quotePrefix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" fontId="9" fillId="3" borderId="5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2" xfId="0" applyNumberFormat="1" applyFont="1" applyFill="1" applyBorder="1" applyAlignment="1">
      <alignment vertical="center" wrapText="1"/>
    </xf>
    <xf numFmtId="0" fontId="3" fillId="3" borderId="3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center" vertical="top" wrapText="1"/>
    </xf>
    <xf numFmtId="0" fontId="14" fillId="3" borderId="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justify" vertical="center" wrapText="1"/>
    </xf>
    <xf numFmtId="0" fontId="2" fillId="3" borderId="0" xfId="0" applyFont="1" applyFill="1" applyAlignment="1">
      <alignment horizontal="left" vertical="center"/>
    </xf>
    <xf numFmtId="0" fontId="3" fillId="3" borderId="5" xfId="0" quotePrefix="1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top" wrapText="1"/>
    </xf>
    <xf numFmtId="0" fontId="8" fillId="3" borderId="0" xfId="0" applyFont="1" applyFill="1" applyBorder="1" applyAlignment="1">
      <alignment horizontal="center"/>
    </xf>
    <xf numFmtId="0" fontId="1" fillId="3" borderId="0" xfId="0" applyFont="1" applyFill="1" applyAlignment="1">
      <alignment vertical="center" wrapText="1"/>
    </xf>
    <xf numFmtId="0" fontId="1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/>
    </xf>
    <xf numFmtId="0" fontId="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166" fontId="1" fillId="3" borderId="4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wrapText="1"/>
    </xf>
    <xf numFmtId="0" fontId="2" fillId="3" borderId="5" xfId="0" applyFont="1" applyFill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/>
    </xf>
    <xf numFmtId="4" fontId="1" fillId="3" borderId="4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left" vertical="center" wrapText="1"/>
    </xf>
    <xf numFmtId="0" fontId="3" fillId="4" borderId="2" xfId="0" applyNumberFormat="1" applyFont="1" applyFill="1" applyBorder="1" applyAlignment="1">
      <alignment horizontal="left" vertical="center" wrapText="1"/>
    </xf>
    <xf numFmtId="0" fontId="3" fillId="4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24"/>
  <sheetViews>
    <sheetView tabSelected="1" view="pageBreakPreview" topLeftCell="A42" zoomScale="85" zoomScaleNormal="125" zoomScaleSheetLayoutView="85" workbookViewId="0">
      <selection activeCell="BE55" sqref="BE55"/>
    </sheetView>
  </sheetViews>
  <sheetFormatPr defaultRowHeight="12.75" x14ac:dyDescent="0.2"/>
  <cols>
    <col min="1" max="54" width="2.85546875" style="10" customWidth="1"/>
    <col min="55" max="55" width="3.5703125" style="10" customWidth="1"/>
    <col min="56" max="56" width="2.85546875" style="10" customWidth="1"/>
    <col min="57" max="57" width="14.42578125" style="10" customWidth="1"/>
    <col min="58" max="65" width="2.85546875" style="10" customWidth="1"/>
    <col min="66" max="66" width="3" style="10" customWidth="1"/>
    <col min="67" max="67" width="10" style="10" customWidth="1"/>
    <col min="68" max="68" width="15.7109375" style="10" customWidth="1"/>
    <col min="69" max="69" width="11.7109375" style="1" customWidth="1"/>
    <col min="70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65" t="s">
        <v>30</v>
      </c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</row>
    <row r="2" spans="1:77" ht="42.75" customHeight="1" x14ac:dyDescent="0.2">
      <c r="AO2" s="111" t="s">
        <v>117</v>
      </c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</row>
    <row r="3" spans="1:77" ht="18.75" customHeight="1" x14ac:dyDescent="0.2">
      <c r="AO3" s="166" t="s">
        <v>94</v>
      </c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</row>
    <row r="4" spans="1:77" ht="32.1" customHeight="1" x14ac:dyDescent="0.2">
      <c r="AO4" s="167" t="s">
        <v>113</v>
      </c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</row>
    <row r="5" spans="1:77" x14ac:dyDescent="0.2">
      <c r="AO5" s="171" t="s">
        <v>16</v>
      </c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</row>
    <row r="6" spans="1:77" ht="7.5" customHeight="1" x14ac:dyDescent="0.2"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</row>
    <row r="7" spans="1:77" ht="12.75" customHeight="1" x14ac:dyDescent="0.2">
      <c r="AO7" s="173"/>
      <c r="AP7" s="148"/>
      <c r="AQ7" s="148"/>
      <c r="AR7" s="148"/>
      <c r="AS7" s="148"/>
      <c r="AT7" s="148"/>
      <c r="AU7" s="148"/>
      <c r="AV7" s="10" t="s">
        <v>55</v>
      </c>
      <c r="AW7" s="173" t="s">
        <v>94</v>
      </c>
      <c r="AX7" s="148"/>
      <c r="AY7" s="148"/>
      <c r="AZ7" s="148"/>
      <c r="BA7" s="148"/>
      <c r="BB7" s="148"/>
      <c r="BC7" s="148"/>
      <c r="BD7" s="148"/>
      <c r="BE7" s="148"/>
      <c r="BF7" s="148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69" t="s">
        <v>17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  <c r="BI10" s="169"/>
      <c r="BJ10" s="169"/>
      <c r="BK10" s="169"/>
      <c r="BL10" s="169"/>
    </row>
    <row r="11" spans="1:77" ht="15.75" customHeight="1" x14ac:dyDescent="0.2">
      <c r="A11" s="169" t="s">
        <v>118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</row>
    <row r="12" spans="1:77" ht="6" customHeight="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77" s="58" customFormat="1" ht="28.5" customHeight="1" x14ac:dyDescent="0.2">
      <c r="A13" s="13" t="s">
        <v>45</v>
      </c>
      <c r="B13" s="134" t="s">
        <v>93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4"/>
      <c r="N13" s="162" t="s">
        <v>113</v>
      </c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5"/>
      <c r="AU13" s="134" t="s">
        <v>95</v>
      </c>
      <c r="AV13" s="135"/>
      <c r="AW13" s="135"/>
      <c r="AX13" s="135"/>
      <c r="AY13" s="135"/>
      <c r="AZ13" s="135"/>
      <c r="BA13" s="135"/>
      <c r="BB13" s="13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57"/>
      <c r="BR13" s="57"/>
      <c r="BS13" s="57"/>
      <c r="BT13" s="57"/>
      <c r="BU13" s="57"/>
      <c r="BV13" s="57"/>
      <c r="BW13" s="57"/>
      <c r="BX13" s="57"/>
      <c r="BY13" s="57"/>
    </row>
    <row r="14" spans="1:77" s="58" customFormat="1" ht="24" customHeight="1" x14ac:dyDescent="0.2">
      <c r="A14" s="16"/>
      <c r="B14" s="157" t="s">
        <v>48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6"/>
      <c r="N14" s="170" t="s">
        <v>54</v>
      </c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6"/>
      <c r="AU14" s="157" t="s">
        <v>47</v>
      </c>
      <c r="AV14" s="157"/>
      <c r="AW14" s="157"/>
      <c r="AX14" s="157"/>
      <c r="AY14" s="157"/>
      <c r="AZ14" s="157"/>
      <c r="BA14" s="157"/>
      <c r="BB14" s="157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59"/>
      <c r="BR14" s="59"/>
      <c r="BS14" s="59"/>
      <c r="BT14" s="59"/>
      <c r="BU14" s="59"/>
      <c r="BV14" s="59"/>
      <c r="BW14" s="59"/>
      <c r="BX14" s="59"/>
      <c r="BY14" s="59"/>
    </row>
    <row r="15" spans="1:77" s="58" customForma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8"/>
      <c r="BF15" s="18"/>
      <c r="BG15" s="18"/>
      <c r="BH15" s="18"/>
      <c r="BI15" s="18"/>
      <c r="BJ15" s="18"/>
      <c r="BK15" s="18"/>
      <c r="BL15" s="18"/>
      <c r="BM15" s="17"/>
      <c r="BN15" s="17"/>
      <c r="BO15" s="17"/>
      <c r="BP15" s="17"/>
    </row>
    <row r="16" spans="1:77" s="58" customFormat="1" ht="28.5" customHeight="1" x14ac:dyDescent="0.2">
      <c r="A16" s="19" t="s">
        <v>3</v>
      </c>
      <c r="B16" s="134" t="s">
        <v>98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4"/>
      <c r="N16" s="162" t="s">
        <v>113</v>
      </c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5"/>
      <c r="AU16" s="134" t="s">
        <v>95</v>
      </c>
      <c r="AV16" s="135"/>
      <c r="AW16" s="135"/>
      <c r="AX16" s="135"/>
      <c r="AY16" s="135"/>
      <c r="AZ16" s="135"/>
      <c r="BA16" s="135"/>
      <c r="BB16" s="135"/>
      <c r="BC16" s="20"/>
      <c r="BD16" s="20"/>
      <c r="BE16" s="20"/>
      <c r="BF16" s="20"/>
      <c r="BG16" s="20"/>
      <c r="BH16" s="20"/>
      <c r="BI16" s="20"/>
      <c r="BJ16" s="20"/>
      <c r="BK16" s="20"/>
      <c r="BL16" s="21"/>
      <c r="BM16" s="18"/>
      <c r="BN16" s="18"/>
      <c r="BO16" s="18"/>
      <c r="BP16" s="20"/>
      <c r="BQ16" s="60"/>
      <c r="BR16" s="60"/>
      <c r="BS16" s="60"/>
      <c r="BT16" s="60"/>
      <c r="BU16" s="60"/>
      <c r="BV16" s="60"/>
      <c r="BW16" s="60"/>
    </row>
    <row r="17" spans="1:79" s="58" customFormat="1" ht="24" customHeight="1" x14ac:dyDescent="0.2">
      <c r="A17" s="22"/>
      <c r="B17" s="157" t="s">
        <v>48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6"/>
      <c r="N17" s="170" t="s">
        <v>53</v>
      </c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6"/>
      <c r="AU17" s="157" t="s">
        <v>47</v>
      </c>
      <c r="AV17" s="157"/>
      <c r="AW17" s="157"/>
      <c r="AX17" s="157"/>
      <c r="AY17" s="157"/>
      <c r="AZ17" s="157"/>
      <c r="BA17" s="157"/>
      <c r="BB17" s="157"/>
      <c r="BC17" s="23"/>
      <c r="BD17" s="23"/>
      <c r="BE17" s="23"/>
      <c r="BF17" s="23"/>
      <c r="BG17" s="23"/>
      <c r="BH17" s="23"/>
      <c r="BI17" s="23"/>
      <c r="BJ17" s="23"/>
      <c r="BK17" s="24"/>
      <c r="BL17" s="23"/>
      <c r="BM17" s="18"/>
      <c r="BN17" s="18"/>
      <c r="BO17" s="18"/>
      <c r="BP17" s="23"/>
      <c r="BQ17" s="61"/>
      <c r="BR17" s="61"/>
      <c r="BS17" s="61"/>
      <c r="BU17" s="61"/>
      <c r="BV17" s="61"/>
      <c r="BW17" s="61"/>
    </row>
    <row r="18" spans="1:79" s="58" customForma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</row>
    <row r="19" spans="1:79" s="58" customFormat="1" ht="14.25" customHeight="1" x14ac:dyDescent="0.2">
      <c r="A19" s="13" t="s">
        <v>46</v>
      </c>
      <c r="B19" s="134" t="s">
        <v>96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7"/>
      <c r="N19" s="134" t="s">
        <v>99</v>
      </c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20"/>
      <c r="AA19" s="134" t="s">
        <v>100</v>
      </c>
      <c r="AB19" s="135"/>
      <c r="AC19" s="135"/>
      <c r="AD19" s="135"/>
      <c r="AE19" s="135"/>
      <c r="AF19" s="135"/>
      <c r="AG19" s="135"/>
      <c r="AH19" s="135"/>
      <c r="AI19" s="135"/>
      <c r="AJ19" s="20"/>
      <c r="AK19" s="164" t="s">
        <v>97</v>
      </c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20"/>
      <c r="BE19" s="134" t="s">
        <v>119</v>
      </c>
      <c r="BF19" s="135"/>
      <c r="BG19" s="135"/>
      <c r="BH19" s="135"/>
      <c r="BI19" s="135"/>
      <c r="BJ19" s="135"/>
      <c r="BK19" s="135"/>
      <c r="BL19" s="135"/>
      <c r="BM19" s="20"/>
      <c r="BN19" s="20"/>
      <c r="BO19" s="20"/>
      <c r="BP19" s="2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</row>
    <row r="20" spans="1:79" s="58" customFormat="1" ht="25.5" customHeight="1" x14ac:dyDescent="0.2">
      <c r="A20" s="17"/>
      <c r="B20" s="157" t="s">
        <v>48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7"/>
      <c r="N20" s="157" t="s">
        <v>49</v>
      </c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23"/>
      <c r="AA20" s="158" t="s">
        <v>50</v>
      </c>
      <c r="AB20" s="158"/>
      <c r="AC20" s="158"/>
      <c r="AD20" s="158"/>
      <c r="AE20" s="158"/>
      <c r="AF20" s="158"/>
      <c r="AG20" s="158"/>
      <c r="AH20" s="158"/>
      <c r="AI20" s="158"/>
      <c r="AJ20" s="23"/>
      <c r="AK20" s="163" t="s">
        <v>51</v>
      </c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23"/>
      <c r="BE20" s="157" t="s">
        <v>52</v>
      </c>
      <c r="BF20" s="157"/>
      <c r="BG20" s="157"/>
      <c r="BH20" s="157"/>
      <c r="BI20" s="157"/>
      <c r="BJ20" s="157"/>
      <c r="BK20" s="157"/>
      <c r="BL20" s="157"/>
      <c r="BM20" s="23"/>
      <c r="BN20" s="23"/>
      <c r="BO20" s="62"/>
      <c r="BP20" s="23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</row>
    <row r="21" spans="1:79" ht="6.7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</row>
    <row r="22" spans="1:79" ht="24.95" customHeight="1" x14ac:dyDescent="0.25">
      <c r="A22" s="159" t="s">
        <v>43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39">
        <f>AS22+I23</f>
        <v>9893531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60" t="s">
        <v>44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39">
        <v>8677531</v>
      </c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2" t="s">
        <v>19</v>
      </c>
      <c r="BE22" s="132"/>
      <c r="BF22" s="132"/>
      <c r="BG22" s="132"/>
      <c r="BH22" s="132"/>
      <c r="BI22" s="132"/>
      <c r="BJ22" s="132"/>
      <c r="BK22" s="132"/>
      <c r="BL22" s="132"/>
      <c r="BO22" s="63"/>
      <c r="BP22" s="26"/>
      <c r="BQ22" s="64"/>
    </row>
    <row r="23" spans="1:79" ht="24.95" customHeight="1" x14ac:dyDescent="0.2">
      <c r="A23" s="132" t="s">
        <v>18</v>
      </c>
      <c r="B23" s="132"/>
      <c r="C23" s="132"/>
      <c r="D23" s="132"/>
      <c r="E23" s="132"/>
      <c r="F23" s="132"/>
      <c r="G23" s="132"/>
      <c r="H23" s="132"/>
      <c r="I23" s="139">
        <v>1216000</v>
      </c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2" t="s">
        <v>20</v>
      </c>
      <c r="U23" s="132"/>
      <c r="V23" s="132"/>
      <c r="W23" s="132"/>
      <c r="X23" s="27"/>
      <c r="Y23" s="27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9"/>
      <c r="AO23" s="29"/>
      <c r="AP23" s="29"/>
      <c r="AQ23" s="29"/>
      <c r="AR23" s="29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9"/>
      <c r="BE23" s="29"/>
      <c r="BF23" s="29"/>
      <c r="BG23" s="29"/>
      <c r="BH23" s="29"/>
      <c r="BI23" s="29"/>
      <c r="BJ23" s="25"/>
      <c r="BK23" s="25"/>
      <c r="BL23" s="25"/>
    </row>
    <row r="24" spans="1:79" ht="12.75" customHeight="1" x14ac:dyDescent="0.2">
      <c r="A24" s="54"/>
      <c r="B24" s="54"/>
      <c r="C24" s="54"/>
      <c r="D24" s="54"/>
      <c r="E24" s="54"/>
      <c r="F24" s="54"/>
      <c r="G24" s="54"/>
      <c r="H24" s="54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54"/>
      <c r="U24" s="54"/>
      <c r="V24" s="54"/>
      <c r="W24" s="54"/>
      <c r="X24" s="27"/>
      <c r="Y24" s="27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9"/>
      <c r="AO24" s="29"/>
      <c r="AP24" s="29"/>
      <c r="AQ24" s="29"/>
      <c r="AR24" s="29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9"/>
      <c r="BE24" s="29"/>
      <c r="BF24" s="29"/>
      <c r="BG24" s="29"/>
      <c r="BH24" s="29"/>
      <c r="BI24" s="29"/>
      <c r="BJ24" s="25"/>
      <c r="BK24" s="25"/>
      <c r="BL24" s="25"/>
    </row>
    <row r="25" spans="1:79" ht="15.75" customHeight="1" x14ac:dyDescent="0.2">
      <c r="A25" s="111" t="s">
        <v>32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</row>
    <row r="26" spans="1:79" ht="109.5" customHeight="1" x14ac:dyDescent="0.2">
      <c r="A26" s="161" t="s">
        <v>140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</row>
    <row r="27" spans="1:79" ht="12.7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132" t="s">
        <v>31</v>
      </c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132"/>
      <c r="BL28" s="132"/>
    </row>
    <row r="29" spans="1:79" ht="27.75" customHeight="1" x14ac:dyDescent="0.2">
      <c r="A29" s="146" t="s">
        <v>23</v>
      </c>
      <c r="B29" s="146"/>
      <c r="C29" s="146"/>
      <c r="D29" s="146"/>
      <c r="E29" s="146"/>
      <c r="F29" s="146"/>
      <c r="G29" s="136" t="s">
        <v>35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8"/>
    </row>
    <row r="30" spans="1:79" ht="15.75" hidden="1" x14ac:dyDescent="0.2">
      <c r="A30" s="96">
        <v>1</v>
      </c>
      <c r="B30" s="96"/>
      <c r="C30" s="96"/>
      <c r="D30" s="96"/>
      <c r="E30" s="96"/>
      <c r="F30" s="96"/>
      <c r="G30" s="136">
        <v>2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8"/>
    </row>
    <row r="31" spans="1:79" ht="10.5" hidden="1" customHeight="1" x14ac:dyDescent="0.2">
      <c r="A31" s="79" t="s">
        <v>28</v>
      </c>
      <c r="B31" s="79"/>
      <c r="C31" s="79"/>
      <c r="D31" s="79"/>
      <c r="E31" s="79"/>
      <c r="F31" s="79"/>
      <c r="G31" s="104" t="s">
        <v>5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CA31" s="1" t="s">
        <v>42</v>
      </c>
    </row>
    <row r="32" spans="1:79" ht="20.25" customHeight="1" x14ac:dyDescent="0.2">
      <c r="A32" s="152">
        <v>1</v>
      </c>
      <c r="B32" s="152"/>
      <c r="C32" s="152"/>
      <c r="D32" s="152"/>
      <c r="E32" s="152"/>
      <c r="F32" s="152"/>
      <c r="G32" s="153" t="s">
        <v>114</v>
      </c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CA32" s="1" t="s">
        <v>41</v>
      </c>
    </row>
    <row r="33" spans="1:79" ht="20.25" customHeight="1" x14ac:dyDescent="0.2">
      <c r="A33" s="149">
        <v>2</v>
      </c>
      <c r="B33" s="150"/>
      <c r="C33" s="150"/>
      <c r="D33" s="150"/>
      <c r="E33" s="150"/>
      <c r="F33" s="151"/>
      <c r="G33" s="140" t="s">
        <v>101</v>
      </c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2"/>
    </row>
    <row r="34" spans="1:79" ht="12.7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</row>
    <row r="35" spans="1:79" ht="15.95" customHeight="1" x14ac:dyDescent="0.2">
      <c r="A35" s="132" t="s">
        <v>33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</row>
    <row r="36" spans="1:79" ht="31.5" customHeight="1" x14ac:dyDescent="0.2">
      <c r="A36" s="147" t="s">
        <v>92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</row>
    <row r="37" spans="1:79" ht="12.7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</row>
    <row r="38" spans="1:79" ht="15.75" customHeight="1" x14ac:dyDescent="0.2">
      <c r="A38" s="132" t="s">
        <v>34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</row>
    <row r="39" spans="1:79" ht="27.75" customHeight="1" x14ac:dyDescent="0.2">
      <c r="A39" s="146" t="s">
        <v>23</v>
      </c>
      <c r="B39" s="146"/>
      <c r="C39" s="146"/>
      <c r="D39" s="146"/>
      <c r="E39" s="146"/>
      <c r="F39" s="146"/>
      <c r="G39" s="136" t="s">
        <v>108</v>
      </c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8"/>
    </row>
    <row r="40" spans="1:79" ht="15.75" hidden="1" x14ac:dyDescent="0.2">
      <c r="A40" s="96">
        <v>1</v>
      </c>
      <c r="B40" s="96"/>
      <c r="C40" s="96"/>
      <c r="D40" s="96"/>
      <c r="E40" s="96"/>
      <c r="F40" s="96"/>
      <c r="G40" s="136">
        <v>2</v>
      </c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8"/>
    </row>
    <row r="41" spans="1:79" ht="10.5" hidden="1" customHeight="1" x14ac:dyDescent="0.2">
      <c r="A41" s="79" t="s">
        <v>4</v>
      </c>
      <c r="B41" s="79"/>
      <c r="C41" s="79"/>
      <c r="D41" s="79"/>
      <c r="E41" s="79"/>
      <c r="F41" s="79"/>
      <c r="G41" s="104" t="s">
        <v>5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6"/>
      <c r="CA41" s="1" t="s">
        <v>9</v>
      </c>
    </row>
    <row r="42" spans="1:79" s="3" customFormat="1" ht="17.25" customHeight="1" x14ac:dyDescent="0.25">
      <c r="A42" s="149">
        <v>1</v>
      </c>
      <c r="B42" s="150"/>
      <c r="C42" s="150"/>
      <c r="D42" s="150"/>
      <c r="E42" s="150"/>
      <c r="F42" s="151"/>
      <c r="G42" s="154" t="s">
        <v>106</v>
      </c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  <c r="BI42" s="155"/>
      <c r="BJ42" s="155"/>
      <c r="BK42" s="155"/>
      <c r="BL42" s="156"/>
      <c r="BM42" s="32"/>
      <c r="BN42" s="32"/>
      <c r="BO42" s="32"/>
      <c r="BP42" s="32"/>
    </row>
    <row r="43" spans="1:79" s="3" customFormat="1" ht="25.5" customHeight="1" x14ac:dyDescent="0.25">
      <c r="A43" s="149">
        <v>2</v>
      </c>
      <c r="B43" s="150"/>
      <c r="C43" s="150"/>
      <c r="D43" s="150"/>
      <c r="E43" s="150"/>
      <c r="F43" s="151"/>
      <c r="G43" s="154" t="s">
        <v>102</v>
      </c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6"/>
      <c r="BM43" s="32"/>
      <c r="BN43" s="32"/>
      <c r="BO43" s="32"/>
      <c r="BP43" s="32"/>
    </row>
    <row r="44" spans="1:79" s="3" customFormat="1" ht="19.5" customHeight="1" x14ac:dyDescent="0.25">
      <c r="A44" s="149">
        <v>5</v>
      </c>
      <c r="B44" s="150"/>
      <c r="C44" s="150"/>
      <c r="D44" s="150"/>
      <c r="E44" s="150"/>
      <c r="F44" s="151"/>
      <c r="G44" s="154" t="s">
        <v>103</v>
      </c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6"/>
      <c r="BM44" s="32"/>
      <c r="BN44" s="32"/>
      <c r="BO44" s="32"/>
      <c r="BP44" s="32"/>
    </row>
    <row r="45" spans="1:79" s="3" customFormat="1" ht="27" customHeight="1" x14ac:dyDescent="0.25">
      <c r="A45" s="152">
        <v>6</v>
      </c>
      <c r="B45" s="152"/>
      <c r="C45" s="152"/>
      <c r="D45" s="152"/>
      <c r="E45" s="152"/>
      <c r="F45" s="152"/>
      <c r="G45" s="143" t="s">
        <v>120</v>
      </c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  <c r="BI45" s="144"/>
      <c r="BJ45" s="144"/>
      <c r="BK45" s="144"/>
      <c r="BL45" s="145"/>
      <c r="BM45" s="32"/>
      <c r="BN45" s="32"/>
      <c r="BO45" s="32"/>
      <c r="BP45" s="32"/>
      <c r="CA45" s="3" t="s">
        <v>10</v>
      </c>
    </row>
    <row r="46" spans="1:79" ht="21.75" customHeight="1" x14ac:dyDescent="0.2">
      <c r="A46" s="152">
        <v>7</v>
      </c>
      <c r="B46" s="152"/>
      <c r="C46" s="152"/>
      <c r="D46" s="152"/>
      <c r="E46" s="152"/>
      <c r="F46" s="152"/>
      <c r="G46" s="186" t="s">
        <v>116</v>
      </c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8"/>
    </row>
    <row r="47" spans="1:79" ht="16.5" customHeight="1" x14ac:dyDescent="0.2">
      <c r="A47" s="31"/>
      <c r="B47" s="31"/>
      <c r="C47" s="31"/>
      <c r="D47" s="31"/>
      <c r="E47" s="31"/>
      <c r="F47" s="31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</row>
    <row r="48" spans="1:79" ht="15.75" customHeight="1" x14ac:dyDescent="0.2">
      <c r="A48" s="132" t="s">
        <v>36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81" ht="15" customHeight="1" x14ac:dyDescent="0.2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33"/>
      <c r="BB49" s="33"/>
      <c r="BC49" s="33"/>
      <c r="BD49" s="33"/>
      <c r="BE49" s="33"/>
      <c r="BF49" s="33"/>
      <c r="BG49" s="33"/>
      <c r="BH49" s="33"/>
      <c r="BI49" s="34"/>
      <c r="BJ49" s="34"/>
      <c r="BK49" s="34"/>
      <c r="BL49" s="34"/>
    </row>
    <row r="50" spans="1:81" ht="15.95" customHeight="1" x14ac:dyDescent="0.2">
      <c r="A50" s="96" t="s">
        <v>23</v>
      </c>
      <c r="B50" s="96"/>
      <c r="C50" s="96"/>
      <c r="D50" s="113" t="s">
        <v>21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96" t="s">
        <v>24</v>
      </c>
      <c r="AD50" s="96"/>
      <c r="AE50" s="96"/>
      <c r="AF50" s="96"/>
      <c r="AG50" s="96"/>
      <c r="AH50" s="96"/>
      <c r="AI50" s="96"/>
      <c r="AJ50" s="96"/>
      <c r="AK50" s="96" t="s">
        <v>25</v>
      </c>
      <c r="AL50" s="96"/>
      <c r="AM50" s="96"/>
      <c r="AN50" s="96"/>
      <c r="AO50" s="96"/>
      <c r="AP50" s="96"/>
      <c r="AQ50" s="96"/>
      <c r="AR50" s="96"/>
      <c r="AS50" s="96" t="s">
        <v>22</v>
      </c>
      <c r="AT50" s="96"/>
      <c r="AU50" s="96"/>
      <c r="AV50" s="96"/>
      <c r="AW50" s="96"/>
      <c r="AX50" s="96"/>
      <c r="AY50" s="96"/>
      <c r="AZ50" s="96"/>
      <c r="BA50" s="35"/>
      <c r="BB50" s="35"/>
      <c r="BC50" s="35"/>
      <c r="BD50" s="35"/>
      <c r="BE50" s="35"/>
      <c r="BF50" s="35"/>
      <c r="BG50" s="35"/>
      <c r="BH50" s="35"/>
    </row>
    <row r="51" spans="1:81" ht="29.1" customHeight="1" x14ac:dyDescent="0.2">
      <c r="A51" s="96"/>
      <c r="B51" s="96"/>
      <c r="C51" s="96"/>
      <c r="D51" s="116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8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35"/>
      <c r="BB51" s="35"/>
      <c r="BC51" s="35"/>
      <c r="BD51" s="35"/>
      <c r="BE51" s="35"/>
      <c r="BF51" s="35"/>
      <c r="BG51" s="35"/>
      <c r="BH51" s="35"/>
    </row>
    <row r="52" spans="1:81" ht="15.75" x14ac:dyDescent="0.2">
      <c r="A52" s="96">
        <v>1</v>
      </c>
      <c r="B52" s="96"/>
      <c r="C52" s="96"/>
      <c r="D52" s="108">
        <v>2</v>
      </c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10"/>
      <c r="AC52" s="96">
        <v>3</v>
      </c>
      <c r="AD52" s="96"/>
      <c r="AE52" s="96"/>
      <c r="AF52" s="96"/>
      <c r="AG52" s="96"/>
      <c r="AH52" s="96"/>
      <c r="AI52" s="96"/>
      <c r="AJ52" s="96"/>
      <c r="AK52" s="96">
        <v>4</v>
      </c>
      <c r="AL52" s="96"/>
      <c r="AM52" s="96"/>
      <c r="AN52" s="96"/>
      <c r="AO52" s="96"/>
      <c r="AP52" s="96"/>
      <c r="AQ52" s="96"/>
      <c r="AR52" s="96"/>
      <c r="AS52" s="96">
        <v>5</v>
      </c>
      <c r="AT52" s="96"/>
      <c r="AU52" s="96"/>
      <c r="AV52" s="96"/>
      <c r="AW52" s="96"/>
      <c r="AX52" s="96"/>
      <c r="AY52" s="96"/>
      <c r="AZ52" s="96"/>
      <c r="BA52" s="35"/>
      <c r="BB52" s="35"/>
      <c r="BC52" s="35"/>
      <c r="BD52" s="35"/>
      <c r="BE52" s="35"/>
      <c r="BF52" s="35"/>
      <c r="BG52" s="35"/>
      <c r="BH52" s="35"/>
    </row>
    <row r="53" spans="1:81" s="2" customFormat="1" ht="12.75" hidden="1" customHeight="1" x14ac:dyDescent="0.2">
      <c r="A53" s="79" t="s">
        <v>4</v>
      </c>
      <c r="B53" s="79"/>
      <c r="C53" s="79"/>
      <c r="D53" s="128" t="s">
        <v>5</v>
      </c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30"/>
      <c r="AC53" s="102" t="s">
        <v>6</v>
      </c>
      <c r="AD53" s="102"/>
      <c r="AE53" s="102"/>
      <c r="AF53" s="102"/>
      <c r="AG53" s="102"/>
      <c r="AH53" s="102"/>
      <c r="AI53" s="102"/>
      <c r="AJ53" s="102"/>
      <c r="AK53" s="102" t="s">
        <v>7</v>
      </c>
      <c r="AL53" s="102"/>
      <c r="AM53" s="102"/>
      <c r="AN53" s="102"/>
      <c r="AO53" s="102"/>
      <c r="AP53" s="102"/>
      <c r="AQ53" s="102"/>
      <c r="AR53" s="102"/>
      <c r="AS53" s="65" t="s">
        <v>8</v>
      </c>
      <c r="AT53" s="102"/>
      <c r="AU53" s="102"/>
      <c r="AV53" s="102"/>
      <c r="AW53" s="102"/>
      <c r="AX53" s="102"/>
      <c r="AY53" s="102"/>
      <c r="AZ53" s="102"/>
      <c r="BA53" s="36"/>
      <c r="BB53" s="37"/>
      <c r="BC53" s="37"/>
      <c r="BD53" s="37"/>
      <c r="BE53" s="37"/>
      <c r="BF53" s="37"/>
      <c r="BG53" s="37"/>
      <c r="BH53" s="37"/>
      <c r="BI53" s="38"/>
      <c r="BJ53" s="38"/>
      <c r="BK53" s="38"/>
      <c r="BL53" s="38"/>
      <c r="BM53" s="38"/>
      <c r="BN53" s="38"/>
      <c r="BO53" s="38"/>
      <c r="BP53" s="38"/>
      <c r="CA53" s="2" t="s">
        <v>11</v>
      </c>
    </row>
    <row r="54" spans="1:81" ht="25.5" customHeight="1" x14ac:dyDescent="0.2">
      <c r="A54" s="79">
        <v>1</v>
      </c>
      <c r="B54" s="79"/>
      <c r="C54" s="79"/>
      <c r="D54" s="131" t="s">
        <v>56</v>
      </c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7"/>
      <c r="AC54" s="77">
        <v>578250</v>
      </c>
      <c r="AD54" s="77"/>
      <c r="AE54" s="77"/>
      <c r="AF54" s="77"/>
      <c r="AG54" s="77"/>
      <c r="AH54" s="77"/>
      <c r="AI54" s="77"/>
      <c r="AJ54" s="77"/>
      <c r="AK54" s="77">
        <v>0</v>
      </c>
      <c r="AL54" s="77"/>
      <c r="AM54" s="77"/>
      <c r="AN54" s="77"/>
      <c r="AO54" s="77"/>
      <c r="AP54" s="77"/>
      <c r="AQ54" s="77"/>
      <c r="AR54" s="77"/>
      <c r="AS54" s="77">
        <f>AC54+AK54</f>
        <v>578250</v>
      </c>
      <c r="AT54" s="77"/>
      <c r="AU54" s="77"/>
      <c r="AV54" s="77"/>
      <c r="AW54" s="77"/>
      <c r="AX54" s="77"/>
      <c r="AY54" s="77"/>
      <c r="AZ54" s="77"/>
      <c r="BA54" s="56"/>
      <c r="BB54" s="56"/>
      <c r="BC54" s="56"/>
      <c r="BD54" s="56"/>
      <c r="BE54" s="56"/>
      <c r="BF54" s="56"/>
      <c r="BG54" s="56"/>
      <c r="BH54" s="56"/>
    </row>
    <row r="55" spans="1:81" ht="24" customHeight="1" x14ac:dyDescent="0.2">
      <c r="A55" s="79">
        <v>2</v>
      </c>
      <c r="B55" s="79"/>
      <c r="C55" s="79"/>
      <c r="D55" s="131" t="s">
        <v>57</v>
      </c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7"/>
      <c r="AC55" s="77">
        <v>250000</v>
      </c>
      <c r="AD55" s="77"/>
      <c r="AE55" s="77"/>
      <c r="AF55" s="77"/>
      <c r="AG55" s="77"/>
      <c r="AH55" s="77"/>
      <c r="AI55" s="77"/>
      <c r="AJ55" s="77"/>
      <c r="AK55" s="77">
        <v>0</v>
      </c>
      <c r="AL55" s="77"/>
      <c r="AM55" s="77"/>
      <c r="AN55" s="77"/>
      <c r="AO55" s="77"/>
      <c r="AP55" s="77"/>
      <c r="AQ55" s="77"/>
      <c r="AR55" s="77"/>
      <c r="AS55" s="77">
        <f>AC55+AK55</f>
        <v>250000</v>
      </c>
      <c r="AT55" s="77"/>
      <c r="AU55" s="77"/>
      <c r="AV55" s="77"/>
      <c r="AW55" s="77"/>
      <c r="AX55" s="77"/>
      <c r="AY55" s="77"/>
      <c r="AZ55" s="77"/>
      <c r="BA55" s="56"/>
      <c r="BB55" s="56"/>
      <c r="BC55" s="56"/>
      <c r="BD55" s="56"/>
      <c r="BE55" s="56"/>
      <c r="BF55" s="56"/>
      <c r="BG55" s="56"/>
      <c r="BH55" s="56"/>
      <c r="BO55" s="26"/>
      <c r="BP55" s="10">
        <f>4182933+5441+4757+105464+117397</f>
        <v>4415992</v>
      </c>
      <c r="BQ55" s="7">
        <f>469995+35015+105464+5441+4057826-46042.43-342297.54</f>
        <v>4285401.03</v>
      </c>
      <c r="BY55" s="1" t="s">
        <v>110</v>
      </c>
    </row>
    <row r="56" spans="1:81" s="5" customFormat="1" ht="27" customHeight="1" x14ac:dyDescent="0.2">
      <c r="A56" s="79">
        <v>3</v>
      </c>
      <c r="B56" s="79"/>
      <c r="C56" s="79"/>
      <c r="D56" s="131" t="s">
        <v>58</v>
      </c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7"/>
      <c r="AC56" s="77">
        <f>AS22-AC54-AC55-AC58</f>
        <v>7765281</v>
      </c>
      <c r="AD56" s="77"/>
      <c r="AE56" s="77"/>
      <c r="AF56" s="77"/>
      <c r="AG56" s="77"/>
      <c r="AH56" s="77"/>
      <c r="AI56" s="77"/>
      <c r="AJ56" s="77"/>
      <c r="AK56" s="77">
        <v>0</v>
      </c>
      <c r="AL56" s="77"/>
      <c r="AM56" s="77"/>
      <c r="AN56" s="77"/>
      <c r="AO56" s="77"/>
      <c r="AP56" s="77"/>
      <c r="AQ56" s="77"/>
      <c r="AR56" s="77"/>
      <c r="AS56" s="77">
        <f>AC56+AK56</f>
        <v>7765281</v>
      </c>
      <c r="AT56" s="77"/>
      <c r="AU56" s="77"/>
      <c r="AV56" s="77"/>
      <c r="AW56" s="77"/>
      <c r="AX56" s="77"/>
      <c r="AY56" s="77"/>
      <c r="AZ56" s="77"/>
      <c r="BA56" s="56"/>
      <c r="BB56" s="56"/>
      <c r="BC56" s="133"/>
      <c r="BD56" s="133"/>
      <c r="BE56" s="133"/>
      <c r="BF56" s="133"/>
      <c r="BG56" s="133"/>
      <c r="BH56" s="133"/>
      <c r="BI56" s="10"/>
      <c r="BJ56" s="10"/>
      <c r="BK56" s="10"/>
      <c r="BL56" s="10"/>
      <c r="BM56" s="10"/>
      <c r="BN56" s="10"/>
      <c r="BO56" s="175" t="s">
        <v>115</v>
      </c>
      <c r="BP56" s="176"/>
      <c r="BQ56" s="176"/>
      <c r="BR56" s="176"/>
      <c r="BS56" s="176"/>
      <c r="BT56" s="176"/>
      <c r="BU56" s="176"/>
      <c r="BV56" s="176"/>
      <c r="BW56" s="176"/>
      <c r="BX56" s="176"/>
      <c r="BY56" s="176"/>
      <c r="BZ56" s="176"/>
      <c r="CA56" s="176"/>
      <c r="CB56" s="176"/>
      <c r="CC56" s="176"/>
    </row>
    <row r="57" spans="1:81" ht="27" customHeight="1" x14ac:dyDescent="0.2">
      <c r="A57" s="79">
        <v>4</v>
      </c>
      <c r="B57" s="79"/>
      <c r="C57" s="79"/>
      <c r="D57" s="125" t="s">
        <v>121</v>
      </c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7"/>
      <c r="AC57" s="67">
        <v>0</v>
      </c>
      <c r="AD57" s="75"/>
      <c r="AE57" s="75"/>
      <c r="AF57" s="75"/>
      <c r="AG57" s="75"/>
      <c r="AH57" s="75"/>
      <c r="AI57" s="75"/>
      <c r="AJ57" s="76"/>
      <c r="AK57" s="67">
        <v>1216000</v>
      </c>
      <c r="AL57" s="75"/>
      <c r="AM57" s="75"/>
      <c r="AN57" s="75"/>
      <c r="AO57" s="75"/>
      <c r="AP57" s="75"/>
      <c r="AQ57" s="75"/>
      <c r="AR57" s="76"/>
      <c r="AS57" s="77">
        <f>AC57+AK57</f>
        <v>1216000</v>
      </c>
      <c r="AT57" s="77"/>
      <c r="AU57" s="77"/>
      <c r="AV57" s="77"/>
      <c r="AW57" s="77"/>
      <c r="AX57" s="77"/>
      <c r="AY57" s="77"/>
      <c r="AZ57" s="77"/>
      <c r="BA57" s="56"/>
      <c r="BB57" s="56"/>
      <c r="BC57" s="56"/>
      <c r="BD57" s="56"/>
      <c r="BE57" s="56"/>
      <c r="BF57" s="56"/>
      <c r="BG57" s="56"/>
      <c r="BH57" s="56"/>
      <c r="BO57" s="39">
        <f>4942689+5778+57848+79368</f>
        <v>5085683</v>
      </c>
      <c r="BP57" s="40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</row>
    <row r="58" spans="1:81" ht="27" customHeight="1" x14ac:dyDescent="0.2">
      <c r="A58" s="79">
        <v>5</v>
      </c>
      <c r="B58" s="79"/>
      <c r="C58" s="79"/>
      <c r="D58" s="93" t="s">
        <v>122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5"/>
      <c r="AC58" s="67">
        <v>84000</v>
      </c>
      <c r="AD58" s="68"/>
      <c r="AE58" s="68"/>
      <c r="AF58" s="68"/>
      <c r="AG58" s="68"/>
      <c r="AH58" s="68"/>
      <c r="AI58" s="68"/>
      <c r="AJ58" s="69"/>
      <c r="AK58" s="67">
        <v>0</v>
      </c>
      <c r="AL58" s="68"/>
      <c r="AM58" s="68"/>
      <c r="AN58" s="68"/>
      <c r="AO58" s="68"/>
      <c r="AP58" s="68"/>
      <c r="AQ58" s="68"/>
      <c r="AR58" s="69"/>
      <c r="AS58" s="67">
        <f>AC58+AK58</f>
        <v>84000</v>
      </c>
      <c r="AT58" s="68"/>
      <c r="AU58" s="68"/>
      <c r="AV58" s="68"/>
      <c r="AW58" s="68"/>
      <c r="AX58" s="68"/>
      <c r="AY58" s="68"/>
      <c r="AZ58" s="69"/>
      <c r="BA58" s="56"/>
      <c r="BB58" s="56"/>
      <c r="BC58" s="56"/>
      <c r="BD58" s="56"/>
      <c r="BE58" s="56"/>
      <c r="BF58" s="56"/>
      <c r="BG58" s="56"/>
      <c r="BH58" s="56"/>
      <c r="BO58" s="39"/>
      <c r="BP58" s="40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</row>
    <row r="59" spans="1:81" s="2" customFormat="1" x14ac:dyDescent="0.2">
      <c r="A59" s="80"/>
      <c r="B59" s="80"/>
      <c r="C59" s="80"/>
      <c r="D59" s="122" t="s">
        <v>59</v>
      </c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4"/>
      <c r="AC59" s="78">
        <f>SUM(AC54:AC58)</f>
        <v>8677531</v>
      </c>
      <c r="AD59" s="78"/>
      <c r="AE59" s="78"/>
      <c r="AF59" s="78"/>
      <c r="AG59" s="78"/>
      <c r="AH59" s="78"/>
      <c r="AI59" s="78"/>
      <c r="AJ59" s="78"/>
      <c r="AK59" s="78">
        <f>SUM(AK54:AK58)</f>
        <v>1216000</v>
      </c>
      <c r="AL59" s="78"/>
      <c r="AM59" s="78"/>
      <c r="AN59" s="78"/>
      <c r="AO59" s="78"/>
      <c r="AP59" s="78"/>
      <c r="AQ59" s="78"/>
      <c r="AR59" s="78"/>
      <c r="AS59" s="78">
        <f>SUM(AS54:AS58)</f>
        <v>9893531</v>
      </c>
      <c r="AT59" s="78"/>
      <c r="AU59" s="78"/>
      <c r="AV59" s="78"/>
      <c r="AW59" s="78"/>
      <c r="AX59" s="78"/>
      <c r="AY59" s="78"/>
      <c r="AZ59" s="78"/>
      <c r="BA59" s="41"/>
      <c r="BB59" s="41"/>
      <c r="BC59" s="41"/>
      <c r="BD59" s="41"/>
      <c r="BE59" s="41"/>
      <c r="BF59" s="42"/>
      <c r="BG59" s="42"/>
      <c r="BH59" s="42"/>
      <c r="BI59" s="42"/>
      <c r="BJ59" s="42"/>
      <c r="BK59" s="38"/>
      <c r="BL59" s="38"/>
      <c r="BM59" s="38"/>
      <c r="BN59" s="38"/>
      <c r="BO59" s="43"/>
      <c r="BP59" s="43"/>
    </row>
    <row r="60" spans="1:81" x14ac:dyDescent="0.2">
      <c r="AS60" s="44"/>
      <c r="AT60" s="44"/>
      <c r="AU60" s="44"/>
      <c r="AV60" s="44"/>
      <c r="AW60" s="44"/>
      <c r="AX60" s="44"/>
      <c r="AY60" s="44"/>
      <c r="AZ60" s="44"/>
    </row>
    <row r="61" spans="1:81" ht="15.75" customHeight="1" x14ac:dyDescent="0.2">
      <c r="A61" s="111" t="s">
        <v>37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  <c r="BI61" s="111"/>
      <c r="BJ61" s="111"/>
      <c r="BK61" s="111"/>
      <c r="BL61" s="111"/>
    </row>
    <row r="62" spans="1:81" ht="15" customHeight="1" x14ac:dyDescent="0.2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</row>
    <row r="63" spans="1:81" ht="15.95" customHeight="1" x14ac:dyDescent="0.2">
      <c r="A63" s="96" t="s">
        <v>23</v>
      </c>
      <c r="B63" s="96"/>
      <c r="C63" s="96"/>
      <c r="D63" s="113" t="s">
        <v>29</v>
      </c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5"/>
      <c r="AB63" s="96" t="s">
        <v>24</v>
      </c>
      <c r="AC63" s="96"/>
      <c r="AD63" s="96"/>
      <c r="AE63" s="96"/>
      <c r="AF63" s="96"/>
      <c r="AG63" s="96"/>
      <c r="AH63" s="96"/>
      <c r="AI63" s="96"/>
      <c r="AJ63" s="96" t="s">
        <v>25</v>
      </c>
      <c r="AK63" s="96"/>
      <c r="AL63" s="96"/>
      <c r="AM63" s="96"/>
      <c r="AN63" s="96"/>
      <c r="AO63" s="96"/>
      <c r="AP63" s="96"/>
      <c r="AQ63" s="96"/>
      <c r="AR63" s="96" t="s">
        <v>22</v>
      </c>
      <c r="AS63" s="96"/>
      <c r="AT63" s="96"/>
      <c r="AU63" s="96"/>
      <c r="AV63" s="96"/>
      <c r="AW63" s="96"/>
      <c r="AX63" s="96"/>
      <c r="AY63" s="96"/>
    </row>
    <row r="64" spans="1:81" ht="29.1" customHeight="1" x14ac:dyDescent="0.2">
      <c r="A64" s="96"/>
      <c r="B64" s="96"/>
      <c r="C64" s="96"/>
      <c r="D64" s="116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8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</row>
    <row r="65" spans="1:79" ht="15.75" customHeight="1" x14ac:dyDescent="0.2">
      <c r="A65" s="96">
        <v>1</v>
      </c>
      <c r="B65" s="96"/>
      <c r="C65" s="96"/>
      <c r="D65" s="108">
        <v>2</v>
      </c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10"/>
      <c r="AB65" s="96">
        <v>3</v>
      </c>
      <c r="AC65" s="96"/>
      <c r="AD65" s="96"/>
      <c r="AE65" s="96"/>
      <c r="AF65" s="96"/>
      <c r="AG65" s="96"/>
      <c r="AH65" s="96"/>
      <c r="AI65" s="96"/>
      <c r="AJ65" s="96">
        <v>4</v>
      </c>
      <c r="AK65" s="96"/>
      <c r="AL65" s="96"/>
      <c r="AM65" s="96"/>
      <c r="AN65" s="96"/>
      <c r="AO65" s="96"/>
      <c r="AP65" s="96"/>
      <c r="AQ65" s="96"/>
      <c r="AR65" s="96">
        <v>5</v>
      </c>
      <c r="AS65" s="96"/>
      <c r="AT65" s="96"/>
      <c r="AU65" s="96"/>
      <c r="AV65" s="96"/>
      <c r="AW65" s="96"/>
      <c r="AX65" s="96"/>
      <c r="AY65" s="96"/>
    </row>
    <row r="66" spans="1:79" ht="12.75" hidden="1" customHeight="1" x14ac:dyDescent="0.2">
      <c r="A66" s="79" t="s">
        <v>4</v>
      </c>
      <c r="B66" s="79"/>
      <c r="C66" s="79"/>
      <c r="D66" s="104" t="s">
        <v>5</v>
      </c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6"/>
      <c r="AB66" s="102" t="s">
        <v>6</v>
      </c>
      <c r="AC66" s="102"/>
      <c r="AD66" s="102"/>
      <c r="AE66" s="102"/>
      <c r="AF66" s="102"/>
      <c r="AG66" s="102"/>
      <c r="AH66" s="102"/>
      <c r="AI66" s="102"/>
      <c r="AJ66" s="102" t="s">
        <v>7</v>
      </c>
      <c r="AK66" s="102"/>
      <c r="AL66" s="102"/>
      <c r="AM66" s="102"/>
      <c r="AN66" s="102"/>
      <c r="AO66" s="102"/>
      <c r="AP66" s="102"/>
      <c r="AQ66" s="102"/>
      <c r="AR66" s="102" t="s">
        <v>8</v>
      </c>
      <c r="AS66" s="102"/>
      <c r="AT66" s="102"/>
      <c r="AU66" s="102"/>
      <c r="AV66" s="102"/>
      <c r="AW66" s="102"/>
      <c r="AX66" s="102"/>
      <c r="AY66" s="102"/>
      <c r="CA66" s="1" t="s">
        <v>12</v>
      </c>
    </row>
    <row r="67" spans="1:79" ht="25.5" customHeight="1" x14ac:dyDescent="0.2">
      <c r="A67" s="79">
        <v>1</v>
      </c>
      <c r="B67" s="79"/>
      <c r="C67" s="79"/>
      <c r="D67" s="119" t="s">
        <v>123</v>
      </c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1"/>
      <c r="AB67" s="77">
        <f>AC59</f>
        <v>8677531</v>
      </c>
      <c r="AC67" s="77"/>
      <c r="AD67" s="77"/>
      <c r="AE67" s="77"/>
      <c r="AF67" s="77"/>
      <c r="AG67" s="77"/>
      <c r="AH67" s="77"/>
      <c r="AI67" s="77"/>
      <c r="AJ67" s="77">
        <f>AK59</f>
        <v>1216000</v>
      </c>
      <c r="AK67" s="77"/>
      <c r="AL67" s="77"/>
      <c r="AM67" s="77"/>
      <c r="AN67" s="77"/>
      <c r="AO67" s="77"/>
      <c r="AP67" s="77"/>
      <c r="AQ67" s="77"/>
      <c r="AR67" s="77">
        <f>AB67+AJ67</f>
        <v>9893531</v>
      </c>
      <c r="AS67" s="77"/>
      <c r="AT67" s="77"/>
      <c r="AU67" s="77"/>
      <c r="AV67" s="77"/>
      <c r="AW67" s="77"/>
      <c r="AX67" s="77"/>
      <c r="AY67" s="77"/>
    </row>
    <row r="68" spans="1:79" s="2" customFormat="1" ht="12.75" customHeight="1" x14ac:dyDescent="0.2">
      <c r="A68" s="80"/>
      <c r="B68" s="80"/>
      <c r="C68" s="80"/>
      <c r="D68" s="122" t="s">
        <v>22</v>
      </c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4"/>
      <c r="AB68" s="78">
        <f>AB67</f>
        <v>8677531</v>
      </c>
      <c r="AC68" s="78"/>
      <c r="AD68" s="78"/>
      <c r="AE68" s="78"/>
      <c r="AF68" s="78"/>
      <c r="AG68" s="78"/>
      <c r="AH68" s="78"/>
      <c r="AI68" s="78"/>
      <c r="AJ68" s="78">
        <f>AJ67</f>
        <v>1216000</v>
      </c>
      <c r="AK68" s="78"/>
      <c r="AL68" s="78"/>
      <c r="AM68" s="78"/>
      <c r="AN68" s="78"/>
      <c r="AO68" s="78"/>
      <c r="AP68" s="78"/>
      <c r="AQ68" s="78"/>
      <c r="AR68" s="78">
        <f>AB68+AJ68</f>
        <v>9893531</v>
      </c>
      <c r="AS68" s="78"/>
      <c r="AT68" s="78"/>
      <c r="AU68" s="78"/>
      <c r="AV68" s="78"/>
      <c r="AW68" s="78"/>
      <c r="AX68" s="78"/>
      <c r="AY68" s="7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</row>
    <row r="70" spans="1:79" ht="15.75" customHeight="1" x14ac:dyDescent="0.2">
      <c r="A70" s="132" t="s">
        <v>38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  <c r="BI70" s="132"/>
      <c r="BJ70" s="132"/>
      <c r="BK70" s="132"/>
      <c r="BL70" s="132"/>
    </row>
    <row r="71" spans="1:79" ht="30" customHeight="1" x14ac:dyDescent="0.2">
      <c r="A71" s="96" t="s">
        <v>23</v>
      </c>
      <c r="B71" s="96"/>
      <c r="C71" s="96"/>
      <c r="D71" s="96"/>
      <c r="E71" s="96"/>
      <c r="F71" s="96"/>
      <c r="G71" s="108" t="s">
        <v>39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96" t="s">
        <v>1</v>
      </c>
      <c r="AA71" s="96"/>
      <c r="AB71" s="96"/>
      <c r="AC71" s="96"/>
      <c r="AD71" s="96"/>
      <c r="AE71" s="96" t="s">
        <v>0</v>
      </c>
      <c r="AF71" s="96"/>
      <c r="AG71" s="96"/>
      <c r="AH71" s="96"/>
      <c r="AI71" s="96"/>
      <c r="AJ71" s="96"/>
      <c r="AK71" s="96"/>
      <c r="AL71" s="96"/>
      <c r="AM71" s="96"/>
      <c r="AN71" s="96"/>
      <c r="AO71" s="108" t="s">
        <v>24</v>
      </c>
      <c r="AP71" s="109"/>
      <c r="AQ71" s="109"/>
      <c r="AR71" s="109"/>
      <c r="AS71" s="109"/>
      <c r="AT71" s="109"/>
      <c r="AU71" s="109"/>
      <c r="AV71" s="110"/>
      <c r="AW71" s="108" t="s">
        <v>25</v>
      </c>
      <c r="AX71" s="109"/>
      <c r="AY71" s="109"/>
      <c r="AZ71" s="109"/>
      <c r="BA71" s="109"/>
      <c r="BB71" s="109"/>
      <c r="BC71" s="109"/>
      <c r="BD71" s="110"/>
      <c r="BE71" s="108" t="s">
        <v>22</v>
      </c>
      <c r="BF71" s="109"/>
      <c r="BG71" s="109"/>
      <c r="BH71" s="109"/>
      <c r="BI71" s="109"/>
      <c r="BJ71" s="109"/>
      <c r="BK71" s="109"/>
      <c r="BL71" s="110"/>
    </row>
    <row r="72" spans="1:79" ht="15.75" customHeight="1" x14ac:dyDescent="0.2">
      <c r="A72" s="96">
        <v>1</v>
      </c>
      <c r="B72" s="96"/>
      <c r="C72" s="96"/>
      <c r="D72" s="96"/>
      <c r="E72" s="96"/>
      <c r="F72" s="96"/>
      <c r="G72" s="108">
        <v>2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6">
        <v>3</v>
      </c>
      <c r="AA72" s="96"/>
      <c r="AB72" s="96"/>
      <c r="AC72" s="96"/>
      <c r="AD72" s="96"/>
      <c r="AE72" s="96">
        <v>4</v>
      </c>
      <c r="AF72" s="96"/>
      <c r="AG72" s="96"/>
      <c r="AH72" s="96"/>
      <c r="AI72" s="96"/>
      <c r="AJ72" s="96"/>
      <c r="AK72" s="96"/>
      <c r="AL72" s="96"/>
      <c r="AM72" s="96"/>
      <c r="AN72" s="96"/>
      <c r="AO72" s="96">
        <v>5</v>
      </c>
      <c r="AP72" s="96"/>
      <c r="AQ72" s="96"/>
      <c r="AR72" s="96"/>
      <c r="AS72" s="96"/>
      <c r="AT72" s="96"/>
      <c r="AU72" s="96"/>
      <c r="AV72" s="96"/>
      <c r="AW72" s="96">
        <v>6</v>
      </c>
      <c r="AX72" s="96"/>
      <c r="AY72" s="96"/>
      <c r="AZ72" s="96"/>
      <c r="BA72" s="96"/>
      <c r="BB72" s="96"/>
      <c r="BC72" s="96"/>
      <c r="BD72" s="96"/>
      <c r="BE72" s="96">
        <v>7</v>
      </c>
      <c r="BF72" s="96"/>
      <c r="BG72" s="96"/>
      <c r="BH72" s="96"/>
      <c r="BI72" s="96"/>
      <c r="BJ72" s="96"/>
      <c r="BK72" s="96"/>
      <c r="BL72" s="96"/>
    </row>
    <row r="73" spans="1:79" ht="12.75" hidden="1" customHeight="1" x14ac:dyDescent="0.2">
      <c r="A73" s="79" t="s">
        <v>28</v>
      </c>
      <c r="B73" s="79"/>
      <c r="C73" s="79"/>
      <c r="D73" s="79"/>
      <c r="E73" s="79"/>
      <c r="F73" s="79"/>
      <c r="G73" s="104" t="s">
        <v>5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9" t="s">
        <v>15</v>
      </c>
      <c r="AA73" s="79"/>
      <c r="AB73" s="79"/>
      <c r="AC73" s="79"/>
      <c r="AD73" s="79"/>
      <c r="AE73" s="107" t="s">
        <v>27</v>
      </c>
      <c r="AF73" s="107"/>
      <c r="AG73" s="107"/>
      <c r="AH73" s="107"/>
      <c r="AI73" s="107"/>
      <c r="AJ73" s="107"/>
      <c r="AK73" s="107"/>
      <c r="AL73" s="107"/>
      <c r="AM73" s="107"/>
      <c r="AN73" s="104"/>
      <c r="AO73" s="102" t="s">
        <v>6</v>
      </c>
      <c r="AP73" s="102"/>
      <c r="AQ73" s="102"/>
      <c r="AR73" s="102"/>
      <c r="AS73" s="102"/>
      <c r="AT73" s="102"/>
      <c r="AU73" s="102"/>
      <c r="AV73" s="102"/>
      <c r="AW73" s="102" t="s">
        <v>26</v>
      </c>
      <c r="AX73" s="102"/>
      <c r="AY73" s="102"/>
      <c r="AZ73" s="102"/>
      <c r="BA73" s="102"/>
      <c r="BB73" s="102"/>
      <c r="BC73" s="102"/>
      <c r="BD73" s="102"/>
      <c r="BE73" s="102" t="s">
        <v>8</v>
      </c>
      <c r="BF73" s="102"/>
      <c r="BG73" s="102"/>
      <c r="BH73" s="102"/>
      <c r="BI73" s="102"/>
      <c r="BJ73" s="102"/>
      <c r="BK73" s="102"/>
      <c r="BL73" s="102"/>
      <c r="CA73" s="1" t="s">
        <v>13</v>
      </c>
    </row>
    <row r="74" spans="1:79" s="2" customFormat="1" ht="12.75" customHeight="1" x14ac:dyDescent="0.2">
      <c r="A74" s="80">
        <v>0</v>
      </c>
      <c r="B74" s="80"/>
      <c r="C74" s="80"/>
      <c r="D74" s="80"/>
      <c r="E74" s="80"/>
      <c r="F74" s="80"/>
      <c r="G74" s="99" t="s">
        <v>60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84"/>
      <c r="AA74" s="84"/>
      <c r="AB74" s="84"/>
      <c r="AC74" s="84"/>
      <c r="AD74" s="84"/>
      <c r="AE74" s="97"/>
      <c r="AF74" s="97"/>
      <c r="AG74" s="97"/>
      <c r="AH74" s="97"/>
      <c r="AI74" s="97"/>
      <c r="AJ74" s="97"/>
      <c r="AK74" s="97"/>
      <c r="AL74" s="97"/>
      <c r="AM74" s="97"/>
      <c r="AN74" s="98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38"/>
      <c r="BN74" s="38"/>
      <c r="BO74" s="38"/>
      <c r="BP74" s="38"/>
      <c r="CA74" s="2" t="s">
        <v>14</v>
      </c>
    </row>
    <row r="75" spans="1:79" ht="25.5" customHeight="1" x14ac:dyDescent="0.3">
      <c r="A75" s="79">
        <v>0</v>
      </c>
      <c r="B75" s="79"/>
      <c r="C75" s="79"/>
      <c r="D75" s="79"/>
      <c r="E75" s="79"/>
      <c r="F75" s="79"/>
      <c r="G75" s="70" t="s">
        <v>61</v>
      </c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4"/>
      <c r="Z75" s="65" t="s">
        <v>130</v>
      </c>
      <c r="AA75" s="65"/>
      <c r="AB75" s="65"/>
      <c r="AC75" s="65"/>
      <c r="AD75" s="65"/>
      <c r="AE75" s="65" t="s">
        <v>62</v>
      </c>
      <c r="AF75" s="65"/>
      <c r="AG75" s="65"/>
      <c r="AH75" s="65"/>
      <c r="AI75" s="65"/>
      <c r="AJ75" s="65"/>
      <c r="AK75" s="65"/>
      <c r="AL75" s="65"/>
      <c r="AM75" s="65"/>
      <c r="AN75" s="66"/>
      <c r="AO75" s="77">
        <v>3350250</v>
      </c>
      <c r="AP75" s="77"/>
      <c r="AQ75" s="77"/>
      <c r="AR75" s="77"/>
      <c r="AS75" s="77"/>
      <c r="AT75" s="77"/>
      <c r="AU75" s="77"/>
      <c r="AV75" s="77"/>
      <c r="AW75" s="77">
        <v>0</v>
      </c>
      <c r="AX75" s="77"/>
      <c r="AY75" s="77"/>
      <c r="AZ75" s="77"/>
      <c r="BA75" s="77"/>
      <c r="BB75" s="77"/>
      <c r="BC75" s="77"/>
      <c r="BD75" s="77"/>
      <c r="BE75" s="77">
        <f t="shared" ref="BE75:BE88" si="0">AO75+AW75</f>
        <v>3350250</v>
      </c>
      <c r="BF75" s="77"/>
      <c r="BG75" s="77"/>
      <c r="BH75" s="77"/>
      <c r="BI75" s="77"/>
      <c r="BJ75" s="77"/>
      <c r="BK75" s="77"/>
      <c r="BL75" s="77"/>
      <c r="BP75" s="45" t="e">
        <f>AO75+AO76+#REF!+#REF!+AO77+AO78+AO79+#REF!+#REF!+AO80+#REF!+#REF!</f>
        <v>#REF!</v>
      </c>
    </row>
    <row r="76" spans="1:79" ht="25.5" customHeight="1" x14ac:dyDescent="0.2">
      <c r="A76" s="79">
        <v>0</v>
      </c>
      <c r="B76" s="79"/>
      <c r="C76" s="79"/>
      <c r="D76" s="79"/>
      <c r="E76" s="79"/>
      <c r="F76" s="79"/>
      <c r="G76" s="70" t="s">
        <v>63</v>
      </c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4"/>
      <c r="Z76" s="65" t="s">
        <v>130</v>
      </c>
      <c r="AA76" s="65"/>
      <c r="AB76" s="65"/>
      <c r="AC76" s="65"/>
      <c r="AD76" s="65"/>
      <c r="AE76" s="65" t="s">
        <v>62</v>
      </c>
      <c r="AF76" s="65"/>
      <c r="AG76" s="65"/>
      <c r="AH76" s="65"/>
      <c r="AI76" s="65"/>
      <c r="AJ76" s="65"/>
      <c r="AK76" s="65"/>
      <c r="AL76" s="65"/>
      <c r="AM76" s="65"/>
      <c r="AN76" s="66"/>
      <c r="AO76" s="77">
        <v>4415031</v>
      </c>
      <c r="AP76" s="77"/>
      <c r="AQ76" s="77"/>
      <c r="AR76" s="77"/>
      <c r="AS76" s="77"/>
      <c r="AT76" s="77"/>
      <c r="AU76" s="77"/>
      <c r="AV76" s="77"/>
      <c r="AW76" s="77">
        <v>0</v>
      </c>
      <c r="AX76" s="77"/>
      <c r="AY76" s="77"/>
      <c r="AZ76" s="77"/>
      <c r="BA76" s="77"/>
      <c r="BB76" s="77"/>
      <c r="BC76" s="77"/>
      <c r="BD76" s="77"/>
      <c r="BE76" s="77">
        <f t="shared" si="0"/>
        <v>4415031</v>
      </c>
      <c r="BF76" s="77"/>
      <c r="BG76" s="77"/>
      <c r="BH76" s="77"/>
      <c r="BI76" s="77"/>
      <c r="BJ76" s="77"/>
      <c r="BK76" s="77"/>
      <c r="BL76" s="77"/>
      <c r="BP76" s="26" t="e">
        <f>AC56-AO76-#REF!</f>
        <v>#REF!</v>
      </c>
    </row>
    <row r="77" spans="1:79" s="5" customFormat="1" ht="19.5" customHeight="1" x14ac:dyDescent="0.2">
      <c r="A77" s="79">
        <v>0</v>
      </c>
      <c r="B77" s="79"/>
      <c r="C77" s="79"/>
      <c r="D77" s="79"/>
      <c r="E77" s="79"/>
      <c r="F77" s="79"/>
      <c r="G77" s="70" t="s">
        <v>64</v>
      </c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4"/>
      <c r="Z77" s="65" t="s">
        <v>130</v>
      </c>
      <c r="AA77" s="65"/>
      <c r="AB77" s="65"/>
      <c r="AC77" s="65"/>
      <c r="AD77" s="65"/>
      <c r="AE77" s="65" t="s">
        <v>62</v>
      </c>
      <c r="AF77" s="65"/>
      <c r="AG77" s="65"/>
      <c r="AH77" s="65"/>
      <c r="AI77" s="65"/>
      <c r="AJ77" s="65"/>
      <c r="AK77" s="65"/>
      <c r="AL77" s="65"/>
      <c r="AM77" s="65"/>
      <c r="AN77" s="66"/>
      <c r="AO77" s="77">
        <v>86595</v>
      </c>
      <c r="AP77" s="77"/>
      <c r="AQ77" s="77"/>
      <c r="AR77" s="77"/>
      <c r="AS77" s="77"/>
      <c r="AT77" s="77"/>
      <c r="AU77" s="77"/>
      <c r="AV77" s="77"/>
      <c r="AW77" s="77">
        <v>0</v>
      </c>
      <c r="AX77" s="77"/>
      <c r="AY77" s="77"/>
      <c r="AZ77" s="77"/>
      <c r="BA77" s="77"/>
      <c r="BB77" s="77"/>
      <c r="BC77" s="77"/>
      <c r="BD77" s="77"/>
      <c r="BE77" s="77">
        <f t="shared" si="0"/>
        <v>86595</v>
      </c>
      <c r="BF77" s="77"/>
      <c r="BG77" s="77"/>
      <c r="BH77" s="77"/>
      <c r="BI77" s="77"/>
      <c r="BJ77" s="77"/>
      <c r="BK77" s="77"/>
      <c r="BL77" s="77"/>
      <c r="BM77" s="10"/>
      <c r="BN77" s="10"/>
      <c r="BO77" s="10"/>
      <c r="BP77" s="10"/>
    </row>
    <row r="78" spans="1:79" s="5" customFormat="1" ht="24" customHeight="1" x14ac:dyDescent="0.2">
      <c r="A78" s="79">
        <v>0</v>
      </c>
      <c r="B78" s="79"/>
      <c r="C78" s="79"/>
      <c r="D78" s="79"/>
      <c r="E78" s="79"/>
      <c r="F78" s="79"/>
      <c r="G78" s="70" t="s">
        <v>65</v>
      </c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4"/>
      <c r="Z78" s="65" t="s">
        <v>130</v>
      </c>
      <c r="AA78" s="65"/>
      <c r="AB78" s="65"/>
      <c r="AC78" s="65"/>
      <c r="AD78" s="65"/>
      <c r="AE78" s="65" t="s">
        <v>62</v>
      </c>
      <c r="AF78" s="65"/>
      <c r="AG78" s="65"/>
      <c r="AH78" s="65"/>
      <c r="AI78" s="65"/>
      <c r="AJ78" s="65"/>
      <c r="AK78" s="65"/>
      <c r="AL78" s="65"/>
      <c r="AM78" s="65"/>
      <c r="AN78" s="66"/>
      <c r="AO78" s="77">
        <v>475199</v>
      </c>
      <c r="AP78" s="77"/>
      <c r="AQ78" s="77"/>
      <c r="AR78" s="77"/>
      <c r="AS78" s="77"/>
      <c r="AT78" s="77"/>
      <c r="AU78" s="77"/>
      <c r="AV78" s="77"/>
      <c r="AW78" s="77">
        <v>0</v>
      </c>
      <c r="AX78" s="77"/>
      <c r="AY78" s="77"/>
      <c r="AZ78" s="77"/>
      <c r="BA78" s="77"/>
      <c r="BB78" s="77"/>
      <c r="BC78" s="77"/>
      <c r="BD78" s="77"/>
      <c r="BE78" s="77">
        <f t="shared" si="0"/>
        <v>475199</v>
      </c>
      <c r="BF78" s="77"/>
      <c r="BG78" s="77"/>
      <c r="BH78" s="77"/>
      <c r="BI78" s="77"/>
      <c r="BJ78" s="77"/>
      <c r="BK78" s="77"/>
      <c r="BL78" s="77"/>
      <c r="BM78" s="10"/>
      <c r="BN78" s="10"/>
      <c r="BO78" s="10"/>
      <c r="BP78" s="10"/>
    </row>
    <row r="79" spans="1:79" s="5" customFormat="1" ht="24.75" customHeight="1" x14ac:dyDescent="0.2">
      <c r="A79" s="79">
        <v>0</v>
      </c>
      <c r="B79" s="79"/>
      <c r="C79" s="79"/>
      <c r="D79" s="79"/>
      <c r="E79" s="79"/>
      <c r="F79" s="79"/>
      <c r="G79" s="70" t="s">
        <v>66</v>
      </c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4"/>
      <c r="Z79" s="65" t="s">
        <v>130</v>
      </c>
      <c r="AA79" s="65"/>
      <c r="AB79" s="65"/>
      <c r="AC79" s="65"/>
      <c r="AD79" s="65"/>
      <c r="AE79" s="65" t="s">
        <v>62</v>
      </c>
      <c r="AF79" s="65"/>
      <c r="AG79" s="65"/>
      <c r="AH79" s="65"/>
      <c r="AI79" s="65"/>
      <c r="AJ79" s="65"/>
      <c r="AK79" s="65"/>
      <c r="AL79" s="65"/>
      <c r="AM79" s="65"/>
      <c r="AN79" s="66"/>
      <c r="AO79" s="77">
        <v>16456</v>
      </c>
      <c r="AP79" s="77"/>
      <c r="AQ79" s="77"/>
      <c r="AR79" s="77"/>
      <c r="AS79" s="77"/>
      <c r="AT79" s="77"/>
      <c r="AU79" s="77"/>
      <c r="AV79" s="77"/>
      <c r="AW79" s="77">
        <v>0</v>
      </c>
      <c r="AX79" s="77"/>
      <c r="AY79" s="77"/>
      <c r="AZ79" s="77"/>
      <c r="BA79" s="77"/>
      <c r="BB79" s="77"/>
      <c r="BC79" s="77"/>
      <c r="BD79" s="77"/>
      <c r="BE79" s="77">
        <f t="shared" si="0"/>
        <v>16456</v>
      </c>
      <c r="BF79" s="77"/>
      <c r="BG79" s="77"/>
      <c r="BH79" s="77"/>
      <c r="BI79" s="77"/>
      <c r="BJ79" s="77"/>
      <c r="BK79" s="77"/>
      <c r="BL79" s="77"/>
      <c r="BM79" s="10"/>
      <c r="BN79" s="10"/>
      <c r="BO79" s="10"/>
      <c r="BP79" s="10"/>
    </row>
    <row r="80" spans="1:79" s="5" customFormat="1" ht="25.5" customHeight="1" x14ac:dyDescent="0.2">
      <c r="A80" s="79">
        <v>0</v>
      </c>
      <c r="B80" s="79"/>
      <c r="C80" s="79"/>
      <c r="D80" s="79"/>
      <c r="E80" s="79"/>
      <c r="F80" s="79"/>
      <c r="G80" s="70" t="s">
        <v>67</v>
      </c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4"/>
      <c r="Z80" s="65" t="s">
        <v>130</v>
      </c>
      <c r="AA80" s="65"/>
      <c r="AB80" s="65"/>
      <c r="AC80" s="65"/>
      <c r="AD80" s="65"/>
      <c r="AE80" s="65" t="s">
        <v>62</v>
      </c>
      <c r="AF80" s="65"/>
      <c r="AG80" s="65"/>
      <c r="AH80" s="65"/>
      <c r="AI80" s="65"/>
      <c r="AJ80" s="65"/>
      <c r="AK80" s="65"/>
      <c r="AL80" s="65"/>
      <c r="AM80" s="65"/>
      <c r="AN80" s="66"/>
      <c r="AO80" s="77">
        <f>AC55</f>
        <v>250000</v>
      </c>
      <c r="AP80" s="77"/>
      <c r="AQ80" s="77"/>
      <c r="AR80" s="77"/>
      <c r="AS80" s="77"/>
      <c r="AT80" s="77"/>
      <c r="AU80" s="77"/>
      <c r="AV80" s="77"/>
      <c r="AW80" s="77">
        <v>0</v>
      </c>
      <c r="AX80" s="77"/>
      <c r="AY80" s="77"/>
      <c r="AZ80" s="77"/>
      <c r="BA80" s="77"/>
      <c r="BB80" s="77"/>
      <c r="BC80" s="77"/>
      <c r="BD80" s="77"/>
      <c r="BE80" s="77">
        <f t="shared" si="0"/>
        <v>250000</v>
      </c>
      <c r="BF80" s="77"/>
      <c r="BG80" s="77"/>
      <c r="BH80" s="77"/>
      <c r="BI80" s="77"/>
      <c r="BJ80" s="77"/>
      <c r="BK80" s="77"/>
      <c r="BL80" s="77"/>
      <c r="BM80" s="10"/>
      <c r="BN80" s="10"/>
      <c r="BO80" s="10"/>
      <c r="BP80" s="10"/>
    </row>
    <row r="81" spans="1:68" s="5" customFormat="1" ht="25.5" customHeight="1" x14ac:dyDescent="0.2">
      <c r="A81" s="128"/>
      <c r="B81" s="129"/>
      <c r="C81" s="129"/>
      <c r="D81" s="129"/>
      <c r="E81" s="129"/>
      <c r="F81" s="130"/>
      <c r="G81" s="70" t="s">
        <v>127</v>
      </c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4"/>
      <c r="Z81" s="65" t="s">
        <v>130</v>
      </c>
      <c r="AA81" s="65"/>
      <c r="AB81" s="65"/>
      <c r="AC81" s="65"/>
      <c r="AD81" s="65"/>
      <c r="AE81" s="65" t="s">
        <v>62</v>
      </c>
      <c r="AF81" s="65"/>
      <c r="AG81" s="65"/>
      <c r="AH81" s="65"/>
      <c r="AI81" s="65"/>
      <c r="AJ81" s="65"/>
      <c r="AK81" s="65"/>
      <c r="AL81" s="65"/>
      <c r="AM81" s="65"/>
      <c r="AN81" s="66"/>
      <c r="AO81" s="67">
        <f>AC57</f>
        <v>0</v>
      </c>
      <c r="AP81" s="68"/>
      <c r="AQ81" s="68"/>
      <c r="AR81" s="68"/>
      <c r="AS81" s="68"/>
      <c r="AT81" s="68"/>
      <c r="AU81" s="68"/>
      <c r="AV81" s="69"/>
      <c r="AW81" s="77">
        <f>AK57</f>
        <v>1216000</v>
      </c>
      <c r="AX81" s="77"/>
      <c r="AY81" s="77"/>
      <c r="AZ81" s="77"/>
      <c r="BA81" s="77"/>
      <c r="BB81" s="77"/>
      <c r="BC81" s="77"/>
      <c r="BD81" s="77"/>
      <c r="BE81" s="67">
        <f>AS57</f>
        <v>1216000</v>
      </c>
      <c r="BF81" s="68"/>
      <c r="BG81" s="68"/>
      <c r="BH81" s="68"/>
      <c r="BI81" s="68"/>
      <c r="BJ81" s="68"/>
      <c r="BK81" s="68"/>
      <c r="BL81" s="69"/>
      <c r="BM81" s="10"/>
      <c r="BN81" s="10"/>
      <c r="BO81" s="10"/>
      <c r="BP81" s="10"/>
    </row>
    <row r="82" spans="1:68" s="5" customFormat="1" ht="25.5" customHeight="1" x14ac:dyDescent="0.2">
      <c r="A82" s="50"/>
      <c r="B82" s="51"/>
      <c r="C82" s="51"/>
      <c r="D82" s="51"/>
      <c r="E82" s="51"/>
      <c r="F82" s="52"/>
      <c r="G82" s="70" t="s">
        <v>128</v>
      </c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2"/>
      <c r="Z82" s="65" t="s">
        <v>130</v>
      </c>
      <c r="AA82" s="65"/>
      <c r="AB82" s="65"/>
      <c r="AC82" s="65"/>
      <c r="AD82" s="65"/>
      <c r="AE82" s="65" t="s">
        <v>62</v>
      </c>
      <c r="AF82" s="65"/>
      <c r="AG82" s="65"/>
      <c r="AH82" s="65"/>
      <c r="AI82" s="65"/>
      <c r="AJ82" s="65"/>
      <c r="AK82" s="65"/>
      <c r="AL82" s="65"/>
      <c r="AM82" s="65"/>
      <c r="AN82" s="66"/>
      <c r="AO82" s="67">
        <v>84000</v>
      </c>
      <c r="AP82" s="68"/>
      <c r="AQ82" s="68"/>
      <c r="AR82" s="68"/>
      <c r="AS82" s="68"/>
      <c r="AT82" s="68"/>
      <c r="AU82" s="68"/>
      <c r="AV82" s="69"/>
      <c r="AW82" s="67">
        <v>0</v>
      </c>
      <c r="AX82" s="68"/>
      <c r="AY82" s="68"/>
      <c r="AZ82" s="68"/>
      <c r="BA82" s="68"/>
      <c r="BB82" s="68"/>
      <c r="BC82" s="68"/>
      <c r="BD82" s="69"/>
      <c r="BE82" s="67">
        <f>AO82+AW82</f>
        <v>84000</v>
      </c>
      <c r="BF82" s="68"/>
      <c r="BG82" s="68"/>
      <c r="BH82" s="68"/>
      <c r="BI82" s="68"/>
      <c r="BJ82" s="68"/>
      <c r="BK82" s="68"/>
      <c r="BL82" s="69"/>
      <c r="BM82" s="10"/>
      <c r="BN82" s="10"/>
      <c r="BO82" s="10"/>
      <c r="BP82" s="10"/>
    </row>
    <row r="83" spans="1:68" s="5" customFormat="1" ht="25.5" customHeight="1" x14ac:dyDescent="0.2">
      <c r="A83" s="79">
        <v>0</v>
      </c>
      <c r="B83" s="79"/>
      <c r="C83" s="79"/>
      <c r="D83" s="79"/>
      <c r="E83" s="79"/>
      <c r="F83" s="79"/>
      <c r="G83" s="70" t="s">
        <v>68</v>
      </c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4"/>
      <c r="Z83" s="65" t="s">
        <v>129</v>
      </c>
      <c r="AA83" s="65"/>
      <c r="AB83" s="65"/>
      <c r="AC83" s="65"/>
      <c r="AD83" s="65"/>
      <c r="AE83" s="65" t="s">
        <v>69</v>
      </c>
      <c r="AF83" s="65"/>
      <c r="AG83" s="65"/>
      <c r="AH83" s="65"/>
      <c r="AI83" s="65"/>
      <c r="AJ83" s="65"/>
      <c r="AK83" s="65"/>
      <c r="AL83" s="65"/>
      <c r="AM83" s="65"/>
      <c r="AN83" s="66"/>
      <c r="AO83" s="77">
        <v>149</v>
      </c>
      <c r="AP83" s="77"/>
      <c r="AQ83" s="77"/>
      <c r="AR83" s="77"/>
      <c r="AS83" s="77"/>
      <c r="AT83" s="77"/>
      <c r="AU83" s="77"/>
      <c r="AV83" s="77"/>
      <c r="AW83" s="77">
        <v>0</v>
      </c>
      <c r="AX83" s="77"/>
      <c r="AY83" s="77"/>
      <c r="AZ83" s="77"/>
      <c r="BA83" s="77"/>
      <c r="BB83" s="77"/>
      <c r="BC83" s="77"/>
      <c r="BD83" s="77"/>
      <c r="BE83" s="77">
        <f t="shared" si="0"/>
        <v>149</v>
      </c>
      <c r="BF83" s="77"/>
      <c r="BG83" s="77"/>
      <c r="BH83" s="77"/>
      <c r="BI83" s="77"/>
      <c r="BJ83" s="77"/>
      <c r="BK83" s="77"/>
      <c r="BL83" s="77"/>
      <c r="BM83" s="10"/>
      <c r="BN83" s="10"/>
      <c r="BO83" s="10"/>
      <c r="BP83" s="10"/>
    </row>
    <row r="84" spans="1:68" s="5" customFormat="1" ht="24.75" customHeight="1" x14ac:dyDescent="0.2">
      <c r="A84" s="79">
        <v>0</v>
      </c>
      <c r="B84" s="79"/>
      <c r="C84" s="79"/>
      <c r="D84" s="79"/>
      <c r="E84" s="79"/>
      <c r="F84" s="79"/>
      <c r="G84" s="70" t="s">
        <v>70</v>
      </c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4"/>
      <c r="Z84" s="65" t="s">
        <v>71</v>
      </c>
      <c r="AA84" s="65"/>
      <c r="AB84" s="65"/>
      <c r="AC84" s="65"/>
      <c r="AD84" s="65"/>
      <c r="AE84" s="65" t="s">
        <v>62</v>
      </c>
      <c r="AF84" s="65"/>
      <c r="AG84" s="65"/>
      <c r="AH84" s="65"/>
      <c r="AI84" s="65"/>
      <c r="AJ84" s="65"/>
      <c r="AK84" s="65"/>
      <c r="AL84" s="65"/>
      <c r="AM84" s="65"/>
      <c r="AN84" s="66"/>
      <c r="AO84" s="77">
        <v>3029786</v>
      </c>
      <c r="AP84" s="77"/>
      <c r="AQ84" s="77"/>
      <c r="AR84" s="77"/>
      <c r="AS84" s="77"/>
      <c r="AT84" s="77"/>
      <c r="AU84" s="77"/>
      <c r="AV84" s="77"/>
      <c r="AW84" s="77">
        <v>0</v>
      </c>
      <c r="AX84" s="77"/>
      <c r="AY84" s="77"/>
      <c r="AZ84" s="77"/>
      <c r="BA84" s="77"/>
      <c r="BB84" s="77"/>
      <c r="BC84" s="77"/>
      <c r="BD84" s="77"/>
      <c r="BE84" s="77">
        <f t="shared" si="0"/>
        <v>3029786</v>
      </c>
      <c r="BF84" s="77"/>
      <c r="BG84" s="77"/>
      <c r="BH84" s="77"/>
      <c r="BI84" s="77"/>
      <c r="BJ84" s="77"/>
      <c r="BK84" s="77"/>
      <c r="BL84" s="77"/>
      <c r="BM84" s="10"/>
      <c r="BN84" s="10"/>
      <c r="BO84" s="10"/>
      <c r="BP84" s="10">
        <f>1423280+1268010</f>
        <v>2691290</v>
      </c>
    </row>
    <row r="85" spans="1:68" s="5" customFormat="1" ht="24" customHeight="1" x14ac:dyDescent="0.2">
      <c r="A85" s="79">
        <v>0</v>
      </c>
      <c r="B85" s="79"/>
      <c r="C85" s="79"/>
      <c r="D85" s="79"/>
      <c r="E85" s="79"/>
      <c r="F85" s="79"/>
      <c r="G85" s="70" t="s">
        <v>72</v>
      </c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4"/>
      <c r="Z85" s="65" t="s">
        <v>129</v>
      </c>
      <c r="AA85" s="65"/>
      <c r="AB85" s="65"/>
      <c r="AC85" s="65"/>
      <c r="AD85" s="65"/>
      <c r="AE85" s="66" t="s">
        <v>69</v>
      </c>
      <c r="AF85" s="75"/>
      <c r="AG85" s="75"/>
      <c r="AH85" s="75"/>
      <c r="AI85" s="75"/>
      <c r="AJ85" s="75"/>
      <c r="AK85" s="75"/>
      <c r="AL85" s="75"/>
      <c r="AM85" s="75"/>
      <c r="AN85" s="76"/>
      <c r="AO85" s="77">
        <v>3</v>
      </c>
      <c r="AP85" s="77"/>
      <c r="AQ85" s="77"/>
      <c r="AR85" s="77"/>
      <c r="AS85" s="77"/>
      <c r="AT85" s="77"/>
      <c r="AU85" s="77"/>
      <c r="AV85" s="77"/>
      <c r="AW85" s="77">
        <v>0</v>
      </c>
      <c r="AX85" s="77"/>
      <c r="AY85" s="77"/>
      <c r="AZ85" s="77"/>
      <c r="BA85" s="77"/>
      <c r="BB85" s="77"/>
      <c r="BC85" s="77"/>
      <c r="BD85" s="77"/>
      <c r="BE85" s="77">
        <f t="shared" si="0"/>
        <v>3</v>
      </c>
      <c r="BF85" s="77"/>
      <c r="BG85" s="77"/>
      <c r="BH85" s="77"/>
      <c r="BI85" s="77"/>
      <c r="BJ85" s="77"/>
      <c r="BK85" s="77"/>
      <c r="BL85" s="77"/>
      <c r="BM85" s="10"/>
      <c r="BN85" s="10"/>
      <c r="BO85" s="10"/>
      <c r="BP85" s="10"/>
    </row>
    <row r="86" spans="1:68" s="5" customFormat="1" ht="25.5" customHeight="1" x14ac:dyDescent="0.2">
      <c r="A86" s="79">
        <v>0</v>
      </c>
      <c r="B86" s="79"/>
      <c r="C86" s="79"/>
      <c r="D86" s="79"/>
      <c r="E86" s="79"/>
      <c r="F86" s="79"/>
      <c r="G86" s="70" t="s">
        <v>73</v>
      </c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4"/>
      <c r="Z86" s="65" t="s">
        <v>129</v>
      </c>
      <c r="AA86" s="65"/>
      <c r="AB86" s="65"/>
      <c r="AC86" s="65"/>
      <c r="AD86" s="65"/>
      <c r="AE86" s="66" t="s">
        <v>69</v>
      </c>
      <c r="AF86" s="75"/>
      <c r="AG86" s="75"/>
      <c r="AH86" s="75"/>
      <c r="AI86" s="75"/>
      <c r="AJ86" s="75"/>
      <c r="AK86" s="75"/>
      <c r="AL86" s="75"/>
      <c r="AM86" s="75"/>
      <c r="AN86" s="76"/>
      <c r="AO86" s="77">
        <v>4</v>
      </c>
      <c r="AP86" s="77"/>
      <c r="AQ86" s="77"/>
      <c r="AR86" s="77"/>
      <c r="AS86" s="77"/>
      <c r="AT86" s="77"/>
      <c r="AU86" s="77"/>
      <c r="AV86" s="77"/>
      <c r="AW86" s="77">
        <v>0</v>
      </c>
      <c r="AX86" s="77"/>
      <c r="AY86" s="77"/>
      <c r="AZ86" s="77"/>
      <c r="BA86" s="77"/>
      <c r="BB86" s="77"/>
      <c r="BC86" s="77"/>
      <c r="BD86" s="77"/>
      <c r="BE86" s="77">
        <f t="shared" si="0"/>
        <v>4</v>
      </c>
      <c r="BF86" s="77"/>
      <c r="BG86" s="77"/>
      <c r="BH86" s="77"/>
      <c r="BI86" s="77"/>
      <c r="BJ86" s="77"/>
      <c r="BK86" s="77"/>
      <c r="BL86" s="77"/>
      <c r="BM86" s="10"/>
      <c r="BN86" s="10"/>
      <c r="BO86" s="10"/>
      <c r="BP86" s="10"/>
    </row>
    <row r="87" spans="1:68" s="5" customFormat="1" ht="25.5" customHeight="1" x14ac:dyDescent="0.2">
      <c r="A87" s="79">
        <v>0</v>
      </c>
      <c r="B87" s="79"/>
      <c r="C87" s="79"/>
      <c r="D87" s="79"/>
      <c r="E87" s="79"/>
      <c r="F87" s="79"/>
      <c r="G87" s="70" t="s">
        <v>74</v>
      </c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4"/>
      <c r="Z87" s="65" t="s">
        <v>129</v>
      </c>
      <c r="AA87" s="65"/>
      <c r="AB87" s="65"/>
      <c r="AC87" s="65"/>
      <c r="AD87" s="65"/>
      <c r="AE87" s="66" t="s">
        <v>69</v>
      </c>
      <c r="AF87" s="75"/>
      <c r="AG87" s="75"/>
      <c r="AH87" s="75"/>
      <c r="AI87" s="75"/>
      <c r="AJ87" s="75"/>
      <c r="AK87" s="75"/>
      <c r="AL87" s="75"/>
      <c r="AM87" s="75"/>
      <c r="AN87" s="76"/>
      <c r="AO87" s="77">
        <v>5</v>
      </c>
      <c r="AP87" s="77"/>
      <c r="AQ87" s="77"/>
      <c r="AR87" s="77"/>
      <c r="AS87" s="77"/>
      <c r="AT87" s="77"/>
      <c r="AU87" s="77"/>
      <c r="AV87" s="77"/>
      <c r="AW87" s="77">
        <v>0</v>
      </c>
      <c r="AX87" s="77"/>
      <c r="AY87" s="77"/>
      <c r="AZ87" s="77"/>
      <c r="BA87" s="77"/>
      <c r="BB87" s="77"/>
      <c r="BC87" s="77"/>
      <c r="BD87" s="77"/>
      <c r="BE87" s="77">
        <f t="shared" si="0"/>
        <v>5</v>
      </c>
      <c r="BF87" s="77"/>
      <c r="BG87" s="77"/>
      <c r="BH87" s="77"/>
      <c r="BI87" s="77"/>
      <c r="BJ87" s="77"/>
      <c r="BK87" s="77"/>
      <c r="BL87" s="77"/>
      <c r="BM87" s="10"/>
      <c r="BN87" s="10"/>
      <c r="BO87" s="10"/>
      <c r="BP87" s="10"/>
    </row>
    <row r="88" spans="1:68" s="5" customFormat="1" ht="25.5" customHeight="1" x14ac:dyDescent="0.2">
      <c r="A88" s="79">
        <v>0</v>
      </c>
      <c r="B88" s="79"/>
      <c r="C88" s="79"/>
      <c r="D88" s="79"/>
      <c r="E88" s="79"/>
      <c r="F88" s="79"/>
      <c r="G88" s="70" t="s">
        <v>75</v>
      </c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4"/>
      <c r="Z88" s="65" t="s">
        <v>129</v>
      </c>
      <c r="AA88" s="65"/>
      <c r="AB88" s="65"/>
      <c r="AC88" s="65"/>
      <c r="AD88" s="65"/>
      <c r="AE88" s="66" t="s">
        <v>69</v>
      </c>
      <c r="AF88" s="75"/>
      <c r="AG88" s="75"/>
      <c r="AH88" s="75"/>
      <c r="AI88" s="75"/>
      <c r="AJ88" s="75"/>
      <c r="AK88" s="75"/>
      <c r="AL88" s="75"/>
      <c r="AM88" s="75"/>
      <c r="AN88" s="76"/>
      <c r="AO88" s="77">
        <v>1</v>
      </c>
      <c r="AP88" s="77"/>
      <c r="AQ88" s="77"/>
      <c r="AR88" s="77"/>
      <c r="AS88" s="77"/>
      <c r="AT88" s="77"/>
      <c r="AU88" s="77"/>
      <c r="AV88" s="77"/>
      <c r="AW88" s="77">
        <v>0</v>
      </c>
      <c r="AX88" s="77"/>
      <c r="AY88" s="77"/>
      <c r="AZ88" s="77"/>
      <c r="BA88" s="77"/>
      <c r="BB88" s="77"/>
      <c r="BC88" s="77"/>
      <c r="BD88" s="77"/>
      <c r="BE88" s="77">
        <f t="shared" si="0"/>
        <v>1</v>
      </c>
      <c r="BF88" s="77"/>
      <c r="BG88" s="77"/>
      <c r="BH88" s="77"/>
      <c r="BI88" s="77"/>
      <c r="BJ88" s="77"/>
      <c r="BK88" s="77"/>
      <c r="BL88" s="77"/>
      <c r="BM88" s="10"/>
      <c r="BN88" s="10"/>
      <c r="BO88" s="10"/>
      <c r="BP88" s="10"/>
    </row>
    <row r="89" spans="1:68" s="5" customFormat="1" ht="25.5" customHeight="1" x14ac:dyDescent="0.2">
      <c r="A89" s="128"/>
      <c r="B89" s="129"/>
      <c r="C89" s="129"/>
      <c r="D89" s="129"/>
      <c r="E89" s="129"/>
      <c r="F89" s="130"/>
      <c r="G89" s="70" t="s">
        <v>125</v>
      </c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4"/>
      <c r="Z89" s="65" t="s">
        <v>129</v>
      </c>
      <c r="AA89" s="65"/>
      <c r="AB89" s="65"/>
      <c r="AC89" s="65"/>
      <c r="AD89" s="65"/>
      <c r="AE89" s="66" t="s">
        <v>69</v>
      </c>
      <c r="AF89" s="75"/>
      <c r="AG89" s="75"/>
      <c r="AH89" s="75"/>
      <c r="AI89" s="75"/>
      <c r="AJ89" s="75"/>
      <c r="AK89" s="75"/>
      <c r="AL89" s="75"/>
      <c r="AM89" s="75"/>
      <c r="AN89" s="76"/>
      <c r="AO89" s="77">
        <v>0</v>
      </c>
      <c r="AP89" s="77"/>
      <c r="AQ89" s="77"/>
      <c r="AR89" s="77"/>
      <c r="AS89" s="77"/>
      <c r="AT89" s="77"/>
      <c r="AU89" s="77"/>
      <c r="AV89" s="77"/>
      <c r="AW89" s="77">
        <v>2</v>
      </c>
      <c r="AX89" s="77"/>
      <c r="AY89" s="77"/>
      <c r="AZ89" s="77"/>
      <c r="BA89" s="77"/>
      <c r="BB89" s="77"/>
      <c r="BC89" s="77"/>
      <c r="BD89" s="77"/>
      <c r="BE89" s="77">
        <f>AO89+AW89</f>
        <v>2</v>
      </c>
      <c r="BF89" s="77"/>
      <c r="BG89" s="77"/>
      <c r="BH89" s="77"/>
      <c r="BI89" s="77"/>
      <c r="BJ89" s="77"/>
      <c r="BK89" s="77"/>
      <c r="BL89" s="77"/>
      <c r="BM89" s="10"/>
      <c r="BN89" s="10"/>
      <c r="BO89" s="10"/>
      <c r="BP89" s="10"/>
    </row>
    <row r="90" spans="1:68" s="5" customFormat="1" ht="25.5" customHeight="1" x14ac:dyDescent="0.2">
      <c r="A90" s="50"/>
      <c r="B90" s="51"/>
      <c r="C90" s="51"/>
      <c r="D90" s="51"/>
      <c r="E90" s="51"/>
      <c r="F90" s="52"/>
      <c r="G90" s="70" t="s">
        <v>124</v>
      </c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4"/>
      <c r="Z90" s="65" t="s">
        <v>129</v>
      </c>
      <c r="AA90" s="65"/>
      <c r="AB90" s="65"/>
      <c r="AC90" s="65"/>
      <c r="AD90" s="65"/>
      <c r="AE90" s="66" t="s">
        <v>69</v>
      </c>
      <c r="AF90" s="75"/>
      <c r="AG90" s="75"/>
      <c r="AH90" s="75"/>
      <c r="AI90" s="75"/>
      <c r="AJ90" s="75"/>
      <c r="AK90" s="75"/>
      <c r="AL90" s="75"/>
      <c r="AM90" s="75"/>
      <c r="AN90" s="76"/>
      <c r="AO90" s="77">
        <v>2</v>
      </c>
      <c r="AP90" s="77"/>
      <c r="AQ90" s="77"/>
      <c r="AR90" s="77"/>
      <c r="AS90" s="77"/>
      <c r="AT90" s="77"/>
      <c r="AU90" s="77"/>
      <c r="AV90" s="77"/>
      <c r="AW90" s="77">
        <v>0</v>
      </c>
      <c r="AX90" s="77"/>
      <c r="AY90" s="77"/>
      <c r="AZ90" s="77"/>
      <c r="BA90" s="77"/>
      <c r="BB90" s="77"/>
      <c r="BC90" s="77"/>
      <c r="BD90" s="77"/>
      <c r="BE90" s="77">
        <f>AO90+AW90</f>
        <v>2</v>
      </c>
      <c r="BF90" s="77"/>
      <c r="BG90" s="77"/>
      <c r="BH90" s="77"/>
      <c r="BI90" s="77"/>
      <c r="BJ90" s="77"/>
      <c r="BK90" s="77"/>
      <c r="BL90" s="77"/>
      <c r="BM90" s="10"/>
      <c r="BN90" s="10"/>
      <c r="BO90" s="10"/>
      <c r="BP90" s="10"/>
    </row>
    <row r="91" spans="1:68" s="9" customFormat="1" ht="12.75" customHeight="1" x14ac:dyDescent="0.2">
      <c r="A91" s="80">
        <v>0</v>
      </c>
      <c r="B91" s="80"/>
      <c r="C91" s="80"/>
      <c r="D91" s="80"/>
      <c r="E91" s="80"/>
      <c r="F91" s="80"/>
      <c r="G91" s="81" t="s">
        <v>76</v>
      </c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3"/>
      <c r="Z91" s="84"/>
      <c r="AA91" s="84"/>
      <c r="AB91" s="84"/>
      <c r="AC91" s="84"/>
      <c r="AD91" s="84"/>
      <c r="AE91" s="85"/>
      <c r="AF91" s="86"/>
      <c r="AG91" s="86"/>
      <c r="AH91" s="86"/>
      <c r="AI91" s="86"/>
      <c r="AJ91" s="86"/>
      <c r="AK91" s="86"/>
      <c r="AL91" s="86"/>
      <c r="AM91" s="86"/>
      <c r="AN91" s="87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38"/>
      <c r="BN91" s="38"/>
      <c r="BO91" s="38"/>
      <c r="BP91" s="38"/>
    </row>
    <row r="92" spans="1:68" s="5" customFormat="1" ht="24" customHeight="1" x14ac:dyDescent="0.2">
      <c r="A92" s="79">
        <v>0</v>
      </c>
      <c r="B92" s="79"/>
      <c r="C92" s="79"/>
      <c r="D92" s="79"/>
      <c r="E92" s="79"/>
      <c r="F92" s="79"/>
      <c r="G92" s="70" t="s">
        <v>77</v>
      </c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4"/>
      <c r="Z92" s="65" t="s">
        <v>129</v>
      </c>
      <c r="AA92" s="65"/>
      <c r="AB92" s="65"/>
      <c r="AC92" s="65"/>
      <c r="AD92" s="65"/>
      <c r="AE92" s="66" t="s">
        <v>69</v>
      </c>
      <c r="AF92" s="75"/>
      <c r="AG92" s="75"/>
      <c r="AH92" s="75"/>
      <c r="AI92" s="75"/>
      <c r="AJ92" s="75"/>
      <c r="AK92" s="75"/>
      <c r="AL92" s="75"/>
      <c r="AM92" s="75"/>
      <c r="AN92" s="76"/>
      <c r="AO92" s="77">
        <v>149</v>
      </c>
      <c r="AP92" s="77"/>
      <c r="AQ92" s="77"/>
      <c r="AR92" s="77"/>
      <c r="AS92" s="77"/>
      <c r="AT92" s="77"/>
      <c r="AU92" s="77"/>
      <c r="AV92" s="77"/>
      <c r="AW92" s="77">
        <v>0</v>
      </c>
      <c r="AX92" s="77"/>
      <c r="AY92" s="77"/>
      <c r="AZ92" s="77"/>
      <c r="BA92" s="77"/>
      <c r="BB92" s="77"/>
      <c r="BC92" s="77"/>
      <c r="BD92" s="77"/>
      <c r="BE92" s="77">
        <f t="shared" ref="BE92:BE95" si="1">AO92+AW92</f>
        <v>149</v>
      </c>
      <c r="BF92" s="77"/>
      <c r="BG92" s="77"/>
      <c r="BH92" s="77"/>
      <c r="BI92" s="77"/>
      <c r="BJ92" s="77"/>
      <c r="BK92" s="77"/>
      <c r="BL92" s="77"/>
      <c r="BM92" s="10"/>
      <c r="BN92" s="10"/>
      <c r="BO92" s="10"/>
      <c r="BP92" s="10"/>
    </row>
    <row r="93" spans="1:68" s="5" customFormat="1" ht="25.5" customHeight="1" x14ac:dyDescent="0.2">
      <c r="A93" s="79">
        <v>0</v>
      </c>
      <c r="B93" s="79"/>
      <c r="C93" s="79"/>
      <c r="D93" s="79"/>
      <c r="E93" s="79"/>
      <c r="F93" s="79"/>
      <c r="G93" s="70" t="s">
        <v>78</v>
      </c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4"/>
      <c r="Z93" s="65" t="s">
        <v>71</v>
      </c>
      <c r="AA93" s="65"/>
      <c r="AB93" s="65"/>
      <c r="AC93" s="65"/>
      <c r="AD93" s="65"/>
      <c r="AE93" s="66" t="s">
        <v>62</v>
      </c>
      <c r="AF93" s="75"/>
      <c r="AG93" s="75"/>
      <c r="AH93" s="75"/>
      <c r="AI93" s="75"/>
      <c r="AJ93" s="75"/>
      <c r="AK93" s="75"/>
      <c r="AL93" s="75"/>
      <c r="AM93" s="75"/>
      <c r="AN93" s="76"/>
      <c r="AO93" s="77">
        <v>3029786</v>
      </c>
      <c r="AP93" s="77"/>
      <c r="AQ93" s="77"/>
      <c r="AR93" s="77"/>
      <c r="AS93" s="77"/>
      <c r="AT93" s="77"/>
      <c r="AU93" s="77"/>
      <c r="AV93" s="77"/>
      <c r="AW93" s="77">
        <v>0</v>
      </c>
      <c r="AX93" s="77"/>
      <c r="AY93" s="77"/>
      <c r="AZ93" s="77"/>
      <c r="BA93" s="77"/>
      <c r="BB93" s="77"/>
      <c r="BC93" s="77"/>
      <c r="BD93" s="77"/>
      <c r="BE93" s="77">
        <f t="shared" si="1"/>
        <v>3029786</v>
      </c>
      <c r="BF93" s="77"/>
      <c r="BG93" s="77"/>
      <c r="BH93" s="77"/>
      <c r="BI93" s="77"/>
      <c r="BJ93" s="77"/>
      <c r="BK93" s="77"/>
      <c r="BL93" s="77"/>
      <c r="BM93" s="10"/>
      <c r="BN93" s="10"/>
      <c r="BO93" s="10"/>
      <c r="BP93" s="10"/>
    </row>
    <row r="94" spans="1:68" s="5" customFormat="1" ht="24.75" customHeight="1" x14ac:dyDescent="0.2">
      <c r="A94" s="79">
        <v>0</v>
      </c>
      <c r="B94" s="79"/>
      <c r="C94" s="79"/>
      <c r="D94" s="79"/>
      <c r="E94" s="79"/>
      <c r="F94" s="79"/>
      <c r="G94" s="70" t="s">
        <v>109</v>
      </c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4"/>
      <c r="Z94" s="65" t="s">
        <v>79</v>
      </c>
      <c r="AA94" s="65"/>
      <c r="AB94" s="65"/>
      <c r="AC94" s="65"/>
      <c r="AD94" s="65"/>
      <c r="AE94" s="66" t="s">
        <v>62</v>
      </c>
      <c r="AF94" s="75"/>
      <c r="AG94" s="75"/>
      <c r="AH94" s="75"/>
      <c r="AI94" s="75"/>
      <c r="AJ94" s="75"/>
      <c r="AK94" s="75"/>
      <c r="AL94" s="75"/>
      <c r="AM94" s="75"/>
      <c r="AN94" s="76"/>
      <c r="AO94" s="88">
        <v>3.4809999999999999</v>
      </c>
      <c r="AP94" s="89"/>
      <c r="AQ94" s="89"/>
      <c r="AR94" s="89"/>
      <c r="AS94" s="89"/>
      <c r="AT94" s="89"/>
      <c r="AU94" s="89"/>
      <c r="AV94" s="90"/>
      <c r="AW94" s="77">
        <v>0</v>
      </c>
      <c r="AX94" s="77"/>
      <c r="AY94" s="77"/>
      <c r="AZ94" s="77"/>
      <c r="BA94" s="77"/>
      <c r="BB94" s="77"/>
      <c r="BC94" s="77"/>
      <c r="BD94" s="77"/>
      <c r="BE94" s="88">
        <f t="shared" si="1"/>
        <v>3.4809999999999999</v>
      </c>
      <c r="BF94" s="89"/>
      <c r="BG94" s="89"/>
      <c r="BH94" s="89"/>
      <c r="BI94" s="89"/>
      <c r="BJ94" s="89"/>
      <c r="BK94" s="89"/>
      <c r="BL94" s="90"/>
      <c r="BM94" s="10"/>
      <c r="BN94" s="10"/>
      <c r="BO94" s="10"/>
      <c r="BP94" s="10"/>
    </row>
    <row r="95" spans="1:68" s="5" customFormat="1" ht="25.5" customHeight="1" x14ac:dyDescent="0.2">
      <c r="A95" s="79">
        <v>0</v>
      </c>
      <c r="B95" s="79"/>
      <c r="C95" s="79"/>
      <c r="D95" s="79"/>
      <c r="E95" s="79"/>
      <c r="F95" s="79"/>
      <c r="G95" s="70" t="s">
        <v>80</v>
      </c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4"/>
      <c r="Z95" s="65" t="s">
        <v>81</v>
      </c>
      <c r="AA95" s="65"/>
      <c r="AB95" s="65"/>
      <c r="AC95" s="65"/>
      <c r="AD95" s="65"/>
      <c r="AE95" s="66" t="s">
        <v>62</v>
      </c>
      <c r="AF95" s="75"/>
      <c r="AG95" s="75"/>
      <c r="AH95" s="75"/>
      <c r="AI95" s="75"/>
      <c r="AJ95" s="75"/>
      <c r="AK95" s="75"/>
      <c r="AL95" s="75"/>
      <c r="AM95" s="75"/>
      <c r="AN95" s="76"/>
      <c r="AO95" s="88">
        <v>80</v>
      </c>
      <c r="AP95" s="89"/>
      <c r="AQ95" s="89"/>
      <c r="AR95" s="89"/>
      <c r="AS95" s="89"/>
      <c r="AT95" s="89"/>
      <c r="AU95" s="89"/>
      <c r="AV95" s="90"/>
      <c r="AW95" s="77">
        <v>0</v>
      </c>
      <c r="AX95" s="77"/>
      <c r="AY95" s="77"/>
      <c r="AZ95" s="77"/>
      <c r="BA95" s="77"/>
      <c r="BB95" s="77"/>
      <c r="BC95" s="77"/>
      <c r="BD95" s="77"/>
      <c r="BE95" s="88">
        <f t="shared" si="1"/>
        <v>80</v>
      </c>
      <c r="BF95" s="89"/>
      <c r="BG95" s="89"/>
      <c r="BH95" s="89"/>
      <c r="BI95" s="89"/>
      <c r="BJ95" s="89"/>
      <c r="BK95" s="89"/>
      <c r="BL95" s="90"/>
      <c r="BM95" s="10"/>
      <c r="BN95" s="10"/>
      <c r="BO95" s="10"/>
      <c r="BP95" s="10"/>
    </row>
    <row r="96" spans="1:68" s="5" customFormat="1" ht="30" customHeight="1" x14ac:dyDescent="0.2">
      <c r="A96" s="79">
        <v>0</v>
      </c>
      <c r="B96" s="79"/>
      <c r="C96" s="79"/>
      <c r="D96" s="79"/>
      <c r="E96" s="79"/>
      <c r="F96" s="79"/>
      <c r="G96" s="70" t="s">
        <v>82</v>
      </c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4"/>
      <c r="Z96" s="65" t="s">
        <v>79</v>
      </c>
      <c r="AA96" s="65"/>
      <c r="AB96" s="65"/>
      <c r="AC96" s="65"/>
      <c r="AD96" s="65"/>
      <c r="AE96" s="66" t="s">
        <v>62</v>
      </c>
      <c r="AF96" s="75"/>
      <c r="AG96" s="75"/>
      <c r="AH96" s="75"/>
      <c r="AI96" s="75"/>
      <c r="AJ96" s="75"/>
      <c r="AK96" s="75"/>
      <c r="AL96" s="75"/>
      <c r="AM96" s="75"/>
      <c r="AN96" s="76"/>
      <c r="AO96" s="88">
        <v>0.4</v>
      </c>
      <c r="AP96" s="89"/>
      <c r="AQ96" s="89"/>
      <c r="AR96" s="89"/>
      <c r="AS96" s="89"/>
      <c r="AT96" s="89"/>
      <c r="AU96" s="89"/>
      <c r="AV96" s="90"/>
      <c r="AW96" s="77">
        <v>0</v>
      </c>
      <c r="AX96" s="77"/>
      <c r="AY96" s="77"/>
      <c r="AZ96" s="77"/>
      <c r="BA96" s="77"/>
      <c r="BB96" s="77"/>
      <c r="BC96" s="77"/>
      <c r="BD96" s="77"/>
      <c r="BE96" s="88">
        <f>AO96+AW96</f>
        <v>0.4</v>
      </c>
      <c r="BF96" s="89"/>
      <c r="BG96" s="89"/>
      <c r="BH96" s="89"/>
      <c r="BI96" s="89"/>
      <c r="BJ96" s="89"/>
      <c r="BK96" s="89"/>
      <c r="BL96" s="90"/>
      <c r="BM96" s="10"/>
      <c r="BN96" s="10"/>
      <c r="BO96" s="10"/>
      <c r="BP96" s="10"/>
    </row>
    <row r="97" spans="1:68" s="5" customFormat="1" ht="25.5" customHeight="1" x14ac:dyDescent="0.2">
      <c r="A97" s="79"/>
      <c r="B97" s="79"/>
      <c r="C97" s="79"/>
      <c r="D97" s="79"/>
      <c r="E97" s="79"/>
      <c r="F97" s="79"/>
      <c r="G97" s="70" t="s">
        <v>83</v>
      </c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2"/>
      <c r="Z97" s="65" t="s">
        <v>129</v>
      </c>
      <c r="AA97" s="65"/>
      <c r="AB97" s="65"/>
      <c r="AC97" s="65"/>
      <c r="AD97" s="65"/>
      <c r="AE97" s="66" t="s">
        <v>62</v>
      </c>
      <c r="AF97" s="91"/>
      <c r="AG97" s="91"/>
      <c r="AH97" s="91"/>
      <c r="AI97" s="91"/>
      <c r="AJ97" s="91"/>
      <c r="AK97" s="91"/>
      <c r="AL97" s="91"/>
      <c r="AM97" s="91"/>
      <c r="AN97" s="92"/>
      <c r="AO97" s="67">
        <v>3</v>
      </c>
      <c r="AP97" s="68"/>
      <c r="AQ97" s="68"/>
      <c r="AR97" s="68"/>
      <c r="AS97" s="68"/>
      <c r="AT97" s="68"/>
      <c r="AU97" s="68"/>
      <c r="AV97" s="69"/>
      <c r="AW97" s="77">
        <v>0</v>
      </c>
      <c r="AX97" s="77"/>
      <c r="AY97" s="77"/>
      <c r="AZ97" s="77"/>
      <c r="BA97" s="77"/>
      <c r="BB97" s="77"/>
      <c r="BC97" s="77"/>
      <c r="BD97" s="77"/>
      <c r="BE97" s="77">
        <f t="shared" ref="BE97:BE99" si="2">AO97+AW97</f>
        <v>3</v>
      </c>
      <c r="BF97" s="77"/>
      <c r="BG97" s="77"/>
      <c r="BH97" s="77"/>
      <c r="BI97" s="77"/>
      <c r="BJ97" s="77"/>
      <c r="BK97" s="77"/>
      <c r="BL97" s="77"/>
      <c r="BM97" s="10"/>
      <c r="BN97" s="10"/>
      <c r="BO97" s="10"/>
      <c r="BP97" s="10"/>
    </row>
    <row r="98" spans="1:68" s="5" customFormat="1" ht="27" customHeight="1" x14ac:dyDescent="0.2">
      <c r="A98" s="79">
        <v>0</v>
      </c>
      <c r="B98" s="79"/>
      <c r="C98" s="79"/>
      <c r="D98" s="79"/>
      <c r="E98" s="79"/>
      <c r="F98" s="79"/>
      <c r="G98" s="70" t="s">
        <v>126</v>
      </c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4"/>
      <c r="Z98" s="65" t="s">
        <v>129</v>
      </c>
      <c r="AA98" s="65"/>
      <c r="AB98" s="65"/>
      <c r="AC98" s="65"/>
      <c r="AD98" s="65"/>
      <c r="AE98" s="66" t="s">
        <v>62</v>
      </c>
      <c r="AF98" s="75"/>
      <c r="AG98" s="75"/>
      <c r="AH98" s="75"/>
      <c r="AI98" s="75"/>
      <c r="AJ98" s="75"/>
      <c r="AK98" s="75"/>
      <c r="AL98" s="75"/>
      <c r="AM98" s="75"/>
      <c r="AN98" s="76"/>
      <c r="AO98" s="77">
        <v>2</v>
      </c>
      <c r="AP98" s="77"/>
      <c r="AQ98" s="77"/>
      <c r="AR98" s="77"/>
      <c r="AS98" s="77"/>
      <c r="AT98" s="77"/>
      <c r="AU98" s="77"/>
      <c r="AV98" s="77"/>
      <c r="AW98" s="77">
        <v>0</v>
      </c>
      <c r="AX98" s="77"/>
      <c r="AY98" s="77"/>
      <c r="AZ98" s="77"/>
      <c r="BA98" s="77"/>
      <c r="BB98" s="77"/>
      <c r="BC98" s="77"/>
      <c r="BD98" s="77"/>
      <c r="BE98" s="77">
        <f t="shared" si="2"/>
        <v>2</v>
      </c>
      <c r="BF98" s="77"/>
      <c r="BG98" s="77"/>
      <c r="BH98" s="77"/>
      <c r="BI98" s="77"/>
      <c r="BJ98" s="77"/>
      <c r="BK98" s="77"/>
      <c r="BL98" s="77"/>
      <c r="BM98" s="10"/>
      <c r="BN98" s="10"/>
      <c r="BO98" s="10"/>
      <c r="BP98" s="10"/>
    </row>
    <row r="99" spans="1:68" s="5" customFormat="1" ht="22.5" customHeight="1" x14ac:dyDescent="0.2">
      <c r="A99" s="79"/>
      <c r="B99" s="79"/>
      <c r="C99" s="79"/>
      <c r="D99" s="79"/>
      <c r="E99" s="79"/>
      <c r="F99" s="79"/>
      <c r="G99" s="70" t="s">
        <v>125</v>
      </c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4"/>
      <c r="Z99" s="65" t="s">
        <v>129</v>
      </c>
      <c r="AA99" s="65"/>
      <c r="AB99" s="65"/>
      <c r="AC99" s="65"/>
      <c r="AD99" s="65"/>
      <c r="AE99" s="66" t="s">
        <v>62</v>
      </c>
      <c r="AF99" s="75"/>
      <c r="AG99" s="75"/>
      <c r="AH99" s="75"/>
      <c r="AI99" s="75"/>
      <c r="AJ99" s="75"/>
      <c r="AK99" s="75"/>
      <c r="AL99" s="75"/>
      <c r="AM99" s="75"/>
      <c r="AN99" s="76"/>
      <c r="AO99" s="67">
        <v>0</v>
      </c>
      <c r="AP99" s="68"/>
      <c r="AQ99" s="68"/>
      <c r="AR99" s="68"/>
      <c r="AS99" s="68"/>
      <c r="AT99" s="68"/>
      <c r="AU99" s="68"/>
      <c r="AV99" s="69"/>
      <c r="AW99" s="67">
        <v>2</v>
      </c>
      <c r="AX99" s="68"/>
      <c r="AY99" s="68"/>
      <c r="AZ99" s="68"/>
      <c r="BA99" s="68"/>
      <c r="BB99" s="68"/>
      <c r="BC99" s="68"/>
      <c r="BD99" s="69"/>
      <c r="BE99" s="67">
        <f t="shared" si="2"/>
        <v>2</v>
      </c>
      <c r="BF99" s="68"/>
      <c r="BG99" s="68"/>
      <c r="BH99" s="68"/>
      <c r="BI99" s="68"/>
      <c r="BJ99" s="68"/>
      <c r="BK99" s="68"/>
      <c r="BL99" s="69"/>
      <c r="BM99" s="10"/>
      <c r="BN99" s="10"/>
      <c r="BO99" s="10"/>
      <c r="BP99" s="10"/>
    </row>
    <row r="100" spans="1:68" s="9" customFormat="1" ht="12.75" customHeight="1" x14ac:dyDescent="0.2">
      <c r="A100" s="80">
        <v>0</v>
      </c>
      <c r="B100" s="80"/>
      <c r="C100" s="80"/>
      <c r="D100" s="80"/>
      <c r="E100" s="80"/>
      <c r="F100" s="80"/>
      <c r="G100" s="81" t="s">
        <v>84</v>
      </c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84"/>
      <c r="AA100" s="84"/>
      <c r="AB100" s="84"/>
      <c r="AC100" s="84"/>
      <c r="AD100" s="84"/>
      <c r="AE100" s="85"/>
      <c r="AF100" s="86"/>
      <c r="AG100" s="86"/>
      <c r="AH100" s="86"/>
      <c r="AI100" s="86"/>
      <c r="AJ100" s="86"/>
      <c r="AK100" s="86"/>
      <c r="AL100" s="86"/>
      <c r="AM100" s="86"/>
      <c r="AN100" s="87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38"/>
      <c r="BN100" s="38"/>
      <c r="BO100" s="38"/>
      <c r="BP100" s="38"/>
    </row>
    <row r="101" spans="1:68" s="5" customFormat="1" ht="22.5" customHeight="1" x14ac:dyDescent="0.2">
      <c r="A101" s="79">
        <v>0</v>
      </c>
      <c r="B101" s="79"/>
      <c r="C101" s="79"/>
      <c r="D101" s="79"/>
      <c r="E101" s="79"/>
      <c r="F101" s="79"/>
      <c r="G101" s="70" t="s">
        <v>107</v>
      </c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4"/>
      <c r="Z101" s="65" t="s">
        <v>129</v>
      </c>
      <c r="AA101" s="65"/>
      <c r="AB101" s="65"/>
      <c r="AC101" s="65"/>
      <c r="AD101" s="65"/>
      <c r="AE101" s="66" t="s">
        <v>62</v>
      </c>
      <c r="AF101" s="75"/>
      <c r="AG101" s="75"/>
      <c r="AH101" s="75"/>
      <c r="AI101" s="75"/>
      <c r="AJ101" s="75"/>
      <c r="AK101" s="75"/>
      <c r="AL101" s="75"/>
      <c r="AM101" s="75"/>
      <c r="AN101" s="76"/>
      <c r="AO101" s="77">
        <f>AO75/AO92</f>
        <v>22484.899328859061</v>
      </c>
      <c r="AP101" s="77"/>
      <c r="AQ101" s="77"/>
      <c r="AR101" s="77"/>
      <c r="AS101" s="77"/>
      <c r="AT101" s="77"/>
      <c r="AU101" s="77"/>
      <c r="AV101" s="77"/>
      <c r="AW101" s="77">
        <v>0</v>
      </c>
      <c r="AX101" s="77"/>
      <c r="AY101" s="77"/>
      <c r="AZ101" s="77"/>
      <c r="BA101" s="77"/>
      <c r="BB101" s="77"/>
      <c r="BC101" s="77"/>
      <c r="BD101" s="77"/>
      <c r="BE101" s="77">
        <f t="shared" ref="BE101:BE106" si="3">AO101+AW101</f>
        <v>22484.899328859061</v>
      </c>
      <c r="BF101" s="77"/>
      <c r="BG101" s="77"/>
      <c r="BH101" s="77"/>
      <c r="BI101" s="77"/>
      <c r="BJ101" s="77"/>
      <c r="BK101" s="77"/>
      <c r="BL101" s="77"/>
      <c r="BM101" s="10"/>
      <c r="BN101" s="10"/>
      <c r="BO101" s="10"/>
      <c r="BP101" s="10"/>
    </row>
    <row r="102" spans="1:68" s="5" customFormat="1" ht="24" customHeight="1" x14ac:dyDescent="0.2">
      <c r="A102" s="79">
        <v>0</v>
      </c>
      <c r="B102" s="79"/>
      <c r="C102" s="79"/>
      <c r="D102" s="79"/>
      <c r="E102" s="79"/>
      <c r="F102" s="79"/>
      <c r="G102" s="70" t="s">
        <v>85</v>
      </c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4"/>
      <c r="Z102" s="65" t="s">
        <v>130</v>
      </c>
      <c r="AA102" s="65"/>
      <c r="AB102" s="65"/>
      <c r="AC102" s="65"/>
      <c r="AD102" s="65"/>
      <c r="AE102" s="66" t="s">
        <v>62</v>
      </c>
      <c r="AF102" s="75"/>
      <c r="AG102" s="75"/>
      <c r="AH102" s="75"/>
      <c r="AI102" s="75"/>
      <c r="AJ102" s="75"/>
      <c r="AK102" s="75"/>
      <c r="AL102" s="75"/>
      <c r="AM102" s="75"/>
      <c r="AN102" s="76"/>
      <c r="AO102" s="185">
        <f>AO76/AO93</f>
        <v>1.4572088589755183</v>
      </c>
      <c r="AP102" s="185"/>
      <c r="AQ102" s="185"/>
      <c r="AR102" s="185"/>
      <c r="AS102" s="185"/>
      <c r="AT102" s="185"/>
      <c r="AU102" s="185"/>
      <c r="AV102" s="185"/>
      <c r="AW102" s="77">
        <v>0</v>
      </c>
      <c r="AX102" s="77"/>
      <c r="AY102" s="77"/>
      <c r="AZ102" s="77"/>
      <c r="BA102" s="77"/>
      <c r="BB102" s="77"/>
      <c r="BC102" s="77"/>
      <c r="BD102" s="77"/>
      <c r="BE102" s="185">
        <f t="shared" si="3"/>
        <v>1.4572088589755183</v>
      </c>
      <c r="BF102" s="185"/>
      <c r="BG102" s="185"/>
      <c r="BH102" s="185"/>
      <c r="BI102" s="185"/>
      <c r="BJ102" s="185"/>
      <c r="BK102" s="185"/>
      <c r="BL102" s="185"/>
      <c r="BM102" s="10"/>
      <c r="BN102" s="10"/>
      <c r="BO102" s="10"/>
      <c r="BP102" s="10"/>
    </row>
    <row r="103" spans="1:68" s="5" customFormat="1" ht="20.25" customHeight="1" x14ac:dyDescent="0.2">
      <c r="A103" s="79">
        <v>0</v>
      </c>
      <c r="B103" s="79"/>
      <c r="C103" s="79"/>
      <c r="D103" s="79"/>
      <c r="E103" s="79"/>
      <c r="F103" s="79"/>
      <c r="G103" s="70" t="s">
        <v>86</v>
      </c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4"/>
      <c r="Z103" s="65" t="s">
        <v>79</v>
      </c>
      <c r="AA103" s="65"/>
      <c r="AB103" s="65"/>
      <c r="AC103" s="65"/>
      <c r="AD103" s="65"/>
      <c r="AE103" s="66" t="s">
        <v>62</v>
      </c>
      <c r="AF103" s="75"/>
      <c r="AG103" s="75"/>
      <c r="AH103" s="75"/>
      <c r="AI103" s="75"/>
      <c r="AJ103" s="75"/>
      <c r="AK103" s="75"/>
      <c r="AL103" s="75"/>
      <c r="AM103" s="75"/>
      <c r="AN103" s="76"/>
      <c r="AO103" s="177">
        <f>AO94/AO86</f>
        <v>0.87024999999999997</v>
      </c>
      <c r="AP103" s="177"/>
      <c r="AQ103" s="177"/>
      <c r="AR103" s="177"/>
      <c r="AS103" s="177"/>
      <c r="AT103" s="177"/>
      <c r="AU103" s="177"/>
      <c r="AV103" s="177"/>
      <c r="AW103" s="77">
        <v>0</v>
      </c>
      <c r="AX103" s="77"/>
      <c r="AY103" s="77"/>
      <c r="AZ103" s="77"/>
      <c r="BA103" s="77"/>
      <c r="BB103" s="77"/>
      <c r="BC103" s="77"/>
      <c r="BD103" s="77"/>
      <c r="BE103" s="177">
        <f t="shared" si="3"/>
        <v>0.87024999999999997</v>
      </c>
      <c r="BF103" s="177"/>
      <c r="BG103" s="177"/>
      <c r="BH103" s="177"/>
      <c r="BI103" s="177"/>
      <c r="BJ103" s="177"/>
      <c r="BK103" s="177"/>
      <c r="BL103" s="177"/>
      <c r="BM103" s="10"/>
      <c r="BN103" s="10"/>
      <c r="BO103" s="10"/>
      <c r="BP103" s="10"/>
    </row>
    <row r="104" spans="1:68" s="5" customFormat="1" ht="21" customHeight="1" x14ac:dyDescent="0.2">
      <c r="A104" s="79">
        <v>0</v>
      </c>
      <c r="B104" s="79"/>
      <c r="C104" s="79"/>
      <c r="D104" s="79"/>
      <c r="E104" s="79"/>
      <c r="F104" s="79"/>
      <c r="G104" s="70" t="s">
        <v>87</v>
      </c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4"/>
      <c r="Z104" s="65" t="s">
        <v>81</v>
      </c>
      <c r="AA104" s="65"/>
      <c r="AB104" s="65"/>
      <c r="AC104" s="65"/>
      <c r="AD104" s="65"/>
      <c r="AE104" s="66" t="s">
        <v>62</v>
      </c>
      <c r="AF104" s="75"/>
      <c r="AG104" s="75"/>
      <c r="AH104" s="75"/>
      <c r="AI104" s="75"/>
      <c r="AJ104" s="75"/>
      <c r="AK104" s="75"/>
      <c r="AL104" s="75"/>
      <c r="AM104" s="75"/>
      <c r="AN104" s="76"/>
      <c r="AO104" s="177">
        <f>AO95/AO87</f>
        <v>16</v>
      </c>
      <c r="AP104" s="177"/>
      <c r="AQ104" s="177"/>
      <c r="AR104" s="177"/>
      <c r="AS104" s="177"/>
      <c r="AT104" s="177"/>
      <c r="AU104" s="177"/>
      <c r="AV104" s="177"/>
      <c r="AW104" s="77">
        <v>0</v>
      </c>
      <c r="AX104" s="77"/>
      <c r="AY104" s="77"/>
      <c r="AZ104" s="77"/>
      <c r="BA104" s="77"/>
      <c r="BB104" s="77"/>
      <c r="BC104" s="77"/>
      <c r="BD104" s="77"/>
      <c r="BE104" s="177">
        <f t="shared" si="3"/>
        <v>16</v>
      </c>
      <c r="BF104" s="177"/>
      <c r="BG104" s="177"/>
      <c r="BH104" s="177"/>
      <c r="BI104" s="177"/>
      <c r="BJ104" s="177"/>
      <c r="BK104" s="177"/>
      <c r="BL104" s="177"/>
      <c r="BM104" s="10"/>
      <c r="BN104" s="10"/>
      <c r="BO104" s="10"/>
      <c r="BP104" s="10"/>
    </row>
    <row r="105" spans="1:68" s="5" customFormat="1" ht="20.25" customHeight="1" x14ac:dyDescent="0.2">
      <c r="A105" s="79">
        <v>0</v>
      </c>
      <c r="B105" s="79"/>
      <c r="C105" s="79"/>
      <c r="D105" s="79"/>
      <c r="E105" s="79"/>
      <c r="F105" s="79"/>
      <c r="G105" s="70" t="s">
        <v>88</v>
      </c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4"/>
      <c r="Z105" s="65" t="s">
        <v>79</v>
      </c>
      <c r="AA105" s="65"/>
      <c r="AB105" s="65"/>
      <c r="AC105" s="65"/>
      <c r="AD105" s="65"/>
      <c r="AE105" s="66" t="s">
        <v>62</v>
      </c>
      <c r="AF105" s="75"/>
      <c r="AG105" s="75"/>
      <c r="AH105" s="75"/>
      <c r="AI105" s="75"/>
      <c r="AJ105" s="75"/>
      <c r="AK105" s="75"/>
      <c r="AL105" s="75"/>
      <c r="AM105" s="75"/>
      <c r="AN105" s="76"/>
      <c r="AO105" s="177">
        <f>AO96/AO88</f>
        <v>0.4</v>
      </c>
      <c r="AP105" s="177"/>
      <c r="AQ105" s="177"/>
      <c r="AR105" s="177"/>
      <c r="AS105" s="177"/>
      <c r="AT105" s="177"/>
      <c r="AU105" s="177"/>
      <c r="AV105" s="177"/>
      <c r="AW105" s="77">
        <v>0</v>
      </c>
      <c r="AX105" s="77"/>
      <c r="AY105" s="77"/>
      <c r="AZ105" s="77"/>
      <c r="BA105" s="77"/>
      <c r="BB105" s="77"/>
      <c r="BC105" s="77"/>
      <c r="BD105" s="77"/>
      <c r="BE105" s="177">
        <f t="shared" si="3"/>
        <v>0.4</v>
      </c>
      <c r="BF105" s="177"/>
      <c r="BG105" s="177"/>
      <c r="BH105" s="177"/>
      <c r="BI105" s="177"/>
      <c r="BJ105" s="177"/>
      <c r="BK105" s="177"/>
      <c r="BL105" s="177"/>
      <c r="BM105" s="10"/>
      <c r="BN105" s="10"/>
      <c r="BO105" s="46">
        <f>AO95/AO87</f>
        <v>16</v>
      </c>
      <c r="BP105" s="10"/>
    </row>
    <row r="106" spans="1:68" s="5" customFormat="1" ht="22.5" customHeight="1" x14ac:dyDescent="0.2">
      <c r="A106" s="79">
        <v>0</v>
      </c>
      <c r="B106" s="79"/>
      <c r="C106" s="79"/>
      <c r="D106" s="79"/>
      <c r="E106" s="79"/>
      <c r="F106" s="79"/>
      <c r="G106" s="70" t="s">
        <v>89</v>
      </c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4"/>
      <c r="Z106" s="65" t="s">
        <v>130</v>
      </c>
      <c r="AA106" s="65"/>
      <c r="AB106" s="65"/>
      <c r="AC106" s="65"/>
      <c r="AD106" s="65"/>
      <c r="AE106" s="66" t="s">
        <v>62</v>
      </c>
      <c r="AF106" s="75"/>
      <c r="AG106" s="75"/>
      <c r="AH106" s="75"/>
      <c r="AI106" s="75"/>
      <c r="AJ106" s="75"/>
      <c r="AK106" s="75"/>
      <c r="AL106" s="75"/>
      <c r="AM106" s="75"/>
      <c r="AN106" s="76"/>
      <c r="AO106" s="77">
        <f>AO80/3</f>
        <v>83333.333333333328</v>
      </c>
      <c r="AP106" s="77"/>
      <c r="AQ106" s="77"/>
      <c r="AR106" s="77"/>
      <c r="AS106" s="77"/>
      <c r="AT106" s="77"/>
      <c r="AU106" s="77"/>
      <c r="AV106" s="77"/>
      <c r="AW106" s="77">
        <v>0</v>
      </c>
      <c r="AX106" s="77"/>
      <c r="AY106" s="77"/>
      <c r="AZ106" s="77"/>
      <c r="BA106" s="77"/>
      <c r="BB106" s="77"/>
      <c r="BC106" s="77"/>
      <c r="BD106" s="77"/>
      <c r="BE106" s="77">
        <f t="shared" si="3"/>
        <v>83333.333333333328</v>
      </c>
      <c r="BF106" s="77"/>
      <c r="BG106" s="77"/>
      <c r="BH106" s="77"/>
      <c r="BI106" s="77"/>
      <c r="BJ106" s="77"/>
      <c r="BK106" s="77"/>
      <c r="BL106" s="77"/>
      <c r="BM106" s="10"/>
      <c r="BN106" s="10"/>
      <c r="BO106" s="10"/>
      <c r="BP106" s="10">
        <f>BE80/BE98</f>
        <v>125000</v>
      </c>
    </row>
    <row r="107" spans="1:68" s="5" customFormat="1" ht="27" customHeight="1" x14ac:dyDescent="0.2">
      <c r="A107" s="50"/>
      <c r="B107" s="51"/>
      <c r="C107" s="51"/>
      <c r="D107" s="51"/>
      <c r="E107" s="51"/>
      <c r="F107" s="52"/>
      <c r="G107" s="70" t="s">
        <v>131</v>
      </c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3"/>
      <c r="Z107" s="65" t="s">
        <v>130</v>
      </c>
      <c r="AA107" s="65"/>
      <c r="AB107" s="65"/>
      <c r="AC107" s="65"/>
      <c r="AD107" s="65"/>
      <c r="AE107" s="66" t="s">
        <v>62</v>
      </c>
      <c r="AF107" s="75"/>
      <c r="AG107" s="75"/>
      <c r="AH107" s="75"/>
      <c r="AI107" s="75"/>
      <c r="AJ107" s="75"/>
      <c r="AK107" s="75"/>
      <c r="AL107" s="75"/>
      <c r="AM107" s="75"/>
      <c r="AN107" s="76"/>
      <c r="AO107" s="67">
        <v>0</v>
      </c>
      <c r="AP107" s="68"/>
      <c r="AQ107" s="68"/>
      <c r="AR107" s="68"/>
      <c r="AS107" s="68"/>
      <c r="AT107" s="68"/>
      <c r="AU107" s="68"/>
      <c r="AV107" s="69"/>
      <c r="AW107" s="67">
        <f>AW81/AW89</f>
        <v>608000</v>
      </c>
      <c r="AX107" s="68"/>
      <c r="AY107" s="68"/>
      <c r="AZ107" s="68"/>
      <c r="BA107" s="68"/>
      <c r="BB107" s="68"/>
      <c r="BC107" s="68"/>
      <c r="BD107" s="69"/>
      <c r="BE107" s="67">
        <f>AO107+AW107</f>
        <v>608000</v>
      </c>
      <c r="BF107" s="68"/>
      <c r="BG107" s="68"/>
      <c r="BH107" s="68"/>
      <c r="BI107" s="68"/>
      <c r="BJ107" s="68"/>
      <c r="BK107" s="68"/>
      <c r="BL107" s="69"/>
      <c r="BM107" s="10"/>
      <c r="BN107" s="10"/>
      <c r="BO107" s="10"/>
      <c r="BP107" s="10"/>
    </row>
    <row r="108" spans="1:68" s="5" customFormat="1" ht="27" customHeight="1" x14ac:dyDescent="0.2">
      <c r="A108" s="128"/>
      <c r="B108" s="129"/>
      <c r="C108" s="129"/>
      <c r="D108" s="129"/>
      <c r="E108" s="129"/>
      <c r="F108" s="130"/>
      <c r="G108" s="70" t="s">
        <v>132</v>
      </c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4"/>
      <c r="Z108" s="65" t="s">
        <v>130</v>
      </c>
      <c r="AA108" s="65"/>
      <c r="AB108" s="65"/>
      <c r="AC108" s="65"/>
      <c r="AD108" s="65"/>
      <c r="AE108" s="66" t="s">
        <v>62</v>
      </c>
      <c r="AF108" s="75"/>
      <c r="AG108" s="75"/>
      <c r="AH108" s="75"/>
      <c r="AI108" s="75"/>
      <c r="AJ108" s="75"/>
      <c r="AK108" s="75"/>
      <c r="AL108" s="75"/>
      <c r="AM108" s="75"/>
      <c r="AN108" s="76"/>
      <c r="AO108" s="77">
        <f>AO82/AO98</f>
        <v>42000</v>
      </c>
      <c r="AP108" s="77"/>
      <c r="AQ108" s="77"/>
      <c r="AR108" s="77"/>
      <c r="AS108" s="77"/>
      <c r="AT108" s="77"/>
      <c r="AU108" s="77"/>
      <c r="AV108" s="77"/>
      <c r="AW108" s="77">
        <v>0</v>
      </c>
      <c r="AX108" s="77"/>
      <c r="AY108" s="77"/>
      <c r="AZ108" s="77"/>
      <c r="BA108" s="77"/>
      <c r="BB108" s="77"/>
      <c r="BC108" s="77"/>
      <c r="BD108" s="77"/>
      <c r="BE108" s="77">
        <f>AO108+AW108</f>
        <v>42000</v>
      </c>
      <c r="BF108" s="77"/>
      <c r="BG108" s="77"/>
      <c r="BH108" s="77"/>
      <c r="BI108" s="77"/>
      <c r="BJ108" s="77"/>
      <c r="BK108" s="77"/>
      <c r="BL108" s="77"/>
      <c r="BM108" s="10"/>
      <c r="BN108" s="10"/>
      <c r="BO108" s="10"/>
      <c r="BP108" s="10"/>
    </row>
    <row r="109" spans="1:68" s="9" customFormat="1" ht="12.75" customHeight="1" x14ac:dyDescent="0.2">
      <c r="A109" s="80">
        <v>0</v>
      </c>
      <c r="B109" s="80"/>
      <c r="C109" s="80"/>
      <c r="D109" s="80"/>
      <c r="E109" s="80"/>
      <c r="F109" s="80"/>
      <c r="G109" s="81" t="s">
        <v>90</v>
      </c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3"/>
      <c r="Z109" s="84"/>
      <c r="AA109" s="84"/>
      <c r="AB109" s="84"/>
      <c r="AC109" s="84"/>
      <c r="AD109" s="84"/>
      <c r="AE109" s="85"/>
      <c r="AF109" s="86"/>
      <c r="AG109" s="86"/>
      <c r="AH109" s="86"/>
      <c r="AI109" s="86"/>
      <c r="AJ109" s="86"/>
      <c r="AK109" s="86"/>
      <c r="AL109" s="86"/>
      <c r="AM109" s="86"/>
      <c r="AN109" s="87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38"/>
      <c r="BN109" s="38"/>
      <c r="BO109" s="38"/>
      <c r="BP109" s="38"/>
    </row>
    <row r="110" spans="1:68" s="5" customFormat="1" ht="30" customHeight="1" x14ac:dyDescent="0.2">
      <c r="A110" s="79">
        <v>0</v>
      </c>
      <c r="B110" s="79"/>
      <c r="C110" s="79"/>
      <c r="D110" s="79"/>
      <c r="E110" s="79"/>
      <c r="F110" s="79"/>
      <c r="G110" s="70" t="s">
        <v>112</v>
      </c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4"/>
      <c r="Z110" s="65" t="s">
        <v>91</v>
      </c>
      <c r="AA110" s="65"/>
      <c r="AB110" s="65"/>
      <c r="AC110" s="65"/>
      <c r="AD110" s="65"/>
      <c r="AE110" s="66" t="s">
        <v>62</v>
      </c>
      <c r="AF110" s="75"/>
      <c r="AG110" s="75"/>
      <c r="AH110" s="75"/>
      <c r="AI110" s="75"/>
      <c r="AJ110" s="75"/>
      <c r="AK110" s="75"/>
      <c r="AL110" s="75"/>
      <c r="AM110" s="75"/>
      <c r="AN110" s="76"/>
      <c r="AO110" s="77">
        <f>AO92/AO83*100</f>
        <v>100</v>
      </c>
      <c r="AP110" s="77"/>
      <c r="AQ110" s="77"/>
      <c r="AR110" s="77"/>
      <c r="AS110" s="77"/>
      <c r="AT110" s="77"/>
      <c r="AU110" s="77"/>
      <c r="AV110" s="77"/>
      <c r="AW110" s="77">
        <v>0</v>
      </c>
      <c r="AX110" s="77"/>
      <c r="AY110" s="77"/>
      <c r="AZ110" s="77"/>
      <c r="BA110" s="77"/>
      <c r="BB110" s="77"/>
      <c r="BC110" s="77"/>
      <c r="BD110" s="77"/>
      <c r="BE110" s="77">
        <f>AO110+AW110</f>
        <v>100</v>
      </c>
      <c r="BF110" s="77"/>
      <c r="BG110" s="77"/>
      <c r="BH110" s="77"/>
      <c r="BI110" s="77"/>
      <c r="BJ110" s="77"/>
      <c r="BK110" s="77"/>
      <c r="BL110" s="77"/>
      <c r="BM110" s="10"/>
      <c r="BN110" s="10"/>
      <c r="BO110" s="46">
        <f>AO92/AO83*100</f>
        <v>100</v>
      </c>
      <c r="BP110" s="10"/>
    </row>
    <row r="111" spans="1:68" s="5" customFormat="1" ht="39.75" customHeight="1" x14ac:dyDescent="0.2">
      <c r="A111" s="79">
        <v>0</v>
      </c>
      <c r="B111" s="79"/>
      <c r="C111" s="79"/>
      <c r="D111" s="79"/>
      <c r="E111" s="79"/>
      <c r="F111" s="79"/>
      <c r="G111" s="70" t="s">
        <v>111</v>
      </c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4"/>
      <c r="Z111" s="65" t="s">
        <v>91</v>
      </c>
      <c r="AA111" s="65"/>
      <c r="AB111" s="65"/>
      <c r="AC111" s="65"/>
      <c r="AD111" s="65"/>
      <c r="AE111" s="66" t="s">
        <v>62</v>
      </c>
      <c r="AF111" s="75"/>
      <c r="AG111" s="75"/>
      <c r="AH111" s="75"/>
      <c r="AI111" s="75"/>
      <c r="AJ111" s="75"/>
      <c r="AK111" s="75"/>
      <c r="AL111" s="75"/>
      <c r="AM111" s="75"/>
      <c r="AN111" s="76"/>
      <c r="AO111" s="77">
        <f>AO93/AO84*100</f>
        <v>100</v>
      </c>
      <c r="AP111" s="77"/>
      <c r="AQ111" s="77"/>
      <c r="AR111" s="77"/>
      <c r="AS111" s="77"/>
      <c r="AT111" s="77"/>
      <c r="AU111" s="77"/>
      <c r="AV111" s="77"/>
      <c r="AW111" s="77">
        <v>0</v>
      </c>
      <c r="AX111" s="77"/>
      <c r="AY111" s="77"/>
      <c r="AZ111" s="77"/>
      <c r="BA111" s="77"/>
      <c r="BB111" s="77"/>
      <c r="BC111" s="77"/>
      <c r="BD111" s="77"/>
      <c r="BE111" s="77">
        <f t="shared" ref="BE111:BE114" si="4">AO111+AW111</f>
        <v>100</v>
      </c>
      <c r="BF111" s="77"/>
      <c r="BG111" s="77"/>
      <c r="BH111" s="77"/>
      <c r="BI111" s="77"/>
      <c r="BJ111" s="77"/>
      <c r="BK111" s="77"/>
      <c r="BL111" s="77"/>
      <c r="BM111" s="10"/>
      <c r="BN111" s="10"/>
      <c r="BO111" s="10"/>
      <c r="BP111" s="10"/>
    </row>
    <row r="112" spans="1:68" s="5" customFormat="1" ht="39.75" customHeight="1" x14ac:dyDescent="0.2">
      <c r="A112" s="128"/>
      <c r="B112" s="129"/>
      <c r="C112" s="129"/>
      <c r="D112" s="129"/>
      <c r="E112" s="129"/>
      <c r="F112" s="130"/>
      <c r="G112" s="70" t="s">
        <v>135</v>
      </c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2"/>
      <c r="Z112" s="66" t="s">
        <v>91</v>
      </c>
      <c r="AA112" s="91"/>
      <c r="AB112" s="91"/>
      <c r="AC112" s="91"/>
      <c r="AD112" s="92"/>
      <c r="AE112" s="66" t="s">
        <v>62</v>
      </c>
      <c r="AF112" s="91"/>
      <c r="AG112" s="91"/>
      <c r="AH112" s="91"/>
      <c r="AI112" s="91"/>
      <c r="AJ112" s="91"/>
      <c r="AK112" s="91"/>
      <c r="AL112" s="91"/>
      <c r="AM112" s="91"/>
      <c r="AN112" s="92"/>
      <c r="AO112" s="67">
        <v>100</v>
      </c>
      <c r="AP112" s="68"/>
      <c r="AQ112" s="68"/>
      <c r="AR112" s="68"/>
      <c r="AS112" s="68"/>
      <c r="AT112" s="68"/>
      <c r="AU112" s="68"/>
      <c r="AV112" s="69"/>
      <c r="AW112" s="67">
        <v>0</v>
      </c>
      <c r="AX112" s="68"/>
      <c r="AY112" s="68"/>
      <c r="AZ112" s="68"/>
      <c r="BA112" s="68"/>
      <c r="BB112" s="68"/>
      <c r="BC112" s="68"/>
      <c r="BD112" s="69"/>
      <c r="BE112" s="67">
        <f t="shared" ref="BE112" si="5">AO112+AW112</f>
        <v>100</v>
      </c>
      <c r="BF112" s="68"/>
      <c r="BG112" s="68"/>
      <c r="BH112" s="68"/>
      <c r="BI112" s="68"/>
      <c r="BJ112" s="68"/>
      <c r="BK112" s="68"/>
      <c r="BL112" s="69"/>
      <c r="BM112" s="10"/>
      <c r="BN112" s="10"/>
      <c r="BO112" s="10"/>
      <c r="BP112" s="10"/>
    </row>
    <row r="113" spans="1:68" s="5" customFormat="1" ht="42" customHeight="1" x14ac:dyDescent="0.2">
      <c r="A113" s="79">
        <v>0</v>
      </c>
      <c r="B113" s="79"/>
      <c r="C113" s="79"/>
      <c r="D113" s="79"/>
      <c r="E113" s="79"/>
      <c r="F113" s="79"/>
      <c r="G113" s="70" t="s">
        <v>133</v>
      </c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4"/>
      <c r="Z113" s="65" t="s">
        <v>91</v>
      </c>
      <c r="AA113" s="65"/>
      <c r="AB113" s="65"/>
      <c r="AC113" s="65"/>
      <c r="AD113" s="65"/>
      <c r="AE113" s="66" t="s">
        <v>62</v>
      </c>
      <c r="AF113" s="75"/>
      <c r="AG113" s="75"/>
      <c r="AH113" s="75"/>
      <c r="AI113" s="75"/>
      <c r="AJ113" s="75"/>
      <c r="AK113" s="75"/>
      <c r="AL113" s="75"/>
      <c r="AM113" s="75"/>
      <c r="AN113" s="76"/>
      <c r="AO113" s="77">
        <v>0</v>
      </c>
      <c r="AP113" s="77"/>
      <c r="AQ113" s="77"/>
      <c r="AR113" s="77"/>
      <c r="AS113" s="77"/>
      <c r="AT113" s="77"/>
      <c r="AU113" s="77"/>
      <c r="AV113" s="77"/>
      <c r="AW113" s="77">
        <v>100</v>
      </c>
      <c r="AX113" s="77"/>
      <c r="AY113" s="77"/>
      <c r="AZ113" s="77"/>
      <c r="BA113" s="77"/>
      <c r="BB113" s="77"/>
      <c r="BC113" s="77"/>
      <c r="BD113" s="77"/>
      <c r="BE113" s="77">
        <f t="shared" ref="BE113" si="6">AO113+AW113</f>
        <v>100</v>
      </c>
      <c r="BF113" s="77"/>
      <c r="BG113" s="77"/>
      <c r="BH113" s="77"/>
      <c r="BI113" s="77"/>
      <c r="BJ113" s="77"/>
      <c r="BK113" s="77"/>
      <c r="BL113" s="77"/>
      <c r="BM113" s="10"/>
      <c r="BN113" s="10"/>
      <c r="BO113" s="10"/>
      <c r="BP113" s="10"/>
    </row>
    <row r="114" spans="1:68" s="5" customFormat="1" ht="42" customHeight="1" x14ac:dyDescent="0.2">
      <c r="A114" s="79">
        <v>0</v>
      </c>
      <c r="B114" s="79"/>
      <c r="C114" s="79"/>
      <c r="D114" s="79"/>
      <c r="E114" s="79"/>
      <c r="F114" s="79"/>
      <c r="G114" s="70" t="s">
        <v>134</v>
      </c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4"/>
      <c r="Z114" s="65" t="s">
        <v>91</v>
      </c>
      <c r="AA114" s="65"/>
      <c r="AB114" s="65"/>
      <c r="AC114" s="65"/>
      <c r="AD114" s="65"/>
      <c r="AE114" s="66" t="s">
        <v>62</v>
      </c>
      <c r="AF114" s="75"/>
      <c r="AG114" s="75"/>
      <c r="AH114" s="75"/>
      <c r="AI114" s="75"/>
      <c r="AJ114" s="75"/>
      <c r="AK114" s="75"/>
      <c r="AL114" s="75"/>
      <c r="AM114" s="75"/>
      <c r="AN114" s="76"/>
      <c r="AO114" s="77">
        <v>100</v>
      </c>
      <c r="AP114" s="77"/>
      <c r="AQ114" s="77"/>
      <c r="AR114" s="77"/>
      <c r="AS114" s="77"/>
      <c r="AT114" s="77"/>
      <c r="AU114" s="77"/>
      <c r="AV114" s="77"/>
      <c r="AW114" s="77">
        <v>0</v>
      </c>
      <c r="AX114" s="77"/>
      <c r="AY114" s="77"/>
      <c r="AZ114" s="77"/>
      <c r="BA114" s="77"/>
      <c r="BB114" s="77"/>
      <c r="BC114" s="77"/>
      <c r="BD114" s="77"/>
      <c r="BE114" s="77">
        <f t="shared" si="4"/>
        <v>100</v>
      </c>
      <c r="BF114" s="77"/>
      <c r="BG114" s="77"/>
      <c r="BH114" s="77"/>
      <c r="BI114" s="77"/>
      <c r="BJ114" s="77"/>
      <c r="BK114" s="77"/>
      <c r="BL114" s="77"/>
      <c r="BM114" s="10"/>
      <c r="BN114" s="10"/>
      <c r="BO114" s="10"/>
      <c r="BP114" s="10"/>
    </row>
    <row r="115" spans="1:68" s="6" customFormat="1" ht="7.5" customHeight="1" x14ac:dyDescent="0.2">
      <c r="A115" s="180" t="s">
        <v>138</v>
      </c>
      <c r="B115" s="180"/>
      <c r="C115" s="180"/>
      <c r="D115" s="180"/>
      <c r="E115" s="180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0"/>
      <c r="U115" s="180"/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180"/>
      <c r="BF115" s="180"/>
      <c r="BG115" s="180"/>
      <c r="BH115" s="180"/>
      <c r="BI115" s="180"/>
      <c r="BJ115" s="180"/>
      <c r="BK115" s="180"/>
      <c r="BL115" s="180"/>
      <c r="BM115" s="47"/>
      <c r="BN115" s="47"/>
      <c r="BO115" s="47"/>
      <c r="BP115" s="47"/>
    </row>
    <row r="116" spans="1:68" s="4" customFormat="1" ht="15.75" x14ac:dyDescent="0.25">
      <c r="A116" s="180"/>
      <c r="B116" s="180"/>
      <c r="C116" s="180"/>
      <c r="D116" s="180"/>
      <c r="E116" s="180"/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0"/>
      <c r="U116" s="180"/>
      <c r="V116" s="180"/>
      <c r="W116" s="180"/>
      <c r="X116" s="180"/>
      <c r="Y116" s="180"/>
      <c r="Z116" s="180"/>
      <c r="AA116" s="180"/>
      <c r="AB116" s="180"/>
      <c r="AC116" s="180"/>
      <c r="AD116" s="180"/>
      <c r="AE116" s="180"/>
      <c r="AF116" s="180"/>
      <c r="AG116" s="180"/>
      <c r="AH116" s="180"/>
      <c r="AI116" s="180"/>
      <c r="AJ116" s="180"/>
      <c r="AK116" s="180"/>
      <c r="AL116" s="180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80"/>
      <c r="BD116" s="180"/>
      <c r="BE116" s="180"/>
      <c r="BF116" s="180"/>
      <c r="BG116" s="180"/>
      <c r="BH116" s="180"/>
      <c r="BI116" s="180"/>
      <c r="BJ116" s="180"/>
      <c r="BK116" s="180"/>
      <c r="BL116" s="180"/>
      <c r="BM116" s="32"/>
      <c r="BN116" s="32"/>
      <c r="BO116" s="32"/>
      <c r="BP116" s="32"/>
    </row>
    <row r="117" spans="1:68" s="4" customFormat="1" ht="15.75" x14ac:dyDescent="0.25">
      <c r="A117" s="180"/>
      <c r="B117" s="180"/>
      <c r="C117" s="180"/>
      <c r="D117" s="180"/>
      <c r="E117" s="180"/>
      <c r="F117" s="180"/>
      <c r="G117" s="180"/>
      <c r="H117" s="180"/>
      <c r="I117" s="180"/>
      <c r="J117" s="180"/>
      <c r="K117" s="180"/>
      <c r="L117" s="180"/>
      <c r="M117" s="180"/>
      <c r="N117" s="180"/>
      <c r="O117" s="180"/>
      <c r="P117" s="180"/>
      <c r="Q117" s="180"/>
      <c r="R117" s="180"/>
      <c r="S117" s="180"/>
      <c r="T117" s="180"/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  <c r="AF117" s="180"/>
      <c r="AG117" s="180"/>
      <c r="AH117" s="180"/>
      <c r="AI117" s="180"/>
      <c r="AJ117" s="180"/>
      <c r="AK117" s="180"/>
      <c r="AL117" s="180"/>
      <c r="AM117" s="180"/>
      <c r="AN117" s="180"/>
      <c r="AO117" s="180"/>
      <c r="AP117" s="180"/>
      <c r="AQ117" s="180"/>
      <c r="AR117" s="180"/>
      <c r="AS117" s="180"/>
      <c r="AT117" s="180"/>
      <c r="AU117" s="180"/>
      <c r="AV117" s="180"/>
      <c r="AW117" s="180"/>
      <c r="AX117" s="180"/>
      <c r="AY117" s="180"/>
      <c r="AZ117" s="180"/>
      <c r="BA117" s="180"/>
      <c r="BB117" s="180"/>
      <c r="BC117" s="180"/>
      <c r="BD117" s="180"/>
      <c r="BE117" s="180"/>
      <c r="BF117" s="180"/>
      <c r="BG117" s="180"/>
      <c r="BH117" s="180"/>
      <c r="BI117" s="180"/>
      <c r="BJ117" s="180"/>
      <c r="BK117" s="180"/>
      <c r="BL117" s="180"/>
      <c r="BM117" s="32"/>
      <c r="BN117" s="32"/>
      <c r="BO117" s="32"/>
      <c r="BP117" s="32"/>
    </row>
    <row r="118" spans="1:68" s="4" customFormat="1" ht="22.5" customHeight="1" x14ac:dyDescent="0.25">
      <c r="A118" s="179" t="s">
        <v>2</v>
      </c>
      <c r="B118" s="179"/>
      <c r="C118" s="179"/>
      <c r="D118" s="179"/>
      <c r="E118" s="179"/>
      <c r="F118" s="179"/>
      <c r="G118" s="179"/>
      <c r="H118" s="179"/>
      <c r="I118" s="179"/>
      <c r="J118" s="179"/>
      <c r="K118" s="179"/>
      <c r="L118" s="179"/>
      <c r="M118" s="179"/>
      <c r="N118" s="179"/>
      <c r="O118" s="179"/>
      <c r="P118" s="179"/>
      <c r="Q118" s="179"/>
      <c r="R118" s="179"/>
      <c r="S118" s="179"/>
      <c r="T118" s="179"/>
      <c r="U118" s="179"/>
      <c r="V118" s="179"/>
      <c r="W118" s="179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48"/>
      <c r="AK118" s="48"/>
      <c r="AL118" s="48" t="s">
        <v>139</v>
      </c>
      <c r="AM118" s="48"/>
      <c r="AN118" s="48"/>
      <c r="AO118" s="48"/>
      <c r="AP118" s="48"/>
      <c r="AQ118" s="48"/>
      <c r="AR118" s="48"/>
      <c r="AS118" s="48"/>
      <c r="AT118" s="48"/>
      <c r="AU118" s="48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</row>
    <row r="119" spans="1:68" s="4" customFormat="1" ht="21.75" customHeight="1" x14ac:dyDescent="0.25">
      <c r="A119" s="179" t="s">
        <v>104</v>
      </c>
      <c r="B119" s="179"/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  <c r="Q119" s="179"/>
      <c r="R119" s="179"/>
      <c r="S119" s="179"/>
      <c r="T119" s="179"/>
      <c r="U119" s="179"/>
      <c r="V119" s="179"/>
      <c r="W119" s="179"/>
      <c r="X119" s="179"/>
      <c r="Y119" s="179"/>
      <c r="Z119" s="179"/>
      <c r="AA119" s="179"/>
      <c r="AB119" s="179"/>
      <c r="AC119" s="179"/>
      <c r="AD119" s="179"/>
      <c r="AE119" s="179"/>
      <c r="AF119" s="179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</row>
    <row r="120" spans="1:68" s="4" customFormat="1" ht="15.75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</row>
    <row r="121" spans="1:68" s="3" customFormat="1" ht="32.25" customHeight="1" x14ac:dyDescent="0.25">
      <c r="A121" s="180" t="s">
        <v>136</v>
      </c>
      <c r="B121" s="180"/>
      <c r="C121" s="180"/>
      <c r="D121" s="180"/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1"/>
      <c r="Z121" s="181"/>
      <c r="AA121" s="181"/>
      <c r="AB121" s="181"/>
      <c r="AC121" s="181"/>
      <c r="AD121" s="181"/>
      <c r="AE121" s="181"/>
      <c r="AF121" s="181"/>
      <c r="AG121" s="181"/>
      <c r="AH121" s="32"/>
      <c r="AI121" s="32"/>
      <c r="AJ121" s="32"/>
      <c r="AK121" s="174" t="s">
        <v>137</v>
      </c>
      <c r="AL121" s="174"/>
      <c r="AM121" s="174"/>
      <c r="AN121" s="174"/>
      <c r="AO121" s="174"/>
      <c r="AP121" s="174"/>
      <c r="AQ121" s="174"/>
      <c r="AR121" s="174"/>
      <c r="AS121" s="174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</row>
    <row r="122" spans="1:68" s="3" customFormat="1" ht="15.75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184" t="s">
        <v>139</v>
      </c>
      <c r="AL122" s="184"/>
      <c r="AM122" s="184"/>
      <c r="AN122" s="184"/>
      <c r="AO122" s="184"/>
      <c r="AP122" s="184"/>
      <c r="AQ122" s="184"/>
      <c r="AR122" s="184"/>
      <c r="AS122" s="184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</row>
    <row r="123" spans="1:68" s="3" customFormat="1" ht="15.75" x14ac:dyDescent="0.25">
      <c r="A123" s="179" t="s">
        <v>105</v>
      </c>
      <c r="B123" s="179"/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  <c r="O123" s="179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</row>
    <row r="124" spans="1:68" s="3" customFormat="1" ht="28.5" customHeight="1" x14ac:dyDescent="0.25">
      <c r="A124" s="178" t="s">
        <v>40</v>
      </c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</row>
  </sheetData>
  <mergeCells count="463">
    <mergeCell ref="A46:F46"/>
    <mergeCell ref="G46:BL46"/>
    <mergeCell ref="BE92:BL92"/>
    <mergeCell ref="AO91:AV91"/>
    <mergeCell ref="A95:F95"/>
    <mergeCell ref="A96:F96"/>
    <mergeCell ref="A98:F98"/>
    <mergeCell ref="G98:Y98"/>
    <mergeCell ref="Z97:AD97"/>
    <mergeCell ref="Z98:AD98"/>
    <mergeCell ref="AW88:BD88"/>
    <mergeCell ref="AW93:BD93"/>
    <mergeCell ref="G88:Y88"/>
    <mergeCell ref="AO93:AV93"/>
    <mergeCell ref="G94:Y94"/>
    <mergeCell ref="AJ68:AQ68"/>
    <mergeCell ref="AO78:AV78"/>
    <mergeCell ref="A81:F81"/>
    <mergeCell ref="Z81:AD81"/>
    <mergeCell ref="A78:F78"/>
    <mergeCell ref="AE78:AN78"/>
    <mergeCell ref="A79:F79"/>
    <mergeCell ref="AO77:AV77"/>
    <mergeCell ref="AE75:AN75"/>
    <mergeCell ref="A111:F111"/>
    <mergeCell ref="AE109:AN109"/>
    <mergeCell ref="A110:F110"/>
    <mergeCell ref="AO100:AV100"/>
    <mergeCell ref="AE105:AN105"/>
    <mergeCell ref="AO110:AV110"/>
    <mergeCell ref="AO103:AV103"/>
    <mergeCell ref="AO106:AV106"/>
    <mergeCell ref="G110:Y110"/>
    <mergeCell ref="AE106:AN106"/>
    <mergeCell ref="Z104:AD104"/>
    <mergeCell ref="A105:F105"/>
    <mergeCell ref="G105:Y105"/>
    <mergeCell ref="Z105:AD105"/>
    <mergeCell ref="A108:F108"/>
    <mergeCell ref="G108:Y108"/>
    <mergeCell ref="Z108:AD108"/>
    <mergeCell ref="A104:F104"/>
    <mergeCell ref="Z106:AD106"/>
    <mergeCell ref="Z100:AD100"/>
    <mergeCell ref="AE100:AN100"/>
    <mergeCell ref="AO102:AV102"/>
    <mergeCell ref="AO101:AV101"/>
    <mergeCell ref="A106:F106"/>
    <mergeCell ref="AW112:BD112"/>
    <mergeCell ref="G100:Y100"/>
    <mergeCell ref="AE102:AN102"/>
    <mergeCell ref="AW100:BD100"/>
    <mergeCell ref="AW108:BD108"/>
    <mergeCell ref="BE108:BL108"/>
    <mergeCell ref="BE106:BL106"/>
    <mergeCell ref="BE102:BL102"/>
    <mergeCell ref="BE100:BL100"/>
    <mergeCell ref="BE101:BL101"/>
    <mergeCell ref="AE112:AN112"/>
    <mergeCell ref="G111:Y111"/>
    <mergeCell ref="G109:Y109"/>
    <mergeCell ref="Z109:AD109"/>
    <mergeCell ref="BE109:BL109"/>
    <mergeCell ref="BE110:BL110"/>
    <mergeCell ref="BE112:BL112"/>
    <mergeCell ref="AW110:BD110"/>
    <mergeCell ref="AO109:AV109"/>
    <mergeCell ref="AW109:BD109"/>
    <mergeCell ref="Z110:AD110"/>
    <mergeCell ref="AE110:AN110"/>
    <mergeCell ref="AW111:BD111"/>
    <mergeCell ref="G106:Y106"/>
    <mergeCell ref="A115:BL117"/>
    <mergeCell ref="A99:F99"/>
    <mergeCell ref="Z112:AD112"/>
    <mergeCell ref="Z111:AD111"/>
    <mergeCell ref="AO108:AV108"/>
    <mergeCell ref="AW104:BD104"/>
    <mergeCell ref="AO112:AV112"/>
    <mergeCell ref="BE104:BL104"/>
    <mergeCell ref="AW103:BD103"/>
    <mergeCell ref="BE105:BL105"/>
    <mergeCell ref="AW105:BD105"/>
    <mergeCell ref="AO104:AV104"/>
    <mergeCell ref="AO105:AV105"/>
    <mergeCell ref="AW106:BD106"/>
    <mergeCell ref="A103:F103"/>
    <mergeCell ref="G103:Y103"/>
    <mergeCell ref="Z103:AD103"/>
    <mergeCell ref="AE103:AN103"/>
    <mergeCell ref="AE108:AN108"/>
    <mergeCell ref="AE104:AN104"/>
    <mergeCell ref="AW114:BD114"/>
    <mergeCell ref="BE114:BL114"/>
    <mergeCell ref="G102:Y102"/>
    <mergeCell ref="Z102:AD102"/>
    <mergeCell ref="A124:O124"/>
    <mergeCell ref="A118:W118"/>
    <mergeCell ref="A119:AF119"/>
    <mergeCell ref="A121:X121"/>
    <mergeCell ref="Y121:AG121"/>
    <mergeCell ref="A123:O123"/>
    <mergeCell ref="G99:Y99"/>
    <mergeCell ref="G104:Y104"/>
    <mergeCell ref="A112:F112"/>
    <mergeCell ref="G112:Y112"/>
    <mergeCell ref="G107:Y107"/>
    <mergeCell ref="Z107:AD107"/>
    <mergeCell ref="A109:F109"/>
    <mergeCell ref="A101:F101"/>
    <mergeCell ref="Z101:AD101"/>
    <mergeCell ref="AE101:AN101"/>
    <mergeCell ref="A114:F114"/>
    <mergeCell ref="G114:Y114"/>
    <mergeCell ref="Z114:AD114"/>
    <mergeCell ref="AE114:AN114"/>
    <mergeCell ref="AE111:AN111"/>
    <mergeCell ref="G101:Y101"/>
    <mergeCell ref="AE107:AN107"/>
    <mergeCell ref="AK122:AS122"/>
    <mergeCell ref="AK121:AS121"/>
    <mergeCell ref="BO56:CC56"/>
    <mergeCell ref="A42:F42"/>
    <mergeCell ref="A43:F43"/>
    <mergeCell ref="A44:F44"/>
    <mergeCell ref="G42:BL42"/>
    <mergeCell ref="G43:BL43"/>
    <mergeCell ref="A48:AZ48"/>
    <mergeCell ref="A49:AZ49"/>
    <mergeCell ref="A53:C53"/>
    <mergeCell ref="AS52:AZ52"/>
    <mergeCell ref="AS53:AZ53"/>
    <mergeCell ref="AS55:AZ55"/>
    <mergeCell ref="AC55:AJ55"/>
    <mergeCell ref="AK55:AR55"/>
    <mergeCell ref="AS50:AZ51"/>
    <mergeCell ref="D56:AB56"/>
    <mergeCell ref="AC56:AJ56"/>
    <mergeCell ref="AK56:AR56"/>
    <mergeCell ref="AK54:AR54"/>
    <mergeCell ref="BE103:BL103"/>
    <mergeCell ref="AO111:AV111"/>
    <mergeCell ref="BE111:BL111"/>
    <mergeCell ref="AO114:AV114"/>
    <mergeCell ref="G81:Y81"/>
    <mergeCell ref="AE81:AN81"/>
    <mergeCell ref="A80:F80"/>
    <mergeCell ref="G80:Y80"/>
    <mergeCell ref="Z80:AD80"/>
    <mergeCell ref="A83:F83"/>
    <mergeCell ref="A100:F100"/>
    <mergeCell ref="A102:F102"/>
    <mergeCell ref="A92:F92"/>
    <mergeCell ref="G92:Y92"/>
    <mergeCell ref="G95:Y95"/>
    <mergeCell ref="G96:Y96"/>
    <mergeCell ref="Z96:AD96"/>
    <mergeCell ref="AE96:AN96"/>
    <mergeCell ref="Z94:AD94"/>
    <mergeCell ref="AE94:AN94"/>
    <mergeCell ref="G83:Y83"/>
    <mergeCell ref="Z83:AD83"/>
    <mergeCell ref="AE83:AN83"/>
    <mergeCell ref="Z99:AD99"/>
    <mergeCell ref="A93:F93"/>
    <mergeCell ref="Z93:AD93"/>
    <mergeCell ref="AE95:AN95"/>
    <mergeCell ref="A86:F86"/>
    <mergeCell ref="AO81:AV81"/>
    <mergeCell ref="AE80:AN80"/>
    <mergeCell ref="AO83:AV83"/>
    <mergeCell ref="AW80:BD80"/>
    <mergeCell ref="AW83:BD83"/>
    <mergeCell ref="AW81:BD81"/>
    <mergeCell ref="AW85:BD85"/>
    <mergeCell ref="AO84:AV84"/>
    <mergeCell ref="AW101:BD101"/>
    <mergeCell ref="AO95:AV95"/>
    <mergeCell ref="AW94:BD94"/>
    <mergeCell ref="AO94:AV94"/>
    <mergeCell ref="AO92:AV92"/>
    <mergeCell ref="AO99:AV99"/>
    <mergeCell ref="AW92:BD92"/>
    <mergeCell ref="AW87:BD87"/>
    <mergeCell ref="AE84:AN84"/>
    <mergeCell ref="AW97:BD97"/>
    <mergeCell ref="AW99:BD99"/>
    <mergeCell ref="AE98:AN98"/>
    <mergeCell ref="AO97:AV97"/>
    <mergeCell ref="AW96:BD96"/>
    <mergeCell ref="AO98:AV98"/>
    <mergeCell ref="AW98:BD98"/>
    <mergeCell ref="A87:F87"/>
    <mergeCell ref="G87:Y87"/>
    <mergeCell ref="AE90:AN90"/>
    <mergeCell ref="A85:F85"/>
    <mergeCell ref="AE87:AN87"/>
    <mergeCell ref="Z90:AD90"/>
    <mergeCell ref="AE89:AN89"/>
    <mergeCell ref="Z85:AD85"/>
    <mergeCell ref="AE85:AN85"/>
    <mergeCell ref="A89:F89"/>
    <mergeCell ref="A84:F84"/>
    <mergeCell ref="BE85:BL85"/>
    <mergeCell ref="G84:Y84"/>
    <mergeCell ref="AW84:BD84"/>
    <mergeCell ref="Z84:AD84"/>
    <mergeCell ref="G85:Y85"/>
    <mergeCell ref="AO75:AV75"/>
    <mergeCell ref="A77:F77"/>
    <mergeCell ref="AW78:BD78"/>
    <mergeCell ref="BE77:BL77"/>
    <mergeCell ref="AO79:AV79"/>
    <mergeCell ref="G79:Y79"/>
    <mergeCell ref="Z79:AD79"/>
    <mergeCell ref="AE79:AN79"/>
    <mergeCell ref="G77:Y77"/>
    <mergeCell ref="Z77:AD77"/>
    <mergeCell ref="AE77:AN77"/>
    <mergeCell ref="AW77:BD77"/>
    <mergeCell ref="BE81:BL81"/>
    <mergeCell ref="BE83:BL83"/>
    <mergeCell ref="BE80:BL80"/>
    <mergeCell ref="BE84:BL84"/>
    <mergeCell ref="AO85:AV85"/>
    <mergeCell ref="AO80:AV80"/>
    <mergeCell ref="BE78:BL78"/>
    <mergeCell ref="BE79:BL79"/>
    <mergeCell ref="AW79:BD79"/>
    <mergeCell ref="G78:Y78"/>
    <mergeCell ref="Z78:AD78"/>
    <mergeCell ref="AO1:BL1"/>
    <mergeCell ref="AO2:BL2"/>
    <mergeCell ref="AO3:BL3"/>
    <mergeCell ref="AO4:BL4"/>
    <mergeCell ref="A11:BL11"/>
    <mergeCell ref="N17:AS17"/>
    <mergeCell ref="AU17:BB17"/>
    <mergeCell ref="B13:L13"/>
    <mergeCell ref="B14:L14"/>
    <mergeCell ref="AO5:BL5"/>
    <mergeCell ref="AO6:BF6"/>
    <mergeCell ref="N14:AS14"/>
    <mergeCell ref="AU14:BB14"/>
    <mergeCell ref="N13:AS13"/>
    <mergeCell ref="AU13:BB13"/>
    <mergeCell ref="AO7:AU7"/>
    <mergeCell ref="AW7:BF7"/>
    <mergeCell ref="A10:BL10"/>
    <mergeCell ref="B17:L17"/>
    <mergeCell ref="B16:L16"/>
    <mergeCell ref="N16:AS16"/>
    <mergeCell ref="AU16:BB16"/>
    <mergeCell ref="N20:Y20"/>
    <mergeCell ref="N19:Y19"/>
    <mergeCell ref="AK20:BC20"/>
    <mergeCell ref="B20:L20"/>
    <mergeCell ref="AA19:AI19"/>
    <mergeCell ref="AK19:BC19"/>
    <mergeCell ref="B19:L19"/>
    <mergeCell ref="G29:BL29"/>
    <mergeCell ref="A25:BL25"/>
    <mergeCell ref="BE20:BL20"/>
    <mergeCell ref="AA20:AI20"/>
    <mergeCell ref="A23:H23"/>
    <mergeCell ref="I23:S23"/>
    <mergeCell ref="T23:W23"/>
    <mergeCell ref="A22:T22"/>
    <mergeCell ref="U22:AD22"/>
    <mergeCell ref="AE22:AR22"/>
    <mergeCell ref="A26:BL26"/>
    <mergeCell ref="A28:BL28"/>
    <mergeCell ref="BE19:BL19"/>
    <mergeCell ref="G30:BL30"/>
    <mergeCell ref="AS22:BC22"/>
    <mergeCell ref="BD22:BL22"/>
    <mergeCell ref="A30:F30"/>
    <mergeCell ref="G33:BL33"/>
    <mergeCell ref="A38:BL38"/>
    <mergeCell ref="G39:BL39"/>
    <mergeCell ref="G45:BL45"/>
    <mergeCell ref="A41:F41"/>
    <mergeCell ref="G41:BL41"/>
    <mergeCell ref="A39:F39"/>
    <mergeCell ref="A36:BL36"/>
    <mergeCell ref="A33:F33"/>
    <mergeCell ref="A31:F31"/>
    <mergeCell ref="A45:F45"/>
    <mergeCell ref="G40:BL40"/>
    <mergeCell ref="G31:BL31"/>
    <mergeCell ref="A32:F32"/>
    <mergeCell ref="A40:F40"/>
    <mergeCell ref="G32:BL32"/>
    <mergeCell ref="A35:BL35"/>
    <mergeCell ref="G44:BL44"/>
    <mergeCell ref="A29:F29"/>
    <mergeCell ref="A50:C51"/>
    <mergeCell ref="D50:AB51"/>
    <mergeCell ref="AC50:AJ51"/>
    <mergeCell ref="AK50:AR51"/>
    <mergeCell ref="AS54:AZ54"/>
    <mergeCell ref="AO72:AV72"/>
    <mergeCell ref="AW72:BD72"/>
    <mergeCell ref="A54:C54"/>
    <mergeCell ref="D54:AB54"/>
    <mergeCell ref="AK57:AR57"/>
    <mergeCell ref="A52:C52"/>
    <mergeCell ref="D52:AB52"/>
    <mergeCell ref="A70:BL70"/>
    <mergeCell ref="AR65:AY65"/>
    <mergeCell ref="D66:AA66"/>
    <mergeCell ref="AB66:AI66"/>
    <mergeCell ref="AJ66:AQ66"/>
    <mergeCell ref="AR67:AY67"/>
    <mergeCell ref="A67:C67"/>
    <mergeCell ref="AS59:AZ59"/>
    <mergeCell ref="AR66:AY66"/>
    <mergeCell ref="BC56:BH56"/>
    <mergeCell ref="BE71:BL71"/>
    <mergeCell ref="AR63:AY64"/>
    <mergeCell ref="AS56:AZ56"/>
    <mergeCell ref="AS57:AZ57"/>
    <mergeCell ref="D57:AB57"/>
    <mergeCell ref="D53:AB53"/>
    <mergeCell ref="AC53:AJ53"/>
    <mergeCell ref="AK53:AR53"/>
    <mergeCell ref="D55:AB55"/>
    <mergeCell ref="A56:C56"/>
    <mergeCell ref="AC57:AJ57"/>
    <mergeCell ref="A57:C57"/>
    <mergeCell ref="D59:AB59"/>
    <mergeCell ref="AC59:AJ59"/>
    <mergeCell ref="D68:AA68"/>
    <mergeCell ref="G71:Y71"/>
    <mergeCell ref="Z71:AD71"/>
    <mergeCell ref="AE71:AN71"/>
    <mergeCell ref="AK52:AR52"/>
    <mergeCell ref="A55:C55"/>
    <mergeCell ref="AC52:AJ52"/>
    <mergeCell ref="AC54:AJ54"/>
    <mergeCell ref="G72:Y72"/>
    <mergeCell ref="BE72:BL72"/>
    <mergeCell ref="AO71:AV71"/>
    <mergeCell ref="A61:BL61"/>
    <mergeCell ref="A62:AY62"/>
    <mergeCell ref="AK59:AR59"/>
    <mergeCell ref="A63:C64"/>
    <mergeCell ref="D63:AA64"/>
    <mergeCell ref="AB63:AI64"/>
    <mergeCell ref="AJ63:AQ64"/>
    <mergeCell ref="AR68:AY68"/>
    <mergeCell ref="AW71:BD71"/>
    <mergeCell ref="D67:AA67"/>
    <mergeCell ref="AB67:AI67"/>
    <mergeCell ref="AJ67:AQ67"/>
    <mergeCell ref="AB68:AI68"/>
    <mergeCell ref="A71:F71"/>
    <mergeCell ref="A68:C68"/>
    <mergeCell ref="A59:C59"/>
    <mergeCell ref="A65:C65"/>
    <mergeCell ref="D65:AA65"/>
    <mergeCell ref="AB65:AI65"/>
    <mergeCell ref="AJ65:AQ65"/>
    <mergeCell ref="A66:C66"/>
    <mergeCell ref="AE76:AN76"/>
    <mergeCell ref="AO76:AV76"/>
    <mergeCell ref="BE76:BL76"/>
    <mergeCell ref="A75:F75"/>
    <mergeCell ref="G75:Y75"/>
    <mergeCell ref="AW75:BD75"/>
    <mergeCell ref="Z75:AD75"/>
    <mergeCell ref="Z72:AD72"/>
    <mergeCell ref="AE72:AN72"/>
    <mergeCell ref="AE74:AN74"/>
    <mergeCell ref="G74:Y74"/>
    <mergeCell ref="Z74:AD74"/>
    <mergeCell ref="AO73:AV73"/>
    <mergeCell ref="BE74:BL74"/>
    <mergeCell ref="A73:F73"/>
    <mergeCell ref="G73:Y73"/>
    <mergeCell ref="Z73:AD73"/>
    <mergeCell ref="A74:F74"/>
    <mergeCell ref="AO74:AV74"/>
    <mergeCell ref="AW74:BD74"/>
    <mergeCell ref="AE73:AN73"/>
    <mergeCell ref="BE73:BL73"/>
    <mergeCell ref="AW73:BD73"/>
    <mergeCell ref="A72:F72"/>
    <mergeCell ref="BE113:BL113"/>
    <mergeCell ref="A58:C58"/>
    <mergeCell ref="D58:AB58"/>
    <mergeCell ref="AC58:AJ58"/>
    <mergeCell ref="AK58:AR58"/>
    <mergeCell ref="AS58:AZ58"/>
    <mergeCell ref="A113:F113"/>
    <mergeCell ref="G113:Y113"/>
    <mergeCell ref="Z113:AD113"/>
    <mergeCell ref="AE113:AN113"/>
    <mergeCell ref="AO113:AV113"/>
    <mergeCell ref="AW113:BD113"/>
    <mergeCell ref="A88:F88"/>
    <mergeCell ref="Z88:AD88"/>
    <mergeCell ref="G89:Y89"/>
    <mergeCell ref="Z89:AD89"/>
    <mergeCell ref="BE89:BL89"/>
    <mergeCell ref="AW89:BD89"/>
    <mergeCell ref="AO89:AV89"/>
    <mergeCell ref="BE75:BL75"/>
    <mergeCell ref="A76:F76"/>
    <mergeCell ref="G76:Y76"/>
    <mergeCell ref="AW76:BD76"/>
    <mergeCell ref="Z76:AD76"/>
    <mergeCell ref="AO107:AV107"/>
    <mergeCell ref="AW107:BD107"/>
    <mergeCell ref="BE107:BL107"/>
    <mergeCell ref="AO90:AV90"/>
    <mergeCell ref="AW90:BD90"/>
    <mergeCell ref="BE90:BL90"/>
    <mergeCell ref="G90:Y90"/>
    <mergeCell ref="AW95:BD95"/>
    <mergeCell ref="BE95:BL95"/>
    <mergeCell ref="AO96:AV96"/>
    <mergeCell ref="BE96:BL96"/>
    <mergeCell ref="Z95:AD95"/>
    <mergeCell ref="G97:Y97"/>
    <mergeCell ref="AE97:AN97"/>
    <mergeCell ref="BE97:BL97"/>
    <mergeCell ref="BE94:BL94"/>
    <mergeCell ref="BE98:BL98"/>
    <mergeCell ref="AE99:AN99"/>
    <mergeCell ref="A97:F97"/>
    <mergeCell ref="A94:F94"/>
    <mergeCell ref="A91:F91"/>
    <mergeCell ref="G91:Y91"/>
    <mergeCell ref="Z91:AD91"/>
    <mergeCell ref="AE91:AN91"/>
    <mergeCell ref="BE91:BL91"/>
    <mergeCell ref="AW102:BD102"/>
    <mergeCell ref="BE99:BL99"/>
    <mergeCell ref="Z82:AD82"/>
    <mergeCell ref="AE82:AN82"/>
    <mergeCell ref="BE82:BL82"/>
    <mergeCell ref="AW82:BD82"/>
    <mergeCell ref="AO82:AV82"/>
    <mergeCell ref="G82:Y82"/>
    <mergeCell ref="G93:Y93"/>
    <mergeCell ref="AE93:AN93"/>
    <mergeCell ref="Z92:AD92"/>
    <mergeCell ref="AE92:AN92"/>
    <mergeCell ref="AO88:AV88"/>
    <mergeCell ref="G86:Y86"/>
    <mergeCell ref="BE93:BL93"/>
    <mergeCell ref="AE88:AN88"/>
    <mergeCell ref="AW91:BD91"/>
    <mergeCell ref="BE87:BL87"/>
    <mergeCell ref="BE88:BL88"/>
    <mergeCell ref="AW86:BD86"/>
    <mergeCell ref="AO87:AV87"/>
    <mergeCell ref="BE86:BL86"/>
    <mergeCell ref="AO86:AV86"/>
    <mergeCell ref="Z86:AD86"/>
    <mergeCell ref="AE86:AN86"/>
    <mergeCell ref="Z87:AD87"/>
  </mergeCells>
  <phoneticPr fontId="16" type="noConversion"/>
  <conditionalFormatting sqref="G74:L74 G95:G96 G81:G82 G87:G88 G99 G75:G76 G78:G79 G84 G92:G93 G101:G102 G104:G105 G110:G112">
    <cfRule type="cellIs" dxfId="12" priority="150" stopIfTrue="1" operator="equal">
      <formula>$G73</formula>
    </cfRule>
  </conditionalFormatting>
  <conditionalFormatting sqref="D55">
    <cfRule type="cellIs" dxfId="11" priority="148" stopIfTrue="1" operator="equal">
      <formula>$D54</formula>
    </cfRule>
  </conditionalFormatting>
  <conditionalFormatting sqref="D59">
    <cfRule type="cellIs" dxfId="10" priority="141" stopIfTrue="1" operator="equal">
      <formula>$D56</formula>
    </cfRule>
  </conditionalFormatting>
  <conditionalFormatting sqref="A114:F115 A74:F111 A112">
    <cfRule type="cellIs" dxfId="9" priority="152" stopIfTrue="1" operator="equal">
      <formula>0</formula>
    </cfRule>
  </conditionalFormatting>
  <conditionalFormatting sqref="G109 G83 G94 G100 G103 G77 D54 D56 G86">
    <cfRule type="cellIs" dxfId="8" priority="149" stopIfTrue="1" operator="equal">
      <formula>#REF!</formula>
    </cfRule>
  </conditionalFormatting>
  <conditionalFormatting sqref="G91">
    <cfRule type="cellIs" dxfId="7" priority="159" stopIfTrue="1" operator="equal">
      <formula>#REF!</formula>
    </cfRule>
  </conditionalFormatting>
  <conditionalFormatting sqref="G108">
    <cfRule type="cellIs" dxfId="6" priority="160" stopIfTrue="1" operator="equal">
      <formula>$G106</formula>
    </cfRule>
  </conditionalFormatting>
  <conditionalFormatting sqref="G115">
    <cfRule type="cellIs" dxfId="5" priority="10" stopIfTrue="1" operator="equal">
      <formula>$G114</formula>
    </cfRule>
  </conditionalFormatting>
  <conditionalFormatting sqref="G85 G97:G98">
    <cfRule type="cellIs" dxfId="4" priority="172" stopIfTrue="1" operator="equal">
      <formula>#REF!</formula>
    </cfRule>
  </conditionalFormatting>
  <conditionalFormatting sqref="G89:G90">
    <cfRule type="cellIs" dxfId="3" priority="175" stopIfTrue="1" operator="equal">
      <formula>#REF!</formula>
    </cfRule>
  </conditionalFormatting>
  <conditionalFormatting sqref="A113:F113">
    <cfRule type="cellIs" dxfId="2" priority="1" stopIfTrue="1" operator="equal">
      <formula>0</formula>
    </cfRule>
  </conditionalFormatting>
  <conditionalFormatting sqref="G113:G114">
    <cfRule type="cellIs" dxfId="1" priority="2" stopIfTrue="1" operator="equal">
      <formula>#REF!</formula>
    </cfRule>
  </conditionalFormatting>
  <conditionalFormatting sqref="G80 G106:G107">
    <cfRule type="cellIs" dxfId="0" priority="180" stopIfTrue="1" operator="equal">
      <formula>#REF!</formula>
    </cfRule>
  </conditionalFormatting>
  <pageMargins left="0.32" right="0.33" top="0.39370078740157499" bottom="0.39370078740157499" header="0" footer="0"/>
  <pageSetup paperSize="9" scale="71" fitToHeight="5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КПК1416030</vt:lpstr>
      <vt:lpstr>КПК1416030!Область_печати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2023-01-16T09:29:10Z</cp:lastPrinted>
  <dcterms:created xsi:type="dcterms:W3CDTF">2016-08-15T09:54:21Z</dcterms:created>
  <dcterms:modified xsi:type="dcterms:W3CDTF">2023-01-31T12:45:18Z</dcterms:modified>
</cp:coreProperties>
</file>