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/>
  </bookViews>
  <sheets>
    <sheet name="4дс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39" i="1"/>
  <c r="H36"/>
  <c r="I34"/>
  <c r="I33"/>
  <c r="H33"/>
  <c r="G33"/>
  <c r="E33"/>
  <c r="J32"/>
  <c r="D32"/>
  <c r="D33" s="1"/>
  <c r="J33" s="1"/>
  <c r="J31"/>
  <c r="J30"/>
  <c r="J29"/>
  <c r="F29"/>
  <c r="J28"/>
  <c r="J27"/>
  <c r="J26"/>
  <c r="J25"/>
  <c r="J22"/>
  <c r="J21"/>
  <c r="J20"/>
  <c r="J18"/>
  <c r="I18"/>
  <c r="I23" s="1"/>
  <c r="H18"/>
  <c r="H23" s="1"/>
  <c r="H34" s="1"/>
  <c r="G18"/>
  <c r="G23" s="1"/>
  <c r="G34" s="1"/>
  <c r="F18"/>
  <c r="F23" s="1"/>
  <c r="E18"/>
  <c r="E23" s="1"/>
  <c r="E34" s="1"/>
  <c r="D18"/>
  <c r="D23" s="1"/>
  <c r="A14"/>
  <c r="H8"/>
  <c r="B8"/>
  <c r="H7"/>
  <c r="B7"/>
  <c r="H6"/>
  <c r="B6"/>
  <c r="J23" l="1"/>
  <c r="D34"/>
  <c r="J34" s="1"/>
  <c r="F34"/>
</calcChain>
</file>

<file path=xl/sharedStrings.xml><?xml version="1.0" encoding="utf-8"?>
<sst xmlns="http://schemas.openxmlformats.org/spreadsheetml/2006/main" count="63" uniqueCount="61">
  <si>
    <t>Додаток 4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</si>
  <si>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</si>
  <si>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</si>
  <si>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01</t>
  </si>
  <si>
    <t>Установа/бюджет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</si>
  <si>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</si>
  <si>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</si>
  <si>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</si>
  <si>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</si>
  <si>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</si>
  <si>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t>Орган державного управління</t>
  </si>
  <si>
    <t>за КОДУ</t>
  </si>
  <si>
    <t>Вид економічної діяльності</t>
  </si>
  <si>
    <t>за КВЕД</t>
  </si>
  <si>
    <t>Одиниця виміру: грн.</t>
  </si>
  <si>
    <r>
      <t xml:space="preserve">Періодичність: </t>
    </r>
    <r>
      <rPr>
        <sz val="10"/>
        <color indexed="8"/>
        <rFont val="Times New Roman"/>
        <family val="1"/>
        <charset val="204"/>
      </rPr>
      <t>річна</t>
    </r>
  </si>
  <si>
    <t>ЗВІТ ПРО ВЛАСНИЙ КАПІТАЛ</t>
  </si>
  <si>
    <t>Форма N 4-дс</t>
  </si>
  <si>
    <t>Стаття</t>
  </si>
  <si>
    <t>Код рядка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</si>
  <si>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</si>
  <si>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</si>
  <si>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</si>
  <si>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</si>
  <si>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</si>
  <si>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</si>
  <si>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Разом</t>
  </si>
  <si>
    <t>Залишок на початок року</t>
  </si>
  <si>
    <t> 4000</t>
  </si>
  <si>
    <t>Коригування:</t>
  </si>
  <si>
    <t>  </t>
  </si>
  <si>
    <t>Зміна облікової політики</t>
  </si>
  <si>
    <t> 4010</t>
  </si>
  <si>
    <t>Виправлення помилок</t>
  </si>
  <si>
    <t> 4020</t>
  </si>
  <si>
    <t>Інші зміни</t>
  </si>
  <si>
    <t> 4030</t>
  </si>
  <si>
    <t>Скоригований залишок на початок року</t>
  </si>
  <si>
    <t> 4090</t>
  </si>
  <si>
    <t>Переоцінка активів:</t>
  </si>
  <si>
    <t>Дооцінка (уцінка) основних засобів</t>
  </si>
  <si>
    <t>Дооцінка (уцінка) незавершених капітальних інвестицій</t>
  </si>
  <si>
    <t> 4110</t>
  </si>
  <si>
    <t>Дооцінка (уцінка) нематеріальних активів</t>
  </si>
  <si>
    <t> 4120</t>
  </si>
  <si>
    <t>Дооцінка (уцінка) довгострокових біологічних активів</t>
  </si>
  <si>
    <t>Профіцит/дефіцит за звітний період</t>
  </si>
  <si>
    <t> 4200</t>
  </si>
  <si>
    <t>Збільшення капіталу в підприємствах</t>
  </si>
  <si>
    <t> 4210</t>
  </si>
  <si>
    <t>Зменшення капіталу в підприємствах</t>
  </si>
  <si>
    <t> 4220</t>
  </si>
  <si>
    <t>Інші зміни в капіталі</t>
  </si>
  <si>
    <t> 4290</t>
  </si>
  <si>
    <t>Разом змін в капіталі</t>
  </si>
  <si>
    <t> 4300</t>
  </si>
  <si>
    <t>Залишок на кінець року</t>
  </si>
  <si>
    <t>Керівник (посадова особа)</t>
  </si>
  <si>
    <t>(підпис)</t>
  </si>
  <si>
    <t>(ініціали та прізвище)</t>
  </si>
  <si>
    <t>Головний бухгалтер (спеціаліст, на якого покладено виконання обов’язків бухгалтерської служби)</t>
  </si>
</sst>
</file>

<file path=xl/styles.xml><?xml version="1.0" encoding="utf-8"?>
<styleSheet xmlns="http://schemas.openxmlformats.org/spreadsheetml/2006/main">
  <numFmts count="1">
    <numFmt numFmtId="164" formatCode="#,##0;\-#,##0;#,&quot;-&quot;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0" fontId="1" fillId="2" borderId="1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3" fillId="0" borderId="0" xfId="0" applyFont="1" applyAlignment="1"/>
    <xf numFmtId="0" fontId="7" fillId="0" borderId="0" xfId="0" applyFont="1" applyAlignment="1">
      <alignment wrapText="1"/>
    </xf>
    <xf numFmtId="0" fontId="4" fillId="0" borderId="0" xfId="0" applyFont="1" applyAlignment="1"/>
    <xf numFmtId="0" fontId="7" fillId="0" borderId="0" xfId="0" applyFont="1"/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top"/>
    </xf>
    <xf numFmtId="0" fontId="12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" fontId="8" fillId="0" borderId="3" xfId="0" applyNumberFormat="1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49" fontId="7" fillId="0" borderId="5" xfId="0" applyNumberFormat="1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top"/>
    </xf>
    <xf numFmtId="0" fontId="10" fillId="0" borderId="0" xfId="0" applyFont="1" applyAlignment="1">
      <alignment horizontal="left" wrapText="1"/>
    </xf>
    <xf numFmtId="0" fontId="5" fillId="0" borderId="6" xfId="0" applyFont="1" applyBorder="1" applyAlignment="1">
      <alignment horizontal="left"/>
    </xf>
    <xf numFmtId="0" fontId="10" fillId="0" borderId="0" xfId="0" applyFont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6C6C.tmp\2017\&#1086;&#1090;&#1095;&#1077;&#1090;%20&#1082;&#1072;&#1079;&#1085;&#1072;\&#1044;&#1045;&#1050;&#1040;&#1041;&#1056;&#1068;%20&#1043;&#1054;&#1044;&#1054;&#1042;&#1054;&#1049;\ZV_rik2017v1.2%20&#1089;&#1074;&#1086;&#1076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 с касовыми"/>
      <sheetName val="3дс"/>
      <sheetName val="4дс"/>
      <sheetName val="5дс_I_III"/>
      <sheetName val="5дс_IV_V"/>
      <sheetName val="5дс_VI_VII"/>
      <sheetName val="5дс_VIII_X"/>
      <sheetName val="5дс_XI"/>
      <sheetName val="5дс_XII"/>
      <sheetName val="Ф.2.ЗВЕД"/>
      <sheetName val="Ф.2м.бюджет"/>
      <sheetName val="Ф.2доступні"/>
      <sheetName val="ф.2субв"/>
      <sheetName val="Ф.2суб зпл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зв"/>
      <sheetName val="д28зф"/>
      <sheetName val="д28 сф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</sheetNames>
    <sheetDataSet>
      <sheetData sheetId="0"/>
      <sheetData sheetId="1"/>
      <sheetData sheetId="2">
        <row r="3">
          <cell r="B3" t="str">
            <v>Комунальний заклад охорони здоров'я Кам'янської міської ради "Центр первинної медико-санітарної допомоги №1"</v>
          </cell>
        </row>
        <row r="5">
          <cell r="B5" t="str">
            <v>м.Кам'янське</v>
          </cell>
        </row>
        <row r="13">
          <cell r="B13" t="str">
            <v>37906528</v>
          </cell>
        </row>
        <row r="14">
          <cell r="B14">
            <v>1210436600</v>
          </cell>
        </row>
        <row r="15">
          <cell r="B15">
            <v>430</v>
          </cell>
          <cell r="D15" t="str">
            <v>Комунальна організація (установа, заклад)</v>
          </cell>
        </row>
        <row r="17">
          <cell r="C17" t="str">
            <v>2017 р.</v>
          </cell>
        </row>
        <row r="26">
          <cell r="F26" t="str">
            <v>Л.О. Полюлях</v>
          </cell>
        </row>
        <row r="28">
          <cell r="F28" t="str">
            <v>І.В. Меденці</v>
          </cell>
        </row>
      </sheetData>
      <sheetData sheetId="3">
        <row r="70">
          <cell r="E70">
            <v>6310096</v>
          </cell>
        </row>
        <row r="71">
          <cell r="E71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395223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41"/>
  <sheetViews>
    <sheetView tabSelected="1" topLeftCell="A4" workbookViewId="0">
      <selection activeCell="A13" sqref="A13:J13"/>
    </sheetView>
  </sheetViews>
  <sheetFormatPr defaultRowHeight="15.75"/>
  <cols>
    <col min="1" max="1" width="40.28515625" style="1" customWidth="1"/>
    <col min="2" max="2" width="15.85546875" style="1" customWidth="1"/>
    <col min="3" max="3" width="6.85546875" style="1" customWidth="1"/>
    <col min="4" max="6" width="13.140625" style="1" customWidth="1"/>
    <col min="7" max="7" width="10.7109375" style="1" customWidth="1"/>
    <col min="8" max="8" width="10.42578125" style="1" customWidth="1"/>
    <col min="9" max="9" width="11.42578125" style="1" customWidth="1"/>
    <col min="10" max="10" width="13.140625" style="1" customWidth="1"/>
    <col min="11" max="16384" width="9.140625" style="1"/>
  </cols>
  <sheetData>
    <row r="1" spans="1:12">
      <c r="G1" s="24" t="s">
        <v>0</v>
      </c>
      <c r="H1" s="24"/>
      <c r="I1" s="24"/>
      <c r="J1" s="24"/>
    </row>
    <row r="2" spans="1:12" ht="20.25" customHeight="1">
      <c r="G2" s="24"/>
      <c r="H2" s="24"/>
      <c r="I2" s="24"/>
      <c r="J2" s="24"/>
    </row>
    <row r="3" spans="1:12" ht="3" customHeight="1"/>
    <row r="4" spans="1:12" ht="9" customHeight="1">
      <c r="A4" s="2"/>
      <c r="B4" s="2"/>
      <c r="C4" s="2"/>
      <c r="D4" s="2"/>
      <c r="E4" s="2"/>
      <c r="F4" s="3"/>
      <c r="G4" s="3"/>
      <c r="H4" s="25" t="s">
        <v>1</v>
      </c>
      <c r="I4" s="26"/>
      <c r="J4" s="27"/>
    </row>
    <row r="5" spans="1:12">
      <c r="A5" s="2"/>
      <c r="B5" s="2"/>
      <c r="C5" s="2"/>
      <c r="E5" s="4"/>
      <c r="G5" s="5" t="s">
        <v>2</v>
      </c>
      <c r="H5" s="6">
        <v>2018</v>
      </c>
      <c r="I5" s="6">
        <v>1</v>
      </c>
      <c r="J5" s="7" t="s">
        <v>3</v>
      </c>
    </row>
    <row r="6" spans="1:12" ht="36.75" customHeight="1">
      <c r="A6" s="4" t="s">
        <v>4</v>
      </c>
      <c r="B6" s="28" t="str">
        <f>[1]ЗАПОЛНИТЬ!B3</f>
        <v>Комунальний заклад охорони здоров'я Кам'янської міської ради "Центр первинної медико-санітарної допомоги №1"</v>
      </c>
      <c r="C6" s="28"/>
      <c r="D6" s="28"/>
      <c r="E6" s="28"/>
      <c r="F6" s="28"/>
      <c r="G6" s="8" t="s">
        <v>5</v>
      </c>
      <c r="H6" s="29" t="str">
        <f>[1]ЗАПОЛНИТЬ!B13</f>
        <v>37906528</v>
      </c>
      <c r="I6" s="30"/>
      <c r="J6" s="30"/>
    </row>
    <row r="7" spans="1:12">
      <c r="A7" s="4" t="s">
        <v>6</v>
      </c>
      <c r="B7" s="31" t="str">
        <f>[1]ЗАПОЛНИТЬ!B5</f>
        <v>м.Кам'янське</v>
      </c>
      <c r="C7" s="31"/>
      <c r="D7" s="31"/>
      <c r="E7" s="31"/>
      <c r="F7" s="31"/>
      <c r="G7" s="8" t="s">
        <v>7</v>
      </c>
      <c r="H7" s="30">
        <f>[1]ЗАПОЛНИТЬ!B14</f>
        <v>1210436600</v>
      </c>
      <c r="I7" s="30"/>
      <c r="J7" s="30"/>
    </row>
    <row r="8" spans="1:12" ht="15.75" customHeight="1">
      <c r="A8" s="9" t="s">
        <v>8</v>
      </c>
      <c r="B8" s="34" t="str">
        <f>[1]ЗАПОЛНИТЬ!D15</f>
        <v>Комунальна організація (установа, заклад)</v>
      </c>
      <c r="C8" s="34"/>
      <c r="D8" s="34"/>
      <c r="E8" s="34"/>
      <c r="F8" s="34"/>
      <c r="G8" s="8" t="s">
        <v>9</v>
      </c>
      <c r="H8" s="35">
        <f>[1]ЗАПОЛНИТЬ!B15</f>
        <v>430</v>
      </c>
      <c r="I8" s="36"/>
      <c r="J8" s="37"/>
    </row>
    <row r="9" spans="1:12">
      <c r="A9" s="4" t="s">
        <v>10</v>
      </c>
      <c r="B9" s="38"/>
      <c r="C9" s="38"/>
      <c r="D9" s="38"/>
      <c r="E9" s="38"/>
      <c r="F9" s="38"/>
      <c r="G9" s="8" t="s">
        <v>11</v>
      </c>
      <c r="H9" s="39"/>
      <c r="I9" s="40"/>
      <c r="J9" s="40"/>
    </row>
    <row r="10" spans="1:12">
      <c r="A10" s="4" t="s">
        <v>12</v>
      </c>
      <c r="B10" s="38"/>
      <c r="C10" s="38"/>
      <c r="D10" s="38"/>
      <c r="E10" s="38"/>
      <c r="F10" s="38"/>
      <c r="G10" s="8" t="s">
        <v>13</v>
      </c>
      <c r="H10" s="39"/>
      <c r="I10" s="40"/>
      <c r="J10" s="40"/>
    </row>
    <row r="11" spans="1:12" ht="12" customHeight="1">
      <c r="A11" s="10" t="s">
        <v>14</v>
      </c>
      <c r="B11" s="10"/>
      <c r="C11" s="10"/>
      <c r="D11" s="2"/>
      <c r="E11" s="2"/>
      <c r="F11" s="41"/>
      <c r="G11" s="41"/>
      <c r="H11" s="41"/>
      <c r="I11" s="3"/>
      <c r="J11" s="3"/>
      <c r="K11" s="3"/>
      <c r="L11" s="3"/>
    </row>
    <row r="12" spans="1:12" ht="12" customHeight="1">
      <c r="A12" s="10" t="s">
        <v>15</v>
      </c>
      <c r="B12" s="10"/>
      <c r="C12" s="10"/>
      <c r="D12" s="2"/>
      <c r="E12" s="2"/>
      <c r="F12" s="2"/>
      <c r="G12" s="2"/>
      <c r="H12" s="2"/>
      <c r="I12" s="3"/>
      <c r="J12" s="3"/>
      <c r="K12" s="3"/>
      <c r="L12" s="3"/>
    </row>
    <row r="13" spans="1:12">
      <c r="A13" s="42" t="s">
        <v>16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2">
      <c r="A14" s="43" t="str">
        <f>CONCATENATE("за",[1]ЗАПОЛНИТЬ!$B$17," ",LEFT([1]ЗАПОЛНИТЬ!$C$17,5),"рік")</f>
        <v>за 2017 рік</v>
      </c>
      <c r="B14" s="43"/>
      <c r="C14" s="43"/>
      <c r="D14" s="43"/>
      <c r="E14" s="43"/>
      <c r="F14" s="43"/>
      <c r="G14" s="43"/>
      <c r="H14" s="43"/>
      <c r="I14" s="43"/>
      <c r="J14" s="43"/>
    </row>
    <row r="15" spans="1:12">
      <c r="I15" s="11" t="s">
        <v>17</v>
      </c>
    </row>
    <row r="16" spans="1:12" ht="63">
      <c r="A16" s="44" t="s">
        <v>18</v>
      </c>
      <c r="B16" s="45"/>
      <c r="C16" s="12" t="s">
        <v>19</v>
      </c>
      <c r="D16" s="12" t="s">
        <v>20</v>
      </c>
      <c r="E16" s="12" t="s">
        <v>21</v>
      </c>
      <c r="F16" s="12" t="s">
        <v>22</v>
      </c>
      <c r="G16" s="12" t="s">
        <v>23</v>
      </c>
      <c r="H16" s="12" t="s">
        <v>24</v>
      </c>
      <c r="I16" s="12" t="s">
        <v>25</v>
      </c>
      <c r="J16" s="12" t="s">
        <v>26</v>
      </c>
    </row>
    <row r="17" spans="1:10">
      <c r="A17" s="44">
        <v>1</v>
      </c>
      <c r="B17" s="45"/>
      <c r="C17" s="12">
        <v>2</v>
      </c>
      <c r="D17" s="12">
        <v>3</v>
      </c>
      <c r="E17" s="12">
        <v>4</v>
      </c>
      <c r="F17" s="12">
        <v>5</v>
      </c>
      <c r="G17" s="12">
        <v>6</v>
      </c>
      <c r="H17" s="12">
        <v>7</v>
      </c>
      <c r="I17" s="12">
        <v>8</v>
      </c>
      <c r="J17" s="12">
        <v>9</v>
      </c>
    </row>
    <row r="18" spans="1:10">
      <c r="A18" s="32" t="s">
        <v>27</v>
      </c>
      <c r="B18" s="33"/>
      <c r="C18" s="13" t="s">
        <v>28</v>
      </c>
      <c r="D18" s="14">
        <f>'[1]1дс_баланс'!E70</f>
        <v>6310096</v>
      </c>
      <c r="E18" s="14">
        <f>'[1]1дс_баланс'!E71</f>
        <v>0</v>
      </c>
      <c r="F18" s="14">
        <f>161036+1514173</f>
        <v>1675209</v>
      </c>
      <c r="G18" s="14">
        <f>'[1]1дс_баланс'!E73</f>
        <v>0</v>
      </c>
      <c r="H18" s="14">
        <f>'[1]1дс_баланс'!E74</f>
        <v>0</v>
      </c>
      <c r="I18" s="14">
        <f>'[1]1дс_баланс'!E75</f>
        <v>395223</v>
      </c>
      <c r="J18" s="14">
        <f>556259+7824269</f>
        <v>8380528</v>
      </c>
    </row>
    <row r="19" spans="1:10">
      <c r="A19" s="32" t="s">
        <v>29</v>
      </c>
      <c r="B19" s="33"/>
      <c r="C19" s="15"/>
      <c r="D19" s="14"/>
      <c r="E19" s="14"/>
      <c r="F19" s="14" t="s">
        <v>30</v>
      </c>
      <c r="G19" s="14"/>
      <c r="H19" s="14"/>
      <c r="I19" s="14"/>
      <c r="J19" s="14"/>
    </row>
    <row r="20" spans="1:10">
      <c r="A20" s="46" t="s">
        <v>31</v>
      </c>
      <c r="B20" s="47"/>
      <c r="C20" s="13" t="s">
        <v>32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f t="shared" ref="J20:J34" si="0">SUM(D20:I20)</f>
        <v>0</v>
      </c>
    </row>
    <row r="21" spans="1:10">
      <c r="A21" s="46" t="s">
        <v>33</v>
      </c>
      <c r="B21" s="47"/>
      <c r="C21" s="13" t="s">
        <v>34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f t="shared" si="0"/>
        <v>0</v>
      </c>
    </row>
    <row r="22" spans="1:10">
      <c r="A22" s="46" t="s">
        <v>35</v>
      </c>
      <c r="B22" s="47"/>
      <c r="C22" s="13" t="s">
        <v>36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f t="shared" si="0"/>
        <v>0</v>
      </c>
    </row>
    <row r="23" spans="1:10">
      <c r="A23" s="32" t="s">
        <v>37</v>
      </c>
      <c r="B23" s="33"/>
      <c r="C23" s="13" t="s">
        <v>38</v>
      </c>
      <c r="D23" s="14">
        <f>SUM(D18:D22)</f>
        <v>6310096</v>
      </c>
      <c r="E23" s="14">
        <f t="shared" ref="E23:I23" si="1">SUM(E18:E22)</f>
        <v>0</v>
      </c>
      <c r="F23" s="14">
        <f t="shared" si="1"/>
        <v>1675209</v>
      </c>
      <c r="G23" s="14">
        <f t="shared" si="1"/>
        <v>0</v>
      </c>
      <c r="H23" s="14">
        <f t="shared" si="1"/>
        <v>0</v>
      </c>
      <c r="I23" s="14">
        <f t="shared" si="1"/>
        <v>395223</v>
      </c>
      <c r="J23" s="14">
        <f t="shared" si="0"/>
        <v>8380528</v>
      </c>
    </row>
    <row r="24" spans="1:10">
      <c r="A24" s="32" t="s">
        <v>39</v>
      </c>
      <c r="B24" s="33"/>
      <c r="C24" s="13"/>
      <c r="D24" s="14"/>
      <c r="E24" s="14"/>
      <c r="F24" s="14"/>
      <c r="G24" s="14"/>
      <c r="H24" s="14"/>
      <c r="I24" s="14"/>
      <c r="J24" s="14"/>
    </row>
    <row r="25" spans="1:10">
      <c r="A25" s="46" t="s">
        <v>40</v>
      </c>
      <c r="B25" s="47"/>
      <c r="C25" s="13">
        <v>4100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f t="shared" si="0"/>
        <v>0</v>
      </c>
    </row>
    <row r="26" spans="1:10">
      <c r="A26" s="46" t="s">
        <v>41</v>
      </c>
      <c r="B26" s="47"/>
      <c r="C26" s="13" t="s">
        <v>42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f t="shared" si="0"/>
        <v>0</v>
      </c>
    </row>
    <row r="27" spans="1:10">
      <c r="A27" s="48" t="s">
        <v>43</v>
      </c>
      <c r="B27" s="49"/>
      <c r="C27" s="13" t="s">
        <v>44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f t="shared" si="0"/>
        <v>0</v>
      </c>
    </row>
    <row r="28" spans="1:10">
      <c r="A28" s="48" t="s">
        <v>45</v>
      </c>
      <c r="B28" s="49"/>
      <c r="C28" s="13">
        <v>4130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f t="shared" si="0"/>
        <v>0</v>
      </c>
    </row>
    <row r="29" spans="1:10">
      <c r="A29" s="32" t="s">
        <v>46</v>
      </c>
      <c r="B29" s="33"/>
      <c r="C29" s="13" t="s">
        <v>47</v>
      </c>
      <c r="D29" s="14">
        <v>0</v>
      </c>
      <c r="E29" s="14">
        <v>0</v>
      </c>
      <c r="F29" s="14">
        <f>-2126890+84838</f>
        <v>-2042052</v>
      </c>
      <c r="G29" s="14">
        <v>0</v>
      </c>
      <c r="H29" s="14">
        <v>0</v>
      </c>
      <c r="I29" s="14">
        <v>0</v>
      </c>
      <c r="J29" s="14">
        <f t="shared" si="0"/>
        <v>-2042052</v>
      </c>
    </row>
    <row r="30" spans="1:10">
      <c r="A30" s="32" t="s">
        <v>48</v>
      </c>
      <c r="B30" s="33"/>
      <c r="C30" s="13" t="s">
        <v>49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f t="shared" si="0"/>
        <v>0</v>
      </c>
    </row>
    <row r="31" spans="1:10">
      <c r="A31" s="32" t="s">
        <v>50</v>
      </c>
      <c r="B31" s="33"/>
      <c r="C31" s="13" t="s">
        <v>51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f t="shared" si="0"/>
        <v>0</v>
      </c>
    </row>
    <row r="32" spans="1:10">
      <c r="A32" s="32" t="s">
        <v>52</v>
      </c>
      <c r="B32" s="33"/>
      <c r="C32" s="13" t="s">
        <v>53</v>
      </c>
      <c r="D32" s="14">
        <f>172220+2007726</f>
        <v>2179946</v>
      </c>
      <c r="E32" s="14">
        <v>0</v>
      </c>
      <c r="F32" s="14">
        <v>0</v>
      </c>
      <c r="G32" s="14">
        <v>0</v>
      </c>
      <c r="H32" s="14">
        <v>0</v>
      </c>
      <c r="I32" s="14">
        <v>-157000</v>
      </c>
      <c r="J32" s="14">
        <f t="shared" si="0"/>
        <v>2022946</v>
      </c>
    </row>
    <row r="33" spans="1:11">
      <c r="A33" s="32" t="s">
        <v>54</v>
      </c>
      <c r="B33" s="33"/>
      <c r="C33" s="13" t="s">
        <v>55</v>
      </c>
      <c r="D33" s="14">
        <f t="shared" ref="D33:I33" si="2">SUM(D25:D32)</f>
        <v>2179946</v>
      </c>
      <c r="E33" s="14">
        <f t="shared" si="2"/>
        <v>0</v>
      </c>
      <c r="F33" s="14">
        <v>0</v>
      </c>
      <c r="G33" s="14">
        <f t="shared" si="2"/>
        <v>0</v>
      </c>
      <c r="H33" s="14">
        <f t="shared" si="2"/>
        <v>0</v>
      </c>
      <c r="I33" s="14">
        <f t="shared" si="2"/>
        <v>-157000</v>
      </c>
      <c r="J33" s="14">
        <f t="shared" si="0"/>
        <v>2022946</v>
      </c>
    </row>
    <row r="34" spans="1:11">
      <c r="A34" s="32" t="s">
        <v>56</v>
      </c>
      <c r="B34" s="33"/>
      <c r="C34" s="13">
        <v>4310</v>
      </c>
      <c r="D34" s="14">
        <f>D18+D33</f>
        <v>8490042</v>
      </c>
      <c r="E34" s="14">
        <f t="shared" ref="E34:H34" si="3">E23+E33</f>
        <v>0</v>
      </c>
      <c r="F34" s="14">
        <f>F18+F29</f>
        <v>-366843</v>
      </c>
      <c r="G34" s="14">
        <f t="shared" si="3"/>
        <v>0</v>
      </c>
      <c r="H34" s="14">
        <f t="shared" si="3"/>
        <v>0</v>
      </c>
      <c r="I34" s="14">
        <f>I18+I33</f>
        <v>238223</v>
      </c>
      <c r="J34" s="14">
        <f t="shared" si="0"/>
        <v>8361422</v>
      </c>
    </row>
    <row r="35" spans="1:11" ht="5.25" customHeight="1"/>
    <row r="36" spans="1:11">
      <c r="A36" s="53" t="s">
        <v>57</v>
      </c>
      <c r="B36" s="53"/>
      <c r="C36" s="53"/>
      <c r="E36" s="16"/>
      <c r="G36" s="17"/>
      <c r="H36" s="52" t="str">
        <f>[1]ЗАПОЛНИТЬ!F26</f>
        <v>Л.О. Полюлях</v>
      </c>
      <c r="I36" s="52"/>
      <c r="J36" s="52"/>
      <c r="K36" s="17"/>
    </row>
    <row r="37" spans="1:11">
      <c r="A37" s="18"/>
      <c r="C37" s="19"/>
      <c r="E37" s="20" t="s">
        <v>58</v>
      </c>
      <c r="G37" s="21"/>
      <c r="H37" s="50" t="s">
        <v>59</v>
      </c>
      <c r="I37" s="50"/>
      <c r="J37" s="50"/>
      <c r="K37" s="21"/>
    </row>
    <row r="38" spans="1:11" ht="8.25" hidden="1" customHeight="1">
      <c r="A38" s="18"/>
      <c r="B38" s="18"/>
      <c r="C38" s="3"/>
      <c r="E38" s="3"/>
      <c r="G38" s="22"/>
      <c r="H38" s="3"/>
      <c r="I38" s="3"/>
      <c r="J38" s="3"/>
      <c r="K38" s="22"/>
    </row>
    <row r="39" spans="1:11" ht="31.5" customHeight="1">
      <c r="A39" s="51" t="s">
        <v>60</v>
      </c>
      <c r="B39" s="51"/>
      <c r="C39" s="51"/>
      <c r="E39" s="16"/>
      <c r="G39" s="17"/>
      <c r="H39" s="52" t="str">
        <f>[1]ЗАПОЛНИТЬ!F28</f>
        <v>І.В. Меденці</v>
      </c>
      <c r="I39" s="52"/>
      <c r="J39" s="52"/>
      <c r="K39" s="17"/>
    </row>
    <row r="40" spans="1:11">
      <c r="A40" s="3"/>
      <c r="C40" s="3"/>
      <c r="E40" s="20" t="s">
        <v>58</v>
      </c>
      <c r="G40" s="21"/>
      <c r="H40" s="50" t="s">
        <v>59</v>
      </c>
      <c r="I40" s="50"/>
      <c r="J40" s="50"/>
      <c r="K40" s="21"/>
    </row>
    <row r="41" spans="1:11">
      <c r="G41" s="23"/>
    </row>
  </sheetData>
  <mergeCells count="40">
    <mergeCell ref="H37:J37"/>
    <mergeCell ref="A39:C39"/>
    <mergeCell ref="H39:J39"/>
    <mergeCell ref="H40:J40"/>
    <mergeCell ref="A31:B31"/>
    <mergeCell ref="A32:B32"/>
    <mergeCell ref="A33:B33"/>
    <mergeCell ref="A34:B34"/>
    <mergeCell ref="A36:C36"/>
    <mergeCell ref="H36:J36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B8:F8"/>
    <mergeCell ref="H8:J8"/>
    <mergeCell ref="B9:F9"/>
    <mergeCell ref="H9:J9"/>
    <mergeCell ref="B10:F10"/>
    <mergeCell ref="H10:J10"/>
    <mergeCell ref="F11:H11"/>
    <mergeCell ref="A13:J13"/>
    <mergeCell ref="A14:J14"/>
    <mergeCell ref="A16:B16"/>
    <mergeCell ref="A17:B17"/>
    <mergeCell ref="G1:J2"/>
    <mergeCell ref="H4:J4"/>
    <mergeCell ref="B6:F6"/>
    <mergeCell ref="H6:J6"/>
    <mergeCell ref="B7:F7"/>
    <mergeCell ref="H7:J7"/>
  </mergeCells>
  <pageMargins left="0.15748031496062992" right="0.15748031496062992" top="0.11811023622047245" bottom="0.15748031496062992" header="0.11811023622047245" footer="0.15748031496062992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User</cp:lastModifiedBy>
  <dcterms:created xsi:type="dcterms:W3CDTF">2018-08-14T08:58:04Z</dcterms:created>
  <dcterms:modified xsi:type="dcterms:W3CDTF">2018-08-22T11:13:43Z</dcterms:modified>
</cp:coreProperties>
</file>