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Отделы\Відділ бухгалтерського обліку та сектор виплати у складі відділу бухгалтерського обліку\Бюджет 2021\Оцінка ефективності бюджетної програми за 2020 рік\"/>
    </mc:Choice>
  </mc:AlternateContent>
  <xr:revisionPtr revIDLastSave="0" documentId="13_ncr:1_{A554C023-714D-43DD-BB81-C23BFB15001B}" xr6:coauthVersionLast="46" xr6:coauthVersionMax="46" xr10:uidLastSave="{00000000-0000-0000-0000-000000000000}"/>
  <bookViews>
    <workbookView xWindow="-120" yWindow="-120" windowWidth="24240" windowHeight="13140" activeTab="1" xr2:uid="{00000000-000D-0000-FFFF-FFFF00000000}"/>
  </bookViews>
  <sheets>
    <sheet name="оценка" sheetId="2" r:id="rId1"/>
    <sheet name="додаток 1" sheetId="3" r:id="rId2"/>
  </sheets>
  <externalReferences>
    <externalReference r:id="rId3"/>
  </externalReferences>
  <definedNames>
    <definedName name="_xlnm.Print_Area" localSheetId="0">оценка!$A$1:$O$280</definedName>
  </definedNames>
  <calcPr calcId="181029"/>
</workbook>
</file>

<file path=xl/calcChain.xml><?xml version="1.0" encoding="utf-8"?>
<calcChain xmlns="http://schemas.openxmlformats.org/spreadsheetml/2006/main">
  <c r="D272" i="2" l="1"/>
  <c r="C261" i="2"/>
  <c r="J150" i="2" l="1"/>
  <c r="M150" i="2" s="1"/>
  <c r="G150" i="2"/>
  <c r="L217" i="2"/>
  <c r="L215" i="2"/>
  <c r="M215" i="2" s="1"/>
  <c r="O215" i="2" s="1"/>
  <c r="L213" i="2"/>
  <c r="M213" i="2" s="1"/>
  <c r="O213" i="2" s="1"/>
  <c r="G217" i="2"/>
  <c r="I217" i="2" s="1"/>
  <c r="I215" i="2"/>
  <c r="I213" i="2"/>
  <c r="L205" i="2"/>
  <c r="L207" i="2"/>
  <c r="J209" i="2"/>
  <c r="L209" i="2" s="1"/>
  <c r="G209" i="2"/>
  <c r="I209" i="2" s="1"/>
  <c r="I207" i="2"/>
  <c r="I205" i="2"/>
  <c r="M205" i="2" s="1"/>
  <c r="O205" i="2" s="1"/>
  <c r="B209" i="2"/>
  <c r="B207" i="2"/>
  <c r="B205" i="2"/>
  <c r="J201" i="2"/>
  <c r="L201" i="2" s="1"/>
  <c r="L199" i="2"/>
  <c r="L197" i="2"/>
  <c r="G201" i="2"/>
  <c r="I201" i="2" s="1"/>
  <c r="I199" i="2"/>
  <c r="I197" i="2"/>
  <c r="B201" i="2"/>
  <c r="B197" i="2"/>
  <c r="J191" i="2"/>
  <c r="G191" i="2"/>
  <c r="J181" i="2"/>
  <c r="G181" i="2"/>
  <c r="B177" i="2"/>
  <c r="J171" i="2"/>
  <c r="G171" i="2"/>
  <c r="M157" i="2"/>
  <c r="G161" i="2"/>
  <c r="J161" i="2"/>
  <c r="M217" i="2" l="1"/>
  <c r="O217" i="2" s="1"/>
  <c r="M191" i="2"/>
  <c r="M201" i="2"/>
  <c r="O201" i="2" s="1"/>
  <c r="M197" i="2"/>
  <c r="O197" i="2" s="1"/>
  <c r="M199" i="2"/>
  <c r="O199" i="2" s="1"/>
  <c r="M209" i="2"/>
  <c r="O209" i="2" s="1"/>
  <c r="M207" i="2"/>
  <c r="O207" i="2" s="1"/>
  <c r="L143" i="2"/>
  <c r="G143" i="2"/>
  <c r="I143" i="2" s="1"/>
  <c r="L140" i="2"/>
  <c r="I140" i="2"/>
  <c r="L137" i="2"/>
  <c r="I137" i="2"/>
  <c r="J133" i="2"/>
  <c r="L133" i="2" s="1"/>
  <c r="G133" i="2"/>
  <c r="I133" i="2" s="1"/>
  <c r="B133" i="2"/>
  <c r="L130" i="2"/>
  <c r="I130" i="2"/>
  <c r="B130" i="2"/>
  <c r="L127" i="2"/>
  <c r="I127" i="2"/>
  <c r="B127" i="2"/>
  <c r="J123" i="2"/>
  <c r="L123" i="2" s="1"/>
  <c r="G123" i="2"/>
  <c r="I123" i="2" s="1"/>
  <c r="B123" i="2"/>
  <c r="B122" i="2"/>
  <c r="L120" i="2"/>
  <c r="I120" i="2"/>
  <c r="B118" i="2"/>
  <c r="L117" i="2"/>
  <c r="I117" i="2"/>
  <c r="B117" i="2"/>
  <c r="B116" i="2"/>
  <c r="J111" i="2"/>
  <c r="G111" i="2"/>
  <c r="J98" i="2"/>
  <c r="G98" i="2"/>
  <c r="B109" i="2"/>
  <c r="B93" i="2"/>
  <c r="B106" i="2" s="1"/>
  <c r="B92" i="2"/>
  <c r="B90" i="2"/>
  <c r="B86" i="2"/>
  <c r="B99" i="2" s="1"/>
  <c r="B112" i="2" s="1"/>
  <c r="B83" i="2"/>
  <c r="J85" i="2"/>
  <c r="G85" i="2"/>
  <c r="B77" i="2"/>
  <c r="J72" i="2"/>
  <c r="G72" i="2"/>
  <c r="B64" i="2"/>
  <c r="M133" i="2" l="1"/>
  <c r="O133" i="2" s="1"/>
  <c r="M130" i="2"/>
  <c r="O130" i="2" s="1"/>
  <c r="M140" i="2"/>
  <c r="O140" i="2" s="1"/>
  <c r="M137" i="2"/>
  <c r="O137" i="2" s="1"/>
  <c r="M120" i="2"/>
  <c r="O120" i="2" s="1"/>
  <c r="M117" i="2"/>
  <c r="O117" i="2" s="1"/>
  <c r="M123" i="2"/>
  <c r="O123" i="2" s="1"/>
  <c r="M127" i="2"/>
  <c r="O127" i="2" s="1"/>
  <c r="B124" i="2"/>
  <c r="M143" i="2"/>
  <c r="O143" i="2" s="1"/>
  <c r="H27" i="2" l="1"/>
  <c r="J34" i="2"/>
  <c r="J33" i="2"/>
  <c r="J32" i="2"/>
  <c r="G34" i="2"/>
  <c r="G33" i="2"/>
  <c r="G32" i="2"/>
  <c r="E27" i="2"/>
  <c r="K34" i="2" l="1"/>
  <c r="M34" i="2" s="1"/>
  <c r="K32" i="2"/>
  <c r="M32" i="2" s="1"/>
  <c r="K33" i="2"/>
  <c r="M33" i="2" s="1"/>
  <c r="F21" i="3" l="1"/>
  <c r="L85" i="2"/>
  <c r="L191" i="2"/>
  <c r="L189" i="2"/>
  <c r="L187" i="2"/>
  <c r="L181" i="2"/>
  <c r="L179" i="2"/>
  <c r="L177" i="2"/>
  <c r="I191" i="2"/>
  <c r="I189" i="2"/>
  <c r="I187" i="2"/>
  <c r="I181" i="2"/>
  <c r="I179" i="2"/>
  <c r="I177" i="2"/>
  <c r="O191" i="2"/>
  <c r="M189" i="2"/>
  <c r="O189" i="2" s="1"/>
  <c r="M187" i="2"/>
  <c r="O187" i="2" s="1"/>
  <c r="M181" i="2"/>
  <c r="O181" i="2" s="1"/>
  <c r="M179" i="2"/>
  <c r="O179" i="2" s="1"/>
  <c r="M177" i="2"/>
  <c r="O177" i="2" s="1"/>
  <c r="L171" i="2"/>
  <c r="L169" i="2"/>
  <c r="L167" i="2"/>
  <c r="L161" i="2"/>
  <c r="L159" i="2"/>
  <c r="L157" i="2"/>
  <c r="I171" i="2"/>
  <c r="I169" i="2"/>
  <c r="I167" i="2"/>
  <c r="I161" i="2"/>
  <c r="I159" i="2"/>
  <c r="I157" i="2"/>
  <c r="M171" i="2"/>
  <c r="O171" i="2" s="1"/>
  <c r="M169" i="2"/>
  <c r="O169" i="2" s="1"/>
  <c r="M167" i="2"/>
  <c r="O167" i="2" s="1"/>
  <c r="M161" i="2"/>
  <c r="O161" i="2" s="1"/>
  <c r="M159" i="2"/>
  <c r="O159" i="2" s="1"/>
  <c r="O157" i="2"/>
  <c r="O150" i="2"/>
  <c r="L150" i="2"/>
  <c r="I150" i="2"/>
  <c r="I21" i="3" l="1"/>
  <c r="M111" i="2" l="1"/>
  <c r="O111" i="2" s="1"/>
  <c r="L111" i="2"/>
  <c r="I111" i="2"/>
  <c r="M108" i="2"/>
  <c r="O108" i="2" s="1"/>
  <c r="L108" i="2"/>
  <c r="I108" i="2"/>
  <c r="M105" i="2"/>
  <c r="O105" i="2" s="1"/>
  <c r="L105" i="2"/>
  <c r="I105" i="2"/>
  <c r="M98" i="2"/>
  <c r="O98" i="2" s="1"/>
  <c r="L98" i="2"/>
  <c r="I98" i="2"/>
  <c r="L95" i="2"/>
  <c r="I95" i="2"/>
  <c r="M92" i="2"/>
  <c r="O92" i="2" s="1"/>
  <c r="L92" i="2"/>
  <c r="I92" i="2"/>
  <c r="M95" i="2" l="1"/>
  <c r="O95" i="2" s="1"/>
  <c r="M85" i="2"/>
  <c r="O85" i="2" s="1"/>
  <c r="I85" i="2"/>
  <c r="M82" i="2"/>
  <c r="O82" i="2" s="1"/>
  <c r="I82" i="2"/>
  <c r="M79" i="2"/>
  <c r="O79" i="2" s="1"/>
  <c r="L79" i="2"/>
  <c r="I79" i="2"/>
  <c r="L72" i="2"/>
  <c r="I72" i="2"/>
  <c r="M72" i="2" s="1"/>
  <c r="O72" i="2" s="1"/>
  <c r="L82" i="2" l="1"/>
  <c r="K35" i="2"/>
  <c r="L21" i="3" l="1"/>
  <c r="L69" i="2" l="1"/>
  <c r="I69" i="2"/>
  <c r="M69" i="2" s="1"/>
  <c r="O69" i="2" s="1"/>
  <c r="L66" i="2"/>
  <c r="I66" i="2"/>
  <c r="M66" i="2" s="1"/>
  <c r="O66" i="2" s="1"/>
  <c r="K27" i="2" l="1"/>
  <c r="M27" i="2" s="1"/>
  <c r="J27" i="2"/>
  <c r="G27" i="2"/>
  <c r="E11" i="2" l="1"/>
  <c r="K29" i="2" l="1"/>
  <c r="K30" i="2"/>
  <c r="K31" i="2"/>
  <c r="M29" i="2" l="1"/>
  <c r="M30" i="2"/>
  <c r="M31" i="2"/>
  <c r="K26" i="2" l="1"/>
  <c r="L26" i="2"/>
  <c r="K25" i="2"/>
  <c r="J25" i="2" l="1"/>
  <c r="L25" i="2" l="1"/>
  <c r="G25" i="2"/>
  <c r="G26" i="2"/>
  <c r="J26" i="2"/>
  <c r="J29" i="2"/>
  <c r="M35" i="2" l="1"/>
  <c r="J35" i="2"/>
  <c r="J31" i="2"/>
  <c r="J30" i="2"/>
  <c r="G35" i="2"/>
  <c r="G31" i="2"/>
  <c r="G30" i="2"/>
  <c r="M26" i="2" l="1"/>
  <c r="M25" i="2"/>
  <c r="G29" i="2" l="1"/>
</calcChain>
</file>

<file path=xl/sharedStrings.xml><?xml version="1.0" encoding="utf-8"?>
<sst xmlns="http://schemas.openxmlformats.org/spreadsheetml/2006/main" count="404" uniqueCount="229">
  <si>
    <t>ЗАТВЕРДЖЕНО</t>
  </si>
  <si>
    <t>1.</t>
  </si>
  <si>
    <t>(КТПКВК МБ)</t>
  </si>
  <si>
    <t>2.</t>
  </si>
  <si>
    <t>3.</t>
  </si>
  <si>
    <t>(КФКВК)</t>
  </si>
  <si>
    <t>4.</t>
  </si>
  <si>
    <t>5.</t>
  </si>
  <si>
    <t>6.</t>
  </si>
  <si>
    <t>продукту</t>
  </si>
  <si>
    <t>(підпис)</t>
  </si>
  <si>
    <t>(ініціали та прізвище)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</si>
  <si>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</si>
  <si>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</si>
  <si>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</si>
  <si>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</si>
  <si>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</si>
  <si>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</si>
  <si>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</si>
  <si>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</si>
  <si>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</si>
  <si>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N
 з/п</t>
  </si>
  <si>
    <t>Наказ Міністерства фінансів України</t>
  </si>
  <si>
    <t xml:space="preserve">Головний бухгалтер </t>
  </si>
  <si>
    <t>Підготовка спортивного резерву  та підвищення рівня фізичної підготовленості дітей дитяо-юнацькими спортивними школами</t>
  </si>
  <si>
    <t>Придбання обладнання та предметів довгострокового користування (за рахунок дарунків)</t>
  </si>
  <si>
    <t>17 травня 2011 року № 608</t>
  </si>
  <si>
    <t>Мета бюджетної програми:</t>
  </si>
  <si>
    <t>Оцінка ефективності бюджетної програми за критеріями:</t>
  </si>
  <si>
    <t>5.1.</t>
  </si>
  <si>
    <t>План з урахуванням змін</t>
  </si>
  <si>
    <t>Виконано</t>
  </si>
  <si>
    <t>разом</t>
  </si>
  <si>
    <t>Видатки</t>
  </si>
  <si>
    <t>5.2.</t>
  </si>
  <si>
    <t>5.3.</t>
  </si>
  <si>
    <t>№ з/п</t>
  </si>
  <si>
    <t>Залишок з початку року</t>
  </si>
  <si>
    <t>х</t>
  </si>
  <si>
    <t>в т.ч.</t>
  </si>
  <si>
    <t>1.1.</t>
  </si>
  <si>
    <t>1.2.</t>
  </si>
  <si>
    <t>2.1.</t>
  </si>
  <si>
    <t>2.2.</t>
  </si>
  <si>
    <t>2.3.</t>
  </si>
  <si>
    <t>2.4.</t>
  </si>
  <si>
    <t>в .т.ч.</t>
  </si>
  <si>
    <t>3.1.</t>
  </si>
  <si>
    <t>3.2.</t>
  </si>
  <si>
    <t>власних надходжень</t>
  </si>
  <si>
    <t>інших надходжень</t>
  </si>
  <si>
    <t>Надходження</t>
  </si>
  <si>
    <t>надходження позик</t>
  </si>
  <si>
    <t>повернення кредитів</t>
  </si>
  <si>
    <t>інші надходження</t>
  </si>
  <si>
    <t>Залишок на кінець року</t>
  </si>
  <si>
    <t xml:space="preserve">власних надходжень </t>
  </si>
  <si>
    <t>5.4.</t>
  </si>
  <si>
    <t>Виконання показників бюджетної програми порівняно із показниками попереднього року</t>
  </si>
  <si>
    <t>5.5.</t>
  </si>
  <si>
    <t>Виконання інвестиційних (проектів) програм</t>
  </si>
  <si>
    <t>5.6.</t>
  </si>
  <si>
    <t>5.7.</t>
  </si>
  <si>
    <t xml:space="preserve">Узагальнений висновок щодо </t>
  </si>
  <si>
    <t>Затверджено  паспортом бюджетної програми</t>
  </si>
  <si>
    <t>N з/п </t>
  </si>
  <si>
    <t>Показники </t>
  </si>
  <si>
    <t>Попередній рік </t>
  </si>
  <si>
    <t>Звітний рік </t>
  </si>
  <si>
    <t>Відхилення виконання</t>
  </si>
  <si>
    <t>(у відсотках) </t>
  </si>
  <si>
    <t>загальний фонд </t>
  </si>
  <si>
    <t>спеціальний фонд </t>
  </si>
  <si>
    <t>разом </t>
  </si>
  <si>
    <t>  </t>
  </si>
  <si>
    <t>Видатки (надані кредити) </t>
  </si>
  <si>
    <t>в т. ч. </t>
  </si>
  <si>
    <t>Напрям використання бюджетних коштів </t>
  </si>
  <si>
    <t>Пояснення щодо збільшення (зменшення) обсягів проведених видатків (наданих кредитів) за напрямом використання бюджетних коштів порівняно із аналогічними показниками попереднього року, а також щодо змін у структурі напрямів використання коштів </t>
  </si>
  <si>
    <t>1. </t>
  </si>
  <si>
    <t>затрат </t>
  </si>
  <si>
    <t>2. </t>
  </si>
  <si>
    <t>продукту </t>
  </si>
  <si>
    <t>3. </t>
  </si>
  <si>
    <t>ефективності </t>
  </si>
  <si>
    <t>4. </t>
  </si>
  <si>
    <t>якості </t>
  </si>
  <si>
    <t>Пояснення щодо динаміки результативних показників за відповідним напрямом використання бюджетних коштів </t>
  </si>
  <si>
    <t>Загальний обсяг фінансування проекту (програми), всього</t>
  </si>
  <si>
    <t>План на звітний період з урахуванням змін</t>
  </si>
  <si>
    <t>Виконано за звітний період</t>
  </si>
  <si>
    <t>Виконано всього</t>
  </si>
  <si>
    <t>Залишок фінансування на майбутні періоди</t>
  </si>
  <si>
    <t>6 = 5 - 4</t>
  </si>
  <si>
    <t>8 = 3 - 7</t>
  </si>
  <si>
    <t>Код</t>
  </si>
  <si>
    <t>всього:</t>
  </si>
  <si>
    <t>Бюджет розвитку за джерелами</t>
  </si>
  <si>
    <t>Надходження із загального фонду бюджету до спеціального фонду (бюджету розвитку)</t>
  </si>
  <si>
    <t>Запозичення до бюджету</t>
  </si>
  <si>
    <t>Інші джерела</t>
  </si>
  <si>
    <t>Надходження всього:</t>
  </si>
  <si>
    <t>Пояснення щодо причин відхилення фактичних надходжень від планового показника</t>
  </si>
  <si>
    <t xml:space="preserve">Видатки бюджету розвитку </t>
  </si>
  <si>
    <t>Пояснення щодо причин відхилення касових видатків від планового показника</t>
  </si>
  <si>
    <t>Пояснення щодо причин відхилення фактичних надходжень від касових видатків</t>
  </si>
  <si>
    <t>Всього за інвестиційними проектами</t>
  </si>
  <si>
    <t>Інвестиційний проект (програма) 1</t>
  </si>
  <si>
    <t>Пояснення щодо причин відхилення касових видатків на виконання інвестиційного проекту (програми) 1 від планового показника</t>
  </si>
  <si>
    <t>Напрям спрямування коштів (об'єкт) 1</t>
  </si>
  <si>
    <t>Напрям спрямування коштів (об'єкт) 2</t>
  </si>
  <si>
    <t>...</t>
  </si>
  <si>
    <t>Інвестиційний проект (програма) 2</t>
  </si>
  <si>
    <t>Пояснення щодо причин відхилення касових видатків на виконання інвестиційного проекту (програми) 2 від планового показника</t>
  </si>
  <si>
    <t>Капітальні видатки з утримання бюджетних установ</t>
  </si>
  <si>
    <t xml:space="preserve"> 2.1.</t>
  </si>
  <si>
    <t xml:space="preserve"> 2.2.</t>
  </si>
  <si>
    <t>(тис.грн)</t>
  </si>
  <si>
    <t xml:space="preserve">Виконання бюджетної програми за напрямами використання бюджетних коштів  </t>
  </si>
  <si>
    <t xml:space="preserve">Виконання бюджетної програми за джерелами надходжень спеціального фонду    </t>
  </si>
  <si>
    <t xml:space="preserve">Виконання результативних показників бюджетної програми за напрямами використання бюджетних коштів </t>
  </si>
  <si>
    <t xml:space="preserve">Пояснення причин наявності залишку надходжень спеціального фонду, в т.ч. власних надходжень бюджетних установ та інших надходжень, на початок року:                                                                                                                                                                                                     </t>
  </si>
  <si>
    <t xml:space="preserve">Пояснення причин наявності залишку надходжень спеціального фонду, в т.ч. власних надходжень бюджетних установ та інших надходжень, на кінець року: </t>
  </si>
  <si>
    <t>Пояснення причин відхилення фактичних обсягів надходжень від планових:</t>
  </si>
  <si>
    <t>власних надходжень (інші джерела)</t>
  </si>
  <si>
    <t>0800000</t>
  </si>
  <si>
    <t>Управління праці та соціального захисту населення Рубіжанської міської ради Луганської області</t>
  </si>
  <si>
    <t>0810000</t>
  </si>
  <si>
    <t>затрат</t>
  </si>
  <si>
    <t>ефективність</t>
  </si>
  <si>
    <r>
      <t>…</t>
    </r>
    <r>
      <rPr>
        <sz val="10"/>
        <color theme="1"/>
        <rFont val="Times New Roman"/>
        <family val="1"/>
        <charset val="204"/>
      </rPr>
      <t> </t>
    </r>
  </si>
  <si>
    <r>
      <t xml:space="preserve">Наявність фінансових порушень за результатами контрольних заходів: </t>
    </r>
    <r>
      <rPr>
        <sz val="11"/>
        <color indexed="8"/>
        <rFont val="Times New Roman"/>
        <family val="1"/>
        <charset val="204"/>
      </rPr>
      <t>фінансових порушень не виявлено.</t>
    </r>
  </si>
  <si>
    <r>
      <t xml:space="preserve">Стан фінансової дисциплини: </t>
    </r>
    <r>
      <rPr>
        <sz val="11"/>
        <color indexed="8"/>
        <rFont val="Times New Roman"/>
        <family val="1"/>
        <charset val="204"/>
      </rPr>
      <t>фінансово-правові норми, визначені законодавством та нормативними актами дотримані у повному обсязі. Дебіторська і кредиторська заборгованість на початок і кінець року відсутня.</t>
    </r>
  </si>
  <si>
    <t>1. Розрахунок середнього індексу виконання показників ефективності бюджетної програми</t>
  </si>
  <si>
    <t>і (еф)=</t>
  </si>
  <si>
    <t>і (як)=</t>
  </si>
  <si>
    <t>3. ефективність бюджетної програми</t>
  </si>
  <si>
    <t>Додаток 1</t>
  </si>
  <si>
    <t xml:space="preserve">4. </t>
  </si>
  <si>
    <t>Результати аналізу ефективності</t>
  </si>
  <si>
    <t>№ п/п</t>
  </si>
  <si>
    <r>
      <t>Назва програми/завдання бюджетної програми</t>
    </r>
    <r>
      <rPr>
        <vertAlign val="superscript"/>
        <sz val="12"/>
        <color theme="1"/>
        <rFont val="Times New Roman"/>
        <family val="1"/>
        <charset val="204"/>
      </rPr>
      <t>1</t>
    </r>
  </si>
  <si>
    <t>Кількість нарахованих балів</t>
  </si>
  <si>
    <t>Висока ефективність</t>
  </si>
  <si>
    <t>Низька ефективність</t>
  </si>
  <si>
    <t>Загальний результат оцінки програми</t>
  </si>
  <si>
    <r>
      <t>1</t>
    </r>
    <r>
      <rPr>
        <sz val="10"/>
        <color theme="1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</si>
  <si>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t>. Поглиблений аналіз причин низької ефективності</t>
  </si>
  <si>
    <t>Назва завдання бюджетної програми2</t>
  </si>
  <si>
    <t>Пояснення щодо причин низької ефективності, визначення факторів через які не досягнуто запланованих результатів</t>
  </si>
  <si>
    <r>
      <t>2</t>
    </r>
    <r>
      <rPr>
        <sz val="10"/>
        <color theme="1"/>
        <rFont val="Times New Roman"/>
        <family val="1"/>
        <charset val="204"/>
      </rPr>
      <t>Зазначаються усі завдання, які мають низьку ефективність</t>
    </r>
  </si>
  <si>
    <r>
      <rPr>
        <b/>
        <sz val="11"/>
        <color theme="1"/>
        <rFont val="Times New Roman"/>
        <family val="1"/>
        <charset val="204"/>
      </rPr>
      <t>актуальності бюджетної програми</t>
    </r>
    <r>
      <rPr>
        <sz val="11"/>
        <color theme="1"/>
        <rFont val="Times New Roman"/>
        <family val="1"/>
        <charset val="204"/>
      </rPr>
      <t>:   бюджетна програма є актуальною;</t>
    </r>
  </si>
  <si>
    <r>
      <rPr>
        <b/>
        <sz val="11"/>
        <color theme="1"/>
        <rFont val="Times New Roman"/>
        <family val="1"/>
        <charset val="204"/>
      </rPr>
      <t>довгострокових наслідків бюджетної програми:</t>
    </r>
    <r>
      <rPr>
        <sz val="11"/>
        <color theme="1"/>
        <rFont val="Times New Roman"/>
        <family val="1"/>
        <charset val="204"/>
      </rPr>
      <t xml:space="preserve">   </t>
    </r>
  </si>
  <si>
    <t>Соціальний захист найбільш вразливих верств населення.</t>
  </si>
  <si>
    <r>
      <rPr>
        <b/>
        <sz val="11"/>
        <color theme="1"/>
        <rFont val="Times New Roman"/>
        <family val="1"/>
        <charset val="204"/>
      </rPr>
      <t>корисності бюджетної програми:</t>
    </r>
    <r>
      <rPr>
        <sz val="11"/>
        <color theme="1"/>
        <rFont val="Times New Roman"/>
        <family val="1"/>
        <charset val="204"/>
      </rPr>
      <t xml:space="preserve">    </t>
    </r>
  </si>
  <si>
    <t>Здійснення управлінням наданих законодавством повноважень у сфері соціального захисту населення.</t>
  </si>
  <si>
    <r>
      <rPr>
        <b/>
        <sz val="11"/>
        <color theme="1"/>
        <rFont val="Times New Roman"/>
        <family val="1"/>
        <charset val="204"/>
      </rPr>
      <t>ефективності бюджетної програми</t>
    </r>
    <r>
      <rPr>
        <sz val="11"/>
        <color theme="1"/>
        <rFont val="Times New Roman"/>
        <family val="1"/>
        <charset val="204"/>
      </rPr>
      <t xml:space="preserve">:   </t>
    </r>
  </si>
  <si>
    <t>до методики здійснення порівняльного аналізу ефективності бюджетних програм</t>
  </si>
  <si>
    <t>Середьня ефективність</t>
  </si>
  <si>
    <t>якості</t>
  </si>
  <si>
    <t>1.3.</t>
  </si>
  <si>
    <t>1.4.</t>
  </si>
  <si>
    <t>В т.ч. напрями використання бюджетних коштів</t>
  </si>
  <si>
    <t>ефективності</t>
  </si>
  <si>
    <t>Для окремих завдань програми, які не містять групи результативних показників ефективності або якості загальна шкала анализу ефективності бюджетної програми коригується. Відсутність даних для розрахунку кожного з параметрів оцінки зменшує відповідне значення шкали ефективності програми на 100 балів (для І(еф), І(як)) або на 25 балів (для І1).</t>
  </si>
  <si>
    <t>О.М. Остронок</t>
  </si>
  <si>
    <t>Відхилень не має</t>
  </si>
  <si>
    <t>і1=</t>
  </si>
  <si>
    <t xml:space="preserve">бюджетна програма забезпечує виконання завдань у сфері соціального захисту населеня та має високий бал ефективності </t>
  </si>
  <si>
    <t>Керівник установи головного розпорядника бюджетних коштів</t>
  </si>
  <si>
    <t>Оцінка ефективності бюджетної програми за 2020рік</t>
  </si>
  <si>
    <t>2. Розрахунок середнього індексу виконання показників якості бюджетної програми</t>
  </si>
  <si>
    <t>Н.П. Ковтун</t>
  </si>
  <si>
    <t>Результати аналізу ефективності бюджетної програми 
станом на 1 січня 2021 року</t>
  </si>
  <si>
    <t>0813242</t>
  </si>
  <si>
    <t>1090</t>
  </si>
  <si>
    <t>Інші заходи у сфері соціального захисту і соціального забезпечення</t>
  </si>
  <si>
    <t>Вдосконалення та посилення рівня соціального захисту населення міста</t>
  </si>
  <si>
    <t>Виплата допомоги на поховання померлих одиноких громадян міста Рубіжне</t>
  </si>
  <si>
    <t>Виплата однаразової грошової допомоги громадянам міста</t>
  </si>
  <si>
    <t>1.5.</t>
  </si>
  <si>
    <t>1.6.</t>
  </si>
  <si>
    <t>1.7.</t>
  </si>
  <si>
    <t xml:space="preserve">Виплата допомоги ветеранам афганської війни, учасникам бойових дій та їх сім"ям </t>
  </si>
  <si>
    <r>
      <rPr>
        <sz val="11"/>
        <color indexed="8"/>
        <rFont val="Times New Roman"/>
        <family val="1"/>
        <charset val="204"/>
      </rPr>
      <t>Виплата однаразової грошової допомоги громадянам міста</t>
    </r>
  </si>
  <si>
    <r>
      <rPr>
        <sz val="11"/>
        <color indexed="8"/>
        <rFont val="Times New Roman"/>
        <family val="1"/>
        <charset val="204"/>
      </rPr>
      <t>Виплата грошової допомоги почесним громадянам міста</t>
    </r>
  </si>
  <si>
    <r>
      <rPr>
        <sz val="11"/>
        <color indexed="8"/>
        <rFont val="Times New Roman"/>
        <family val="1"/>
        <charset val="204"/>
      </rPr>
      <t>Виплата цільової соціальної  матеріальної допомоги на встановлення приладів індивідуального опалення</t>
    </r>
  </si>
  <si>
    <r>
      <t>Виплата</t>
    </r>
    <r>
      <rPr>
        <sz val="11"/>
        <color indexed="8"/>
        <rFont val="Times New Roman"/>
        <family val="1"/>
        <charset val="204"/>
      </rPr>
      <t xml:space="preserve"> матеріальної допомоги дітям з рідкісними орфаними захворюваннями</t>
    </r>
  </si>
  <si>
    <r>
      <t>Виплата</t>
    </r>
    <r>
      <rPr>
        <sz val="11"/>
        <color indexed="8"/>
        <rFont val="Times New Roman"/>
        <family val="1"/>
        <charset val="204"/>
      </rPr>
      <t xml:space="preserve"> матеріальної допомоги учасникам АТО та членам їх сімей</t>
    </r>
  </si>
  <si>
    <t>Касові видатки менші за планові 2020 року на 26,738тис.грн., через введення карантину для запобігання поширенню на території України коронавірусу COVID-19 зменшилась кількость звернень.</t>
  </si>
  <si>
    <t>Витрати на здійснення оплати на поховання одиноких громадян</t>
  </si>
  <si>
    <t>Сума запланованих коштів, незначно перевищує суму використаних коштів</t>
  </si>
  <si>
    <t>Кількість поховань одиноких громадян</t>
  </si>
  <si>
    <t xml:space="preserve">середній розмір одного поховання </t>
  </si>
  <si>
    <t>Заявників звернулось менше, ніж було заплановано</t>
  </si>
  <si>
    <t>Середній розмір склався, згідно фактичним видаткам</t>
  </si>
  <si>
    <t xml:space="preserve">Витрати на надання одноразової грошової допомоги </t>
  </si>
  <si>
    <t xml:space="preserve">Кількість одержувачів одноразової грошової допомоги </t>
  </si>
  <si>
    <t>Через меншу кількість звернень за допомогою, сума використаних коштів менша ніж було заплановано</t>
  </si>
  <si>
    <t>Заявників за допомогою звернулось менше, ніж було заплановано</t>
  </si>
  <si>
    <t>Середній розмір одноразової грошової допомоги</t>
  </si>
  <si>
    <t xml:space="preserve">Кількість одержувачів грошової допомоги почесним громадянам </t>
  </si>
  <si>
    <t>Середній розмір грошової допомоги почесним громадянам</t>
  </si>
  <si>
    <t>Витрати на надання цільової соціальної матеріальної допомоги на встановлення приладів індивідуального опалення</t>
  </si>
  <si>
    <t>Кількість одержувачів матеріальної допомоги на встановлення приладів індивідуального опалення</t>
  </si>
  <si>
    <t>Кількість одержувачів матеріальної допомоги дітям з рідкісними орфаними захворюваннями</t>
  </si>
  <si>
    <t>Середній розмір цільової соціальної матеріальної допомоги на встановлення приладів індивідуального опалення</t>
  </si>
  <si>
    <r>
      <t>Виплата</t>
    </r>
    <r>
      <rPr>
        <b/>
        <sz val="14"/>
        <color indexed="8"/>
        <rFont val="Times New Roman"/>
        <family val="1"/>
        <charset val="204"/>
      </rPr>
      <t xml:space="preserve"> матеріальної допомоги учасникам АТО та членам їх сімей</t>
    </r>
  </si>
  <si>
    <t>Відхилень немає</t>
  </si>
  <si>
    <t>Витрати на надання допомоги ветеранам афганської війни, учасникам бойових дій та їх сім"ям</t>
  </si>
  <si>
    <t>Протягом року заяв для виплати допомоги не надавалось, асигнування перенаправлено на інші КПК</t>
  </si>
  <si>
    <t>Кількість одержувачів допомоги ветеранів афганськів війни, учасникам бойових дій та їх сімей</t>
  </si>
  <si>
    <t>Відсутні заяви</t>
  </si>
  <si>
    <t>середній розмір допомоги ветеранам афганської війни, учасникам бойових дій та членам їх сімей</t>
  </si>
  <si>
    <t>Видатки збільшились порівняно з попереднім роком на 5% через зростання кількості звернень на 5% ,</t>
  </si>
  <si>
    <t>Видатки збільшились порівняно з попереднім роком на 15% через зростання середнього розміру допомоги на 15% та зменшення кількості отримувачів допомоги на 7 %</t>
  </si>
  <si>
    <t>Виплата грошової допомоги почесним громадянам міста</t>
  </si>
  <si>
    <t>Видатки зменшилися порівняно з попереднім роком на 1% через зменшення кількості одержувачів на 7%, а середній розмір збільшився на 7%</t>
  </si>
  <si>
    <t>Виплата цільової соціальної  матеріальної допомоги на встановлення приладів індивідуального опалення</t>
  </si>
  <si>
    <t>Виплата матеріальної допомоги дітям з рідкісними орфаними захворюваннями</t>
  </si>
  <si>
    <t>Видатки зменшились порівняно з попереднім роком на 79%  через зменшення кількості одержувачів матеріальної допомоги на 61% та зменшення середнього розміру на 46%</t>
  </si>
  <si>
    <t>Видатки зменшились порівняно з попереднім роком на 5%  кількість одержувачів матеріальної допомоги збільшилась на 20%, а середній розмір зменшився на 21%</t>
  </si>
  <si>
    <t>Видатки збільшились порівняно з попереднім роком на 9%  через збільшення середнього розміру грошової допомоги на 9%</t>
  </si>
  <si>
    <t>У звітному періоді виплат не було через відсутність заяв, асигнування перенаправвлено на інші КПК</t>
  </si>
  <si>
    <t>Видатки зменшилися порівняно з попереднім роком на 72% через зменшення видатків на на цільову матеріальну допомогу на встановлення приладів індивідуального опалення, видатків на матеріальну допомогу дітям з рідкісними орфаними захворюваннями та відсутністю видатків на допомогу ветеранам афганської війни, учасникам бойових дій та їх сім"ям</t>
  </si>
  <si>
    <t xml:space="preserve">відсутній </t>
  </si>
  <si>
    <t>кількістьбалів 0</t>
  </si>
  <si>
    <t>кількість балів 110</t>
  </si>
  <si>
    <t>=1,03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</si>
</sst>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00"/>
  </numFmts>
  <fonts count="3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4" fillId="0" borderId="0"/>
  </cellStyleXfs>
  <cellXfs count="33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6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 wrapText="1"/>
    </xf>
    <xf numFmtId="2" fontId="15" fillId="0" borderId="2" xfId="0" applyNumberFormat="1" applyFont="1" applyBorder="1" applyAlignment="1">
      <alignment horizontal="righ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9" fillId="0" borderId="0" xfId="0" applyFont="1"/>
    <xf numFmtId="0" fontId="20" fillId="0" borderId="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left" vertical="top" wrapText="1"/>
    </xf>
    <xf numFmtId="16" fontId="3" fillId="0" borderId="2" xfId="0" applyNumberFormat="1" applyFont="1" applyBorder="1" applyAlignment="1">
      <alignment horizontal="center" vertical="top" wrapText="1"/>
    </xf>
    <xf numFmtId="16" fontId="3" fillId="0" borderId="2" xfId="0" applyNumberFormat="1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 vertical="top" wrapText="1"/>
    </xf>
    <xf numFmtId="165" fontId="16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1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vertical="top" wrapText="1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25" fillId="0" borderId="0" xfId="0" applyFont="1"/>
    <xf numFmtId="0" fontId="27" fillId="0" borderId="0" xfId="0" applyFont="1" applyAlignment="1">
      <alignment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1" applyFont="1" applyAlignment="1">
      <alignment vertical="center" wrapText="1"/>
    </xf>
    <xf numFmtId="0" fontId="3" fillId="0" borderId="1" xfId="1" applyFont="1" applyBorder="1"/>
    <xf numFmtId="0" fontId="15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top" wrapText="1"/>
    </xf>
    <xf numFmtId="0" fontId="10" fillId="0" borderId="0" xfId="0" applyFont="1"/>
    <xf numFmtId="0" fontId="3" fillId="0" borderId="0" xfId="1" applyFont="1"/>
    <xf numFmtId="0" fontId="3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16" fontId="17" fillId="0" borderId="2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vertical="center" wrapText="1"/>
    </xf>
    <xf numFmtId="164" fontId="20" fillId="0" borderId="2" xfId="0" applyNumberFormat="1" applyFont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1" fontId="15" fillId="0" borderId="0" xfId="0" applyNumberFormat="1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center" wrapText="1"/>
    </xf>
    <xf numFmtId="1" fontId="20" fillId="0" borderId="2" xfId="0" applyNumberFormat="1" applyFont="1" applyBorder="1" applyAlignment="1">
      <alignment vertical="center" wrapText="1"/>
    </xf>
    <xf numFmtId="1" fontId="5" fillId="0" borderId="2" xfId="0" applyNumberFormat="1" applyFont="1" applyBorder="1" applyAlignment="1">
      <alignment horizontal="center" wrapText="1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164" fontId="15" fillId="0" borderId="2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164" fontId="9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164" fontId="29" fillId="0" borderId="0" xfId="0" applyNumberFormat="1" applyFont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4" fontId="18" fillId="0" borderId="2" xfId="0" applyNumberFormat="1" applyFont="1" applyBorder="1" applyAlignment="1">
      <alignment horizontal="center" wrapText="1"/>
    </xf>
    <xf numFmtId="1" fontId="18" fillId="0" borderId="2" xfId="0" applyNumberFormat="1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3" fillId="0" borderId="19" xfId="0" applyNumberFormat="1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164" fontId="3" fillId="0" borderId="16" xfId="0" applyNumberFormat="1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center" wrapText="1"/>
    </xf>
    <xf numFmtId="0" fontId="9" fillId="0" borderId="2" xfId="0" applyFont="1" applyBorder="1"/>
    <xf numFmtId="1" fontId="3" fillId="0" borderId="16" xfId="0" applyNumberFormat="1" applyFont="1" applyFill="1" applyBorder="1" applyAlignment="1">
      <alignment horizontal="left" vertical="top" wrapText="1"/>
    </xf>
    <xf numFmtId="1" fontId="3" fillId="0" borderId="0" xfId="0" applyNumberFormat="1" applyFont="1" applyAlignment="1">
      <alignment horizontal="left"/>
    </xf>
    <xf numFmtId="49" fontId="2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wrapText="1"/>
    </xf>
    <xf numFmtId="164" fontId="19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1" fontId="19" fillId="0" borderId="2" xfId="0" applyNumberFormat="1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0" fillId="0" borderId="5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7" xfId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6" fillId="0" borderId="2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2" fontId="19" fillId="0" borderId="6" xfId="0" applyNumberFormat="1" applyFont="1" applyBorder="1" applyAlignment="1">
      <alignment horizontal="center" vertical="center" wrapText="1"/>
    </xf>
    <xf numFmtId="2" fontId="19" fillId="0" borderId="7" xfId="0" applyNumberFormat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center" vertical="center" wrapText="1"/>
    </xf>
    <xf numFmtId="2" fontId="15" fillId="0" borderId="7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2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2" fillId="0" borderId="0" xfId="0" applyFont="1" applyAlignment="1">
      <alignment horizontal="left"/>
    </xf>
    <xf numFmtId="0" fontId="16" fillId="0" borderId="8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wrapText="1"/>
    </xf>
    <xf numFmtId="0" fontId="16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9" xfId="0" applyFont="1" applyBorder="1"/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top" wrapText="1"/>
    </xf>
    <xf numFmtId="0" fontId="28" fillId="0" borderId="0" xfId="1" applyFont="1" applyAlignment="1">
      <alignment horizontal="left" wrapText="1"/>
    </xf>
    <xf numFmtId="0" fontId="31" fillId="0" borderId="5" xfId="0" applyFont="1" applyBorder="1" applyAlignment="1">
      <alignment horizontal="center" wrapText="1"/>
    </xf>
    <xf numFmtId="0" fontId="31" fillId="0" borderId="6" xfId="0" applyFont="1" applyBorder="1" applyAlignment="1">
      <alignment horizontal="center" wrapText="1"/>
    </xf>
    <xf numFmtId="0" fontId="31" fillId="0" borderId="7" xfId="0" applyFont="1" applyBorder="1" applyAlignment="1">
      <alignment horizontal="center" wrapText="1"/>
    </xf>
    <xf numFmtId="0" fontId="6" fillId="0" borderId="2" xfId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15" fillId="0" borderId="0" xfId="1" applyFont="1" applyAlignment="1">
      <alignment horizontal="left" vertical="center" wrapText="1"/>
    </xf>
    <xf numFmtId="0" fontId="19" fillId="0" borderId="1" xfId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4" fillId="0" borderId="4" xfId="1" applyFont="1" applyBorder="1" applyAlignment="1">
      <alignment horizontal="center" vertical="top" wrapText="1"/>
    </xf>
    <xf numFmtId="0" fontId="14" fillId="0" borderId="0" xfId="1" applyFont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7" fillId="0" borderId="2" xfId="1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" fillId="0" borderId="0" xfId="1" applyFont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left" wrapText="1"/>
    </xf>
    <xf numFmtId="0" fontId="8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110;&#1089;&#1094;&#1077;&#1074;&#1080;&#1081;%20&#1041;&#1102;&#1076;&#1078;&#1077;&#1090;\&#1055;&#1072;&#1089;&#1087;&#1086;&#1088;&#1090;&#1072;\3242\Pasp_zvit_3242%20%202019%20%20&#1085;&#1072;%2011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"/>
      <sheetName val="звіт"/>
    </sheetNames>
    <sheetDataSet>
      <sheetData sheetId="0" refreshError="1">
        <row r="87">
          <cell r="B87" t="str">
            <v xml:space="preserve">Витрати на надання одноразової грошової допомоги </v>
          </cell>
        </row>
        <row r="94">
          <cell r="B94" t="str">
            <v>Витрати на надання грошової допомоги почесним громадянам</v>
          </cell>
        </row>
        <row r="108">
          <cell r="B108" t="str">
            <v>Витрати на надання матеріальної допомоги дітям з рідкісними орфаними захворюваннями</v>
          </cell>
        </row>
        <row r="112">
          <cell r="B112" t="str">
            <v>Середній розмір матеріальної допомоги дітям з рідкісними орфаними захворюваннями</v>
          </cell>
        </row>
        <row r="115">
          <cell r="B115" t="str">
            <v>Витрати на надання матеріальної допомоги учасникам АТО та членам їх сімей</v>
          </cell>
        </row>
        <row r="117">
          <cell r="B117" t="str">
            <v>Кількість одержувачів одноразової грошової допомоги учасниками АТО та членами їх сімей</v>
          </cell>
        </row>
        <row r="119">
          <cell r="B119" t="str">
            <v>Середній розмір одноразової грошової допомоги учасникам АТО та членам їх сімей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0"/>
  <sheetViews>
    <sheetView view="pageBreakPreview" topLeftCell="A254" zoomScale="80" zoomScaleNormal="80" zoomScaleSheetLayoutView="80" workbookViewId="0">
      <selection activeCell="D273" sqref="D273"/>
    </sheetView>
  </sheetViews>
  <sheetFormatPr defaultColWidth="13.7109375" defaultRowHeight="15" outlineLevelRow="1" x14ac:dyDescent="0.25"/>
  <cols>
    <col min="1" max="1" width="6.28515625" style="14" customWidth="1"/>
    <col min="2" max="2" width="32.7109375" style="14" customWidth="1"/>
    <col min="3" max="3" width="32.7109375" style="113" customWidth="1"/>
    <col min="4" max="4" width="14.42578125" style="1" customWidth="1"/>
    <col min="5" max="5" width="16.140625" style="1" customWidth="1"/>
    <col min="6" max="6" width="18.85546875" style="1" customWidth="1"/>
    <col min="7" max="7" width="17" style="1" customWidth="1"/>
    <col min="8" max="8" width="16.85546875" style="1" customWidth="1"/>
    <col min="9" max="9" width="15.42578125" style="1" customWidth="1"/>
    <col min="10" max="10" width="14.7109375" style="1" customWidth="1"/>
    <col min="11" max="11" width="14.85546875" style="1" bestFit="1" customWidth="1"/>
    <col min="12" max="12" width="14.28515625" style="1" bestFit="1" customWidth="1"/>
    <col min="13" max="13" width="14.140625" style="1" customWidth="1"/>
    <col min="14" max="14" width="13.28515625" style="1" customWidth="1"/>
    <col min="15" max="15" width="11.7109375" style="1" customWidth="1"/>
    <col min="16" max="16384" width="13.7109375" style="1"/>
  </cols>
  <sheetData>
    <row r="1" spans="1:18" ht="17.25" customHeight="1" x14ac:dyDescent="0.25">
      <c r="K1" s="283" t="s">
        <v>0</v>
      </c>
      <c r="L1" s="283"/>
      <c r="M1" s="283"/>
      <c r="N1" s="283"/>
      <c r="O1" s="283"/>
    </row>
    <row r="2" spans="1:18" ht="17.25" customHeight="1" x14ac:dyDescent="0.25">
      <c r="K2" s="283" t="s">
        <v>22</v>
      </c>
      <c r="L2" s="283"/>
      <c r="M2" s="283"/>
      <c r="N2" s="283"/>
      <c r="O2" s="283"/>
    </row>
    <row r="3" spans="1:18" ht="17.25" customHeight="1" x14ac:dyDescent="0.25">
      <c r="K3" s="283" t="s">
        <v>26</v>
      </c>
      <c r="L3" s="283"/>
      <c r="M3" s="283"/>
      <c r="N3" s="283"/>
      <c r="O3" s="283"/>
    </row>
    <row r="6" spans="1:18" ht="18.75" x14ac:dyDescent="0.25">
      <c r="A6" s="284" t="s">
        <v>170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</row>
    <row r="7" spans="1:18" ht="18.75" x14ac:dyDescent="0.25">
      <c r="A7" s="284"/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</row>
    <row r="8" spans="1:18" ht="13.5" customHeight="1" x14ac:dyDescent="0.25">
      <c r="A8" s="15"/>
      <c r="B8" s="15"/>
      <c r="C8" s="118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25.5" customHeight="1" x14ac:dyDescent="0.25">
      <c r="A9" s="285" t="s">
        <v>1</v>
      </c>
      <c r="B9" s="4" t="s">
        <v>125</v>
      </c>
      <c r="C9" s="125"/>
      <c r="D9" s="285"/>
      <c r="E9" s="288" t="s">
        <v>126</v>
      </c>
      <c r="F9" s="288"/>
      <c r="G9" s="288"/>
      <c r="H9" s="288"/>
      <c r="I9" s="288"/>
      <c r="J9" s="288"/>
      <c r="K9" s="288"/>
      <c r="L9" s="288"/>
      <c r="M9" s="16"/>
      <c r="N9" s="16"/>
      <c r="O9" s="16"/>
      <c r="P9" s="16"/>
      <c r="Q9" s="16"/>
    </row>
    <row r="10" spans="1:18" x14ac:dyDescent="0.25">
      <c r="A10" s="285"/>
      <c r="B10" s="3" t="s">
        <v>2</v>
      </c>
      <c r="C10" s="119"/>
      <c r="D10" s="285"/>
      <c r="E10" s="286" t="s">
        <v>13</v>
      </c>
      <c r="F10" s="286"/>
      <c r="G10" s="286"/>
      <c r="H10" s="286"/>
    </row>
    <row r="11" spans="1:18" ht="20.25" customHeight="1" x14ac:dyDescent="0.25">
      <c r="A11" s="285" t="s">
        <v>3</v>
      </c>
      <c r="B11" s="4" t="s">
        <v>127</v>
      </c>
      <c r="C11" s="125"/>
      <c r="D11" s="285"/>
      <c r="E11" s="289" t="str">
        <f>E9</f>
        <v>Управління праці та соціального захисту населення Рубіжанської міської ради Луганської області</v>
      </c>
      <c r="F11" s="289"/>
      <c r="G11" s="289"/>
      <c r="H11" s="289"/>
      <c r="I11" s="289"/>
      <c r="J11" s="289"/>
      <c r="K11" s="289"/>
      <c r="L11" s="289"/>
    </row>
    <row r="12" spans="1:18" x14ac:dyDescent="0.25">
      <c r="A12" s="285"/>
      <c r="B12" s="3" t="s">
        <v>2</v>
      </c>
      <c r="C12" s="119"/>
      <c r="D12" s="285"/>
      <c r="E12" s="290" t="s">
        <v>12</v>
      </c>
      <c r="F12" s="290"/>
      <c r="G12" s="290"/>
      <c r="H12" s="290"/>
    </row>
    <row r="13" spans="1:18" ht="33.75" customHeight="1" x14ac:dyDescent="0.25">
      <c r="A13" s="285" t="s">
        <v>4</v>
      </c>
      <c r="B13" s="124" t="s">
        <v>174</v>
      </c>
      <c r="C13" s="124"/>
      <c r="D13" s="4" t="s">
        <v>175</v>
      </c>
      <c r="F13" s="287" t="s">
        <v>176</v>
      </c>
      <c r="G13" s="287"/>
      <c r="H13" s="287"/>
      <c r="I13" s="287"/>
      <c r="J13" s="287"/>
      <c r="K13" s="287"/>
      <c r="L13" s="287"/>
      <c r="M13" s="287"/>
      <c r="N13" s="287"/>
    </row>
    <row r="14" spans="1:18" x14ac:dyDescent="0.25">
      <c r="A14" s="285"/>
      <c r="B14" s="2" t="s">
        <v>2</v>
      </c>
      <c r="C14" s="2"/>
      <c r="D14" s="2" t="s">
        <v>5</v>
      </c>
      <c r="E14" s="286" t="s">
        <v>14</v>
      </c>
      <c r="F14" s="286"/>
      <c r="G14" s="286"/>
      <c r="H14" s="286"/>
    </row>
    <row r="15" spans="1:18" ht="15" customHeight="1" x14ac:dyDescent="0.25">
      <c r="A15" s="17" t="s">
        <v>6</v>
      </c>
      <c r="B15" s="246" t="s">
        <v>27</v>
      </c>
      <c r="C15" s="246"/>
      <c r="D15" s="246"/>
      <c r="E15" s="246"/>
      <c r="F15" s="246"/>
      <c r="G15" s="246"/>
      <c r="H15" s="18"/>
      <c r="I15" s="18"/>
      <c r="J15" s="18"/>
      <c r="K15" s="18"/>
      <c r="L15" s="18"/>
      <c r="M15" s="18"/>
      <c r="N15" s="18"/>
      <c r="O15" s="18"/>
    </row>
    <row r="16" spans="1:18" ht="33.75" customHeight="1" x14ac:dyDescent="0.3">
      <c r="A16" s="5"/>
      <c r="B16" s="291" t="s">
        <v>177</v>
      </c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19"/>
      <c r="P16" s="19"/>
      <c r="Q16" s="19"/>
      <c r="R16" s="19"/>
    </row>
    <row r="17" spans="1:18" ht="12" customHeight="1" x14ac:dyDescent="0.25">
      <c r="A17" s="17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1"/>
      <c r="N17" s="21"/>
      <c r="O17" s="21"/>
      <c r="P17" s="21"/>
      <c r="Q17" s="21"/>
      <c r="R17" s="21"/>
    </row>
    <row r="18" spans="1:18" ht="15.75" x14ac:dyDescent="0.25">
      <c r="A18" s="22"/>
      <c r="B18" s="22"/>
      <c r="C18" s="22"/>
    </row>
    <row r="19" spans="1:18" s="24" customFormat="1" ht="15.75" customHeight="1" x14ac:dyDescent="0.2">
      <c r="A19" s="23" t="s">
        <v>7</v>
      </c>
      <c r="B19" s="246" t="s">
        <v>28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</row>
    <row r="20" spans="1:18" ht="11.25" customHeight="1" x14ac:dyDescent="0.25">
      <c r="A20" s="25"/>
      <c r="B20" s="25"/>
      <c r="C20" s="25"/>
      <c r="D20" s="26"/>
    </row>
    <row r="21" spans="1:18" ht="15.75" x14ac:dyDescent="0.25">
      <c r="A21" s="27" t="s">
        <v>29</v>
      </c>
      <c r="B21" s="282" t="s">
        <v>118</v>
      </c>
      <c r="C21" s="282"/>
      <c r="D21" s="282"/>
      <c r="E21" s="282"/>
      <c r="F21" s="282"/>
      <c r="G21" s="282"/>
      <c r="H21" s="282"/>
      <c r="I21" s="282"/>
      <c r="J21" s="282"/>
      <c r="K21" s="282"/>
      <c r="M21" s="26"/>
    </row>
    <row r="22" spans="1:18" ht="15.75" x14ac:dyDescent="0.25">
      <c r="A22" s="22"/>
      <c r="B22" s="22"/>
      <c r="C22" s="22"/>
      <c r="D22" s="22"/>
      <c r="E22" s="28"/>
      <c r="F22" s="28"/>
      <c r="G22" s="28"/>
      <c r="H22" s="28"/>
      <c r="I22" s="28"/>
      <c r="J22" s="28"/>
      <c r="K22" s="28"/>
      <c r="L22" s="1" t="s">
        <v>117</v>
      </c>
      <c r="M22" s="26"/>
    </row>
    <row r="23" spans="1:18" ht="37.5" customHeight="1" x14ac:dyDescent="0.25">
      <c r="A23" s="192" t="s">
        <v>20</v>
      </c>
      <c r="B23" s="193" t="s">
        <v>19</v>
      </c>
      <c r="C23" s="194"/>
      <c r="D23" s="195"/>
      <c r="E23" s="192" t="s">
        <v>30</v>
      </c>
      <c r="F23" s="192"/>
      <c r="G23" s="192"/>
      <c r="H23" s="192" t="s">
        <v>31</v>
      </c>
      <c r="I23" s="192"/>
      <c r="J23" s="192"/>
      <c r="K23" s="192" t="s">
        <v>15</v>
      </c>
      <c r="L23" s="192"/>
      <c r="M23" s="192"/>
    </row>
    <row r="24" spans="1:18" ht="33.75" customHeight="1" x14ac:dyDescent="0.25">
      <c r="A24" s="192"/>
      <c r="B24" s="200"/>
      <c r="C24" s="201"/>
      <c r="D24" s="202"/>
      <c r="E24" s="29" t="s">
        <v>16</v>
      </c>
      <c r="F24" s="29" t="s">
        <v>17</v>
      </c>
      <c r="G24" s="29" t="s">
        <v>32</v>
      </c>
      <c r="H24" s="29" t="s">
        <v>16</v>
      </c>
      <c r="I24" s="29" t="s">
        <v>17</v>
      </c>
      <c r="J24" s="29" t="s">
        <v>32</v>
      </c>
      <c r="K24" s="29" t="s">
        <v>16</v>
      </c>
      <c r="L24" s="29" t="s">
        <v>17</v>
      </c>
      <c r="M24" s="29" t="s">
        <v>32</v>
      </c>
    </row>
    <row r="25" spans="1:18" ht="49.5" hidden="1" customHeight="1" outlineLevel="1" x14ac:dyDescent="0.25">
      <c r="A25" s="29">
        <v>1</v>
      </c>
      <c r="B25" s="279" t="s">
        <v>24</v>
      </c>
      <c r="C25" s="280"/>
      <c r="D25" s="281"/>
      <c r="E25" s="30">
        <v>3652920</v>
      </c>
      <c r="F25" s="30">
        <v>77952.800000000003</v>
      </c>
      <c r="G25" s="30">
        <f>E25+F25</f>
        <v>3730872.8</v>
      </c>
      <c r="H25" s="31">
        <v>3535521.39</v>
      </c>
      <c r="I25" s="31">
        <v>77858.63</v>
      </c>
      <c r="J25" s="32">
        <f>SUM(H25:I25)</f>
        <v>3613380.02</v>
      </c>
      <c r="K25" s="33">
        <f>H25-E25</f>
        <v>-117398.60999999987</v>
      </c>
      <c r="L25" s="33">
        <f>I25-F25</f>
        <v>-94.169999999998254</v>
      </c>
      <c r="M25" s="33">
        <f t="shared" ref="M25:M35" si="0">SUM(K25:L25)</f>
        <v>-117492.77999999987</v>
      </c>
    </row>
    <row r="26" spans="1:18" ht="40.5" hidden="1" customHeight="1" outlineLevel="1" x14ac:dyDescent="0.25">
      <c r="A26" s="29">
        <v>2</v>
      </c>
      <c r="B26" s="170" t="s">
        <v>25</v>
      </c>
      <c r="C26" s="171"/>
      <c r="D26" s="172"/>
      <c r="E26" s="33"/>
      <c r="F26" s="33">
        <v>6345</v>
      </c>
      <c r="G26" s="33">
        <f t="shared" ref="G26:G35" si="1">SUM(E26:F26)</f>
        <v>6345</v>
      </c>
      <c r="H26" s="33"/>
      <c r="I26" s="33">
        <v>6345</v>
      </c>
      <c r="J26" s="33">
        <f t="shared" ref="J26:J35" si="2">SUM(H26:I26)</f>
        <v>6345</v>
      </c>
      <c r="K26" s="33">
        <f t="shared" ref="K26" si="3">H26-E26</f>
        <v>0</v>
      </c>
      <c r="L26" s="33">
        <f t="shared" ref="L26" si="4">I26-F26</f>
        <v>0</v>
      </c>
      <c r="M26" s="33">
        <f t="shared" si="0"/>
        <v>0</v>
      </c>
    </row>
    <row r="27" spans="1:18" ht="27.75" customHeight="1" collapsed="1" x14ac:dyDescent="0.25">
      <c r="A27" s="29">
        <v>1</v>
      </c>
      <c r="B27" s="34" t="s">
        <v>33</v>
      </c>
      <c r="C27" s="126"/>
      <c r="D27" s="35"/>
      <c r="E27" s="13">
        <f>E29+E30+E31+E32+E33+E34+E35</f>
        <v>1359.6614099999999</v>
      </c>
      <c r="F27" s="13"/>
      <c r="G27" s="13">
        <f>E27</f>
        <v>1359.6614099999999</v>
      </c>
      <c r="H27" s="13">
        <f>H29+H30+H31+H35+H32+H33+H34</f>
        <v>1332.9234400000003</v>
      </c>
      <c r="I27" s="13"/>
      <c r="J27" s="13">
        <f>H27</f>
        <v>1332.9234400000003</v>
      </c>
      <c r="K27" s="13">
        <f>H27-E27</f>
        <v>-26.737969999999677</v>
      </c>
      <c r="L27" s="13"/>
      <c r="M27" s="13">
        <f>K27</f>
        <v>-26.737969999999677</v>
      </c>
    </row>
    <row r="28" spans="1:18" ht="22.5" customHeight="1" x14ac:dyDescent="0.25">
      <c r="A28" s="29"/>
      <c r="B28" s="170" t="s">
        <v>162</v>
      </c>
      <c r="C28" s="171"/>
      <c r="D28" s="172"/>
      <c r="E28" s="108"/>
      <c r="F28" s="108"/>
      <c r="G28" s="108"/>
      <c r="H28" s="108"/>
      <c r="I28" s="108"/>
      <c r="J28" s="108"/>
      <c r="K28" s="108"/>
      <c r="L28" s="108"/>
      <c r="M28" s="108"/>
    </row>
    <row r="29" spans="1:18" ht="34.5" customHeight="1" x14ac:dyDescent="0.25">
      <c r="A29" s="29" t="s">
        <v>40</v>
      </c>
      <c r="B29" s="170" t="s">
        <v>178</v>
      </c>
      <c r="C29" s="171"/>
      <c r="D29" s="172"/>
      <c r="E29" s="127">
        <v>42.8</v>
      </c>
      <c r="F29" s="92"/>
      <c r="G29" s="92">
        <f t="shared" si="1"/>
        <v>42.8</v>
      </c>
      <c r="H29" s="13">
        <v>42.26</v>
      </c>
      <c r="I29" s="92"/>
      <c r="J29" s="92">
        <f t="shared" si="2"/>
        <v>42.26</v>
      </c>
      <c r="K29" s="92">
        <f>H29-E29</f>
        <v>-0.53999999999999915</v>
      </c>
      <c r="L29" s="92"/>
      <c r="M29" s="92">
        <f>K29+L29</f>
        <v>-0.53999999999999915</v>
      </c>
    </row>
    <row r="30" spans="1:18" ht="18.75" customHeight="1" outlineLevel="1" x14ac:dyDescent="0.25">
      <c r="A30" s="91" t="s">
        <v>41</v>
      </c>
      <c r="B30" s="166" t="s">
        <v>184</v>
      </c>
      <c r="C30" s="166"/>
      <c r="D30" s="166"/>
      <c r="E30" s="13">
        <v>189.74700000000001</v>
      </c>
      <c r="F30" s="92"/>
      <c r="G30" s="92">
        <f t="shared" si="1"/>
        <v>189.74700000000001</v>
      </c>
      <c r="H30" s="13">
        <v>184.61529999999999</v>
      </c>
      <c r="I30" s="92"/>
      <c r="J30" s="92">
        <f t="shared" si="2"/>
        <v>184.61529999999999</v>
      </c>
      <c r="K30" s="92">
        <f t="shared" ref="K30:K35" si="5">H30-E30</f>
        <v>-5.1317000000000235</v>
      </c>
      <c r="L30" s="92"/>
      <c r="M30" s="92">
        <f t="shared" ref="M30:M31" si="6">SUM(K30:L30)</f>
        <v>-5.1317000000000235</v>
      </c>
    </row>
    <row r="31" spans="1:18" ht="21.75" customHeight="1" outlineLevel="1" x14ac:dyDescent="0.25">
      <c r="A31" s="90" t="s">
        <v>160</v>
      </c>
      <c r="B31" s="166" t="s">
        <v>185</v>
      </c>
      <c r="C31" s="166"/>
      <c r="D31" s="166"/>
      <c r="E31" s="13">
        <v>139.57499999999999</v>
      </c>
      <c r="F31" s="92"/>
      <c r="G31" s="92">
        <f t="shared" si="1"/>
        <v>139.57499999999999</v>
      </c>
      <c r="H31" s="13">
        <v>138.03047000000001</v>
      </c>
      <c r="I31" s="92"/>
      <c r="J31" s="92">
        <f t="shared" si="2"/>
        <v>138.03047000000001</v>
      </c>
      <c r="K31" s="92">
        <f t="shared" si="5"/>
        <v>-1.5445299999999804</v>
      </c>
      <c r="L31" s="92"/>
      <c r="M31" s="92">
        <f t="shared" si="6"/>
        <v>-1.5445299999999804</v>
      </c>
    </row>
    <row r="32" spans="1:18" ht="29.25" customHeight="1" outlineLevel="1" x14ac:dyDescent="0.25">
      <c r="A32" s="90" t="s">
        <v>161</v>
      </c>
      <c r="B32" s="166" t="s">
        <v>186</v>
      </c>
      <c r="C32" s="166"/>
      <c r="D32" s="166"/>
      <c r="E32" s="13">
        <v>907.87640999999996</v>
      </c>
      <c r="F32" s="92"/>
      <c r="G32" s="92">
        <f>SUM(E32:F32)</f>
        <v>907.87640999999996</v>
      </c>
      <c r="H32" s="13">
        <v>907.61951999999997</v>
      </c>
      <c r="I32" s="92"/>
      <c r="J32" s="92">
        <f>SUM(H32:I32)</f>
        <v>907.61951999999997</v>
      </c>
      <c r="K32" s="92">
        <f>J32-G32</f>
        <v>-0.25688999999999851</v>
      </c>
      <c r="L32" s="92"/>
      <c r="M32" s="92">
        <f>SUM(K32:L32)</f>
        <v>-0.25688999999999851</v>
      </c>
    </row>
    <row r="33" spans="1:15" ht="29.25" customHeight="1" outlineLevel="1" x14ac:dyDescent="0.25">
      <c r="A33" s="90" t="s">
        <v>180</v>
      </c>
      <c r="B33" s="166" t="s">
        <v>187</v>
      </c>
      <c r="C33" s="166"/>
      <c r="D33" s="166"/>
      <c r="E33" s="13">
        <v>73.2</v>
      </c>
      <c r="F33" s="92"/>
      <c r="G33" s="92">
        <f>SUM(E33:F33)</f>
        <v>73.2</v>
      </c>
      <c r="H33" s="13">
        <v>54.944299999999998</v>
      </c>
      <c r="I33" s="92"/>
      <c r="J33" s="92">
        <f>SUM(H33:I33)</f>
        <v>54.944299999999998</v>
      </c>
      <c r="K33" s="92">
        <f>J33-G33</f>
        <v>-18.255700000000004</v>
      </c>
      <c r="L33" s="92"/>
      <c r="M33" s="92">
        <f>SUM(K33:L33)</f>
        <v>-18.255700000000004</v>
      </c>
    </row>
    <row r="34" spans="1:15" ht="29.25" customHeight="1" outlineLevel="1" x14ac:dyDescent="0.25">
      <c r="A34" s="90" t="s">
        <v>181</v>
      </c>
      <c r="B34" s="166" t="s">
        <v>188</v>
      </c>
      <c r="C34" s="166"/>
      <c r="D34" s="166"/>
      <c r="E34" s="13">
        <v>5.673</v>
      </c>
      <c r="F34" s="92"/>
      <c r="G34" s="92">
        <f>SUM(E34:F34)</f>
        <v>5.673</v>
      </c>
      <c r="H34" s="13">
        <v>5.4538500000000001</v>
      </c>
      <c r="I34" s="92"/>
      <c r="J34" s="92">
        <f>SUM(H34:I34)</f>
        <v>5.4538500000000001</v>
      </c>
      <c r="K34" s="92">
        <f>J34-G34</f>
        <v>-0.21914999999999996</v>
      </c>
      <c r="L34" s="92"/>
      <c r="M34" s="92">
        <f>SUM(K34:L34)</f>
        <v>-0.21914999999999996</v>
      </c>
    </row>
    <row r="35" spans="1:15" ht="35.25" customHeight="1" outlineLevel="1" x14ac:dyDescent="0.25">
      <c r="A35" s="91" t="s">
        <v>182</v>
      </c>
      <c r="B35" s="166" t="s">
        <v>183</v>
      </c>
      <c r="C35" s="166"/>
      <c r="D35" s="166"/>
      <c r="E35" s="13">
        <v>0.79</v>
      </c>
      <c r="F35" s="92"/>
      <c r="G35" s="92">
        <f t="shared" si="1"/>
        <v>0.79</v>
      </c>
      <c r="H35" s="13">
        <v>0</v>
      </c>
      <c r="I35" s="92"/>
      <c r="J35" s="92">
        <f t="shared" si="2"/>
        <v>0</v>
      </c>
      <c r="K35" s="92">
        <f t="shared" si="5"/>
        <v>-0.79</v>
      </c>
      <c r="L35" s="92"/>
      <c r="M35" s="92">
        <f t="shared" si="0"/>
        <v>-0.79</v>
      </c>
    </row>
    <row r="36" spans="1:15" ht="45" customHeight="1" x14ac:dyDescent="0.25">
      <c r="A36" s="148" t="s">
        <v>189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50"/>
    </row>
    <row r="37" spans="1:15" ht="15.75" x14ac:dyDescent="0.25">
      <c r="A37" s="22"/>
      <c r="B37" s="22"/>
      <c r="C37" s="22"/>
    </row>
    <row r="38" spans="1:15" s="24" customFormat="1" ht="15.75" customHeight="1" x14ac:dyDescent="0.2">
      <c r="A38" s="23" t="s">
        <v>34</v>
      </c>
      <c r="B38" s="246" t="s">
        <v>119</v>
      </c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</row>
    <row r="39" spans="1:15" ht="15" customHeight="1" x14ac:dyDescent="0.25">
      <c r="A39" s="25"/>
      <c r="B39" s="25"/>
      <c r="C39" s="25"/>
      <c r="D39" s="26"/>
      <c r="L39" s="1" t="s">
        <v>117</v>
      </c>
    </row>
    <row r="40" spans="1:15" ht="15.75" customHeight="1" x14ac:dyDescent="0.25">
      <c r="A40" s="36" t="s">
        <v>36</v>
      </c>
      <c r="B40" s="192" t="s">
        <v>19</v>
      </c>
      <c r="C40" s="192"/>
      <c r="D40" s="192"/>
      <c r="E40" s="192" t="s">
        <v>30</v>
      </c>
      <c r="F40" s="192"/>
      <c r="G40" s="192"/>
      <c r="H40" s="192" t="s">
        <v>31</v>
      </c>
      <c r="I40" s="192"/>
      <c r="J40" s="192"/>
      <c r="K40" s="192" t="s">
        <v>15</v>
      </c>
      <c r="L40" s="192"/>
      <c r="M40" s="192"/>
    </row>
    <row r="41" spans="1:15" ht="21" customHeight="1" x14ac:dyDescent="0.25">
      <c r="A41" s="37">
        <v>1</v>
      </c>
      <c r="B41" s="278" t="s">
        <v>37</v>
      </c>
      <c r="C41" s="278"/>
      <c r="D41" s="278"/>
      <c r="E41" s="206" t="s">
        <v>38</v>
      </c>
      <c r="F41" s="207"/>
      <c r="G41" s="208"/>
      <c r="H41" s="209"/>
      <c r="I41" s="210"/>
      <c r="J41" s="211"/>
      <c r="K41" s="206" t="s">
        <v>38</v>
      </c>
      <c r="L41" s="207"/>
      <c r="M41" s="208"/>
    </row>
    <row r="42" spans="1:15" ht="15" customHeight="1" x14ac:dyDescent="0.25">
      <c r="A42" s="37"/>
      <c r="B42" s="183" t="s">
        <v>39</v>
      </c>
      <c r="C42" s="184"/>
      <c r="D42" s="185"/>
      <c r="E42" s="206"/>
      <c r="F42" s="207"/>
      <c r="G42" s="208"/>
      <c r="H42" s="177"/>
      <c r="I42" s="178"/>
      <c r="J42" s="179"/>
      <c r="K42" s="206"/>
      <c r="L42" s="207"/>
      <c r="M42" s="208"/>
    </row>
    <row r="43" spans="1:15" ht="17.25" customHeight="1" x14ac:dyDescent="0.25">
      <c r="A43" s="37" t="s">
        <v>40</v>
      </c>
      <c r="B43" s="183" t="s">
        <v>49</v>
      </c>
      <c r="C43" s="184"/>
      <c r="D43" s="185"/>
      <c r="E43" s="206" t="s">
        <v>38</v>
      </c>
      <c r="F43" s="207"/>
      <c r="G43" s="208"/>
      <c r="H43" s="209"/>
      <c r="I43" s="210"/>
      <c r="J43" s="211"/>
      <c r="K43" s="206" t="s">
        <v>38</v>
      </c>
      <c r="L43" s="207"/>
      <c r="M43" s="208"/>
    </row>
    <row r="44" spans="1:15" ht="17.25" customHeight="1" x14ac:dyDescent="0.25">
      <c r="A44" s="37" t="s">
        <v>41</v>
      </c>
      <c r="B44" s="170" t="s">
        <v>50</v>
      </c>
      <c r="C44" s="171"/>
      <c r="D44" s="172"/>
      <c r="E44" s="203" t="s">
        <v>38</v>
      </c>
      <c r="F44" s="204"/>
      <c r="G44" s="205"/>
      <c r="H44" s="203"/>
      <c r="I44" s="204"/>
      <c r="J44" s="205"/>
      <c r="K44" s="206" t="s">
        <v>38</v>
      </c>
      <c r="L44" s="207"/>
      <c r="M44" s="208"/>
    </row>
    <row r="45" spans="1:15" ht="28.5" customHeight="1" x14ac:dyDescent="0.25">
      <c r="A45" s="183" t="s">
        <v>121</v>
      </c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5"/>
    </row>
    <row r="46" spans="1:15" ht="18.75" customHeight="1" x14ac:dyDescent="0.25">
      <c r="A46" s="38">
        <v>2</v>
      </c>
      <c r="B46" s="183" t="s">
        <v>51</v>
      </c>
      <c r="C46" s="184"/>
      <c r="D46" s="185"/>
      <c r="E46" s="218"/>
      <c r="F46" s="187"/>
      <c r="G46" s="188"/>
      <c r="H46" s="218"/>
      <c r="I46" s="187"/>
      <c r="J46" s="188"/>
      <c r="K46" s="186"/>
      <c r="L46" s="187"/>
      <c r="M46" s="188"/>
    </row>
    <row r="47" spans="1:15" ht="12.75" customHeight="1" x14ac:dyDescent="0.25">
      <c r="A47" s="38"/>
      <c r="B47" s="183" t="s">
        <v>39</v>
      </c>
      <c r="C47" s="184"/>
      <c r="D47" s="185"/>
      <c r="E47" s="186"/>
      <c r="F47" s="187"/>
      <c r="G47" s="188"/>
      <c r="H47" s="186"/>
      <c r="I47" s="187"/>
      <c r="J47" s="188"/>
      <c r="K47" s="186"/>
      <c r="L47" s="187"/>
      <c r="M47" s="188"/>
    </row>
    <row r="48" spans="1:15" ht="16.5" customHeight="1" x14ac:dyDescent="0.25">
      <c r="A48" s="38" t="s">
        <v>42</v>
      </c>
      <c r="B48" s="183" t="s">
        <v>124</v>
      </c>
      <c r="C48" s="184"/>
      <c r="D48" s="185"/>
      <c r="E48" s="218"/>
      <c r="F48" s="219"/>
      <c r="G48" s="220"/>
      <c r="H48" s="218"/>
      <c r="I48" s="219"/>
      <c r="J48" s="220"/>
      <c r="K48" s="186">
        <v>0</v>
      </c>
      <c r="L48" s="187"/>
      <c r="M48" s="188"/>
    </row>
    <row r="49" spans="1:15" ht="18.75" customHeight="1" x14ac:dyDescent="0.25">
      <c r="A49" s="38" t="s">
        <v>43</v>
      </c>
      <c r="B49" s="183" t="s">
        <v>52</v>
      </c>
      <c r="C49" s="184"/>
      <c r="D49" s="185"/>
      <c r="E49" s="186"/>
      <c r="F49" s="187"/>
      <c r="G49" s="188"/>
      <c r="H49" s="186"/>
      <c r="I49" s="187"/>
      <c r="J49" s="188"/>
      <c r="K49" s="186">
        <v>0</v>
      </c>
      <c r="L49" s="187"/>
      <c r="M49" s="188"/>
    </row>
    <row r="50" spans="1:15" ht="19.5" customHeight="1" x14ac:dyDescent="0.25">
      <c r="A50" s="38" t="s">
        <v>44</v>
      </c>
      <c r="B50" s="183" t="s">
        <v>53</v>
      </c>
      <c r="C50" s="184"/>
      <c r="D50" s="185"/>
      <c r="E50" s="186"/>
      <c r="F50" s="187"/>
      <c r="G50" s="188"/>
      <c r="H50" s="186"/>
      <c r="I50" s="187"/>
      <c r="J50" s="188"/>
      <c r="K50" s="186">
        <v>0</v>
      </c>
      <c r="L50" s="187"/>
      <c r="M50" s="188"/>
    </row>
    <row r="51" spans="1:15" ht="19.5" customHeight="1" x14ac:dyDescent="0.25">
      <c r="A51" s="38" t="s">
        <v>45</v>
      </c>
      <c r="B51" s="183" t="s">
        <v>54</v>
      </c>
      <c r="C51" s="184"/>
      <c r="D51" s="185"/>
      <c r="E51" s="186"/>
      <c r="F51" s="187"/>
      <c r="G51" s="188"/>
      <c r="H51" s="186"/>
      <c r="I51" s="187"/>
      <c r="J51" s="188"/>
      <c r="K51" s="186">
        <v>0</v>
      </c>
      <c r="L51" s="187"/>
      <c r="M51" s="188"/>
    </row>
    <row r="52" spans="1:15" ht="22.5" customHeight="1" x14ac:dyDescent="0.25">
      <c r="A52" s="183" t="s">
        <v>123</v>
      </c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5"/>
    </row>
    <row r="53" spans="1:15" ht="18" customHeight="1" x14ac:dyDescent="0.25">
      <c r="A53" s="38">
        <v>3</v>
      </c>
      <c r="B53" s="183" t="s">
        <v>55</v>
      </c>
      <c r="C53" s="184"/>
      <c r="D53" s="185"/>
      <c r="E53" s="186" t="s">
        <v>38</v>
      </c>
      <c r="F53" s="187"/>
      <c r="G53" s="188"/>
      <c r="H53" s="186"/>
      <c r="I53" s="187"/>
      <c r="J53" s="188"/>
      <c r="K53" s="186"/>
      <c r="L53" s="187"/>
      <c r="M53" s="188"/>
    </row>
    <row r="54" spans="1:15" ht="17.25" customHeight="1" x14ac:dyDescent="0.25">
      <c r="A54" s="38"/>
      <c r="B54" s="183" t="s">
        <v>46</v>
      </c>
      <c r="C54" s="184"/>
      <c r="D54" s="185"/>
      <c r="E54" s="186"/>
      <c r="F54" s="187"/>
      <c r="G54" s="188"/>
      <c r="H54" s="186"/>
      <c r="I54" s="187"/>
      <c r="J54" s="188"/>
      <c r="K54" s="186"/>
      <c r="L54" s="187"/>
      <c r="M54" s="188"/>
    </row>
    <row r="55" spans="1:15" ht="20.25" customHeight="1" x14ac:dyDescent="0.25">
      <c r="A55" s="38" t="s">
        <v>47</v>
      </c>
      <c r="B55" s="183" t="s">
        <v>56</v>
      </c>
      <c r="C55" s="184"/>
      <c r="D55" s="185"/>
      <c r="E55" s="186" t="s">
        <v>38</v>
      </c>
      <c r="F55" s="187"/>
      <c r="G55" s="188"/>
      <c r="H55" s="186"/>
      <c r="I55" s="187"/>
      <c r="J55" s="188"/>
      <c r="K55" s="186"/>
      <c r="L55" s="187"/>
      <c r="M55" s="188"/>
    </row>
    <row r="56" spans="1:15" ht="20.25" customHeight="1" x14ac:dyDescent="0.25">
      <c r="A56" s="38" t="s">
        <v>48</v>
      </c>
      <c r="B56" s="183" t="s">
        <v>50</v>
      </c>
      <c r="C56" s="184"/>
      <c r="D56" s="185"/>
      <c r="E56" s="186" t="s">
        <v>38</v>
      </c>
      <c r="F56" s="187"/>
      <c r="G56" s="188"/>
      <c r="H56" s="186"/>
      <c r="I56" s="187"/>
      <c r="J56" s="188"/>
      <c r="K56" s="186"/>
      <c r="L56" s="187"/>
      <c r="M56" s="188"/>
    </row>
    <row r="57" spans="1:15" ht="30.75" customHeight="1" x14ac:dyDescent="0.25">
      <c r="A57" s="183" t="s">
        <v>122</v>
      </c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5"/>
    </row>
    <row r="58" spans="1:15" ht="15.75" x14ac:dyDescent="0.25">
      <c r="A58" s="22"/>
      <c r="B58" s="22"/>
      <c r="C58" s="22"/>
    </row>
    <row r="59" spans="1:15" s="24" customFormat="1" ht="15.75" customHeight="1" x14ac:dyDescent="0.2">
      <c r="A59" s="23" t="s">
        <v>35</v>
      </c>
      <c r="B59" s="246" t="s">
        <v>120</v>
      </c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</row>
    <row r="60" spans="1:15" ht="15.75" x14ac:dyDescent="0.25">
      <c r="A60" s="22"/>
      <c r="B60" s="22"/>
      <c r="C60" s="22"/>
      <c r="M60" s="1" t="s">
        <v>117</v>
      </c>
    </row>
    <row r="61" spans="1:15" ht="15.75" customHeight="1" x14ac:dyDescent="0.25">
      <c r="A61" s="192" t="s">
        <v>21</v>
      </c>
      <c r="B61" s="193" t="s">
        <v>19</v>
      </c>
      <c r="C61" s="194"/>
      <c r="D61" s="194"/>
      <c r="E61" s="194"/>
      <c r="F61" s="195"/>
      <c r="G61" s="192" t="s">
        <v>64</v>
      </c>
      <c r="H61" s="192"/>
      <c r="I61" s="192"/>
      <c r="J61" s="192" t="s">
        <v>31</v>
      </c>
      <c r="K61" s="192"/>
      <c r="L61" s="192"/>
      <c r="M61" s="192" t="s">
        <v>15</v>
      </c>
      <c r="N61" s="192"/>
      <c r="O61" s="192"/>
    </row>
    <row r="62" spans="1:15" ht="11.25" customHeight="1" x14ac:dyDescent="0.25">
      <c r="A62" s="192"/>
      <c r="B62" s="196"/>
      <c r="C62" s="197"/>
      <c r="D62" s="198"/>
      <c r="E62" s="198"/>
      <c r="F62" s="199"/>
      <c r="G62" s="192"/>
      <c r="H62" s="192"/>
      <c r="I62" s="192"/>
      <c r="J62" s="192"/>
      <c r="K62" s="192"/>
      <c r="L62" s="192"/>
      <c r="M62" s="192"/>
      <c r="N62" s="192"/>
      <c r="O62" s="192"/>
    </row>
    <row r="63" spans="1:15" ht="26.25" customHeight="1" x14ac:dyDescent="0.25">
      <c r="A63" s="192"/>
      <c r="B63" s="200"/>
      <c r="C63" s="201"/>
      <c r="D63" s="201"/>
      <c r="E63" s="201"/>
      <c r="F63" s="202"/>
      <c r="G63" s="29" t="s">
        <v>16</v>
      </c>
      <c r="H63" s="29" t="s">
        <v>17</v>
      </c>
      <c r="I63" s="29" t="s">
        <v>18</v>
      </c>
      <c r="J63" s="29" t="s">
        <v>16</v>
      </c>
      <c r="K63" s="29" t="s">
        <v>17</v>
      </c>
      <c r="L63" s="29" t="s">
        <v>18</v>
      </c>
      <c r="M63" s="29" t="s">
        <v>16</v>
      </c>
      <c r="N63" s="29" t="s">
        <v>17</v>
      </c>
      <c r="O63" s="29" t="s">
        <v>18</v>
      </c>
    </row>
    <row r="64" spans="1:15" ht="26.25" customHeight="1" x14ac:dyDescent="0.25">
      <c r="A64" s="88"/>
      <c r="B64" s="212" t="str">
        <f>B29</f>
        <v>Виплата допомоги на поховання померлих одиноких громадян міста Рубіжне</v>
      </c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4"/>
    </row>
    <row r="65" spans="1:17" s="41" customFormat="1" ht="17.25" customHeight="1" x14ac:dyDescent="0.2">
      <c r="A65" s="39">
        <v>1</v>
      </c>
      <c r="B65" s="189" t="s">
        <v>128</v>
      </c>
      <c r="C65" s="190"/>
      <c r="D65" s="190"/>
      <c r="E65" s="190"/>
      <c r="F65" s="191"/>
      <c r="G65" s="40"/>
      <c r="H65" s="40"/>
      <c r="I65" s="40"/>
      <c r="J65" s="40"/>
      <c r="K65" s="40"/>
      <c r="L65" s="40"/>
      <c r="M65" s="40"/>
      <c r="N65" s="40"/>
      <c r="O65" s="40"/>
    </row>
    <row r="66" spans="1:17" ht="32.25" customHeight="1" x14ac:dyDescent="0.25">
      <c r="A66" s="29"/>
      <c r="B66" s="215" t="s">
        <v>190</v>
      </c>
      <c r="C66" s="216"/>
      <c r="D66" s="216"/>
      <c r="E66" s="216"/>
      <c r="F66" s="217"/>
      <c r="G66" s="110">
        <v>42.8</v>
      </c>
      <c r="H66" s="13"/>
      <c r="I66" s="13">
        <f>G66</f>
        <v>42.8</v>
      </c>
      <c r="J66" s="13">
        <v>42.26</v>
      </c>
      <c r="K66" s="13"/>
      <c r="L66" s="13">
        <f>J66</f>
        <v>42.26</v>
      </c>
      <c r="M66" s="13">
        <f>J66-I66</f>
        <v>-0.53999999999999915</v>
      </c>
      <c r="N66" s="13"/>
      <c r="O66" s="13">
        <f>M66</f>
        <v>-0.53999999999999915</v>
      </c>
    </row>
    <row r="67" spans="1:17" ht="32.25" customHeight="1" x14ac:dyDescent="0.25">
      <c r="A67" s="99"/>
      <c r="B67" s="165" t="s">
        <v>191</v>
      </c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8"/>
    </row>
    <row r="68" spans="1:17" s="41" customFormat="1" ht="20.25" customHeight="1" x14ac:dyDescent="0.2">
      <c r="A68" s="39">
        <v>2</v>
      </c>
      <c r="B68" s="189" t="s">
        <v>9</v>
      </c>
      <c r="C68" s="190"/>
      <c r="D68" s="190"/>
      <c r="E68" s="190"/>
      <c r="F68" s="191"/>
      <c r="G68" s="43"/>
      <c r="H68" s="43"/>
      <c r="I68" s="43"/>
      <c r="J68" s="43"/>
      <c r="K68" s="43"/>
      <c r="L68" s="43"/>
      <c r="M68" s="43"/>
      <c r="N68" s="43"/>
      <c r="O68" s="43"/>
    </row>
    <row r="69" spans="1:17" s="41" customFormat="1" ht="33.75" customHeight="1" x14ac:dyDescent="0.2">
      <c r="A69" s="39"/>
      <c r="B69" s="215" t="s">
        <v>192</v>
      </c>
      <c r="C69" s="216"/>
      <c r="D69" s="216"/>
      <c r="E69" s="216"/>
      <c r="F69" s="217"/>
      <c r="G69" s="9">
        <v>42</v>
      </c>
      <c r="H69" s="9"/>
      <c r="I69" s="9">
        <f>G69</f>
        <v>42</v>
      </c>
      <c r="J69" s="9">
        <v>41</v>
      </c>
      <c r="K69" s="9"/>
      <c r="L69" s="9">
        <f>J69</f>
        <v>41</v>
      </c>
      <c r="M69" s="9">
        <f>J69-I69</f>
        <v>-1</v>
      </c>
      <c r="N69" s="9"/>
      <c r="O69" s="9">
        <f>M69</f>
        <v>-1</v>
      </c>
    </row>
    <row r="70" spans="1:17" s="42" customFormat="1" ht="23.25" customHeight="1" x14ac:dyDescent="0.25">
      <c r="A70" s="8"/>
      <c r="B70" s="148" t="s">
        <v>199</v>
      </c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50"/>
    </row>
    <row r="71" spans="1:17" s="41" customFormat="1" ht="18" customHeight="1" x14ac:dyDescent="0.2">
      <c r="A71" s="39">
        <v>3</v>
      </c>
      <c r="B71" s="189" t="s">
        <v>129</v>
      </c>
      <c r="C71" s="190"/>
      <c r="D71" s="190"/>
      <c r="E71" s="190"/>
      <c r="F71" s="191"/>
      <c r="G71" s="43"/>
      <c r="H71" s="43"/>
      <c r="I71" s="43"/>
      <c r="J71" s="43"/>
      <c r="K71" s="43"/>
      <c r="L71" s="43"/>
      <c r="M71" s="43"/>
      <c r="N71" s="43"/>
      <c r="O71" s="43"/>
    </row>
    <row r="72" spans="1:17" s="41" customFormat="1" ht="18" customHeight="1" x14ac:dyDescent="0.2">
      <c r="A72" s="39"/>
      <c r="B72" s="177" t="s">
        <v>193</v>
      </c>
      <c r="C72" s="178"/>
      <c r="D72" s="178"/>
      <c r="E72" s="178"/>
      <c r="F72" s="179"/>
      <c r="G72" s="94">
        <f>G66/G69</f>
        <v>1.019047619047619</v>
      </c>
      <c r="H72" s="95"/>
      <c r="I72" s="13">
        <f t="shared" ref="I72" si="7">G72</f>
        <v>1.019047619047619</v>
      </c>
      <c r="J72" s="94">
        <f>J66/J69</f>
        <v>1.0307317073170732</v>
      </c>
      <c r="K72" s="95"/>
      <c r="L72" s="13">
        <f t="shared" ref="L72" si="8">J72</f>
        <v>1.0307317073170732</v>
      </c>
      <c r="M72" s="13">
        <f t="shared" ref="M72" si="9">J72-I72</f>
        <v>1.1684088269454218E-2</v>
      </c>
      <c r="N72" s="95"/>
      <c r="O72" s="110">
        <f t="shared" ref="O72" si="10">M72</f>
        <v>1.1684088269454218E-2</v>
      </c>
    </row>
    <row r="73" spans="1:17" s="41" customFormat="1" ht="29.25" customHeight="1" x14ac:dyDescent="0.2">
      <c r="A73" s="39"/>
      <c r="B73" s="165" t="s">
        <v>195</v>
      </c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28"/>
      <c r="Q73" s="66"/>
    </row>
    <row r="74" spans="1:17" s="41" customFormat="1" ht="0.75" hidden="1" customHeight="1" x14ac:dyDescent="0.25">
      <c r="A74" s="39">
        <v>4</v>
      </c>
      <c r="B74" s="180" t="s">
        <v>159</v>
      </c>
      <c r="C74" s="181"/>
      <c r="D74" s="181"/>
      <c r="E74" s="181"/>
      <c r="F74" s="182"/>
      <c r="G74" s="9"/>
      <c r="H74" s="9"/>
      <c r="I74" s="9"/>
      <c r="J74" s="9"/>
      <c r="K74" s="9"/>
      <c r="L74" s="11"/>
      <c r="M74" s="10"/>
      <c r="N74" s="9"/>
      <c r="O74" s="12"/>
    </row>
    <row r="75" spans="1:17" s="41" customFormat="1" ht="33" hidden="1" customHeight="1" x14ac:dyDescent="0.25">
      <c r="A75" s="39"/>
      <c r="B75" s="173"/>
      <c r="C75" s="174"/>
      <c r="D75" s="174"/>
      <c r="E75" s="174"/>
      <c r="F75" s="175"/>
      <c r="G75" s="10"/>
      <c r="H75" s="10"/>
      <c r="I75" s="10"/>
      <c r="J75" s="10"/>
      <c r="K75" s="10"/>
      <c r="L75" s="10"/>
      <c r="M75" s="10"/>
      <c r="N75" s="10"/>
      <c r="O75" s="12"/>
    </row>
    <row r="76" spans="1:17" s="41" customFormat="1" ht="33" hidden="1" customHeight="1" x14ac:dyDescent="0.2">
      <c r="A76" s="93"/>
      <c r="B76" s="254"/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</row>
    <row r="77" spans="1:17" s="41" customFormat="1" ht="27.75" customHeight="1" x14ac:dyDescent="0.25">
      <c r="A77" s="93"/>
      <c r="B77" s="151" t="str">
        <f>B30</f>
        <v>Виплата однаразової грошової допомоги громадянам міста</v>
      </c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3"/>
      <c r="O77" s="96"/>
    </row>
    <row r="78" spans="1:17" s="41" customFormat="1" ht="27.75" customHeight="1" x14ac:dyDescent="0.25">
      <c r="A78" s="93"/>
      <c r="B78" s="176" t="s">
        <v>128</v>
      </c>
      <c r="C78" s="176"/>
      <c r="D78" s="176"/>
      <c r="E78" s="176"/>
      <c r="F78" s="176"/>
      <c r="G78" s="10"/>
      <c r="H78" s="10"/>
      <c r="I78" s="10"/>
      <c r="J78" s="10"/>
      <c r="K78" s="10"/>
      <c r="L78" s="10"/>
      <c r="M78" s="10"/>
      <c r="N78" s="10"/>
      <c r="O78" s="12"/>
    </row>
    <row r="79" spans="1:17" s="41" customFormat="1" ht="35.25" customHeight="1" x14ac:dyDescent="0.2">
      <c r="A79" s="93"/>
      <c r="B79" s="173" t="s">
        <v>196</v>
      </c>
      <c r="C79" s="174"/>
      <c r="D79" s="174"/>
      <c r="E79" s="174"/>
      <c r="F79" s="175"/>
      <c r="G79" s="13">
        <v>189.74700000000001</v>
      </c>
      <c r="H79" s="13"/>
      <c r="I79" s="13">
        <f>G79</f>
        <v>189.74700000000001</v>
      </c>
      <c r="J79" s="13">
        <v>184.61500000000001</v>
      </c>
      <c r="K79" s="13"/>
      <c r="L79" s="13">
        <f>J79</f>
        <v>184.61500000000001</v>
      </c>
      <c r="M79" s="13">
        <f>J79-G79</f>
        <v>-5.132000000000005</v>
      </c>
      <c r="N79" s="13"/>
      <c r="O79" s="111">
        <f>M79</f>
        <v>-5.132000000000005</v>
      </c>
    </row>
    <row r="80" spans="1:17" s="41" customFormat="1" ht="27.75" customHeight="1" x14ac:dyDescent="0.2">
      <c r="A80" s="93"/>
      <c r="B80" s="148" t="s">
        <v>198</v>
      </c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50"/>
    </row>
    <row r="81" spans="1:15" s="41" customFormat="1" ht="27.75" customHeight="1" x14ac:dyDescent="0.25">
      <c r="A81" s="93"/>
      <c r="B81" s="176" t="s">
        <v>9</v>
      </c>
      <c r="C81" s="176"/>
      <c r="D81" s="176"/>
      <c r="E81" s="176"/>
      <c r="F81" s="176"/>
      <c r="G81" s="10"/>
      <c r="H81" s="10"/>
      <c r="I81" s="10"/>
      <c r="J81" s="10"/>
      <c r="K81" s="10"/>
      <c r="L81" s="10"/>
      <c r="M81" s="10"/>
      <c r="N81" s="10"/>
      <c r="O81" s="12"/>
    </row>
    <row r="82" spans="1:15" s="41" customFormat="1" ht="27.75" customHeight="1" x14ac:dyDescent="0.2">
      <c r="A82" s="93"/>
      <c r="B82" s="173" t="s">
        <v>197</v>
      </c>
      <c r="C82" s="174"/>
      <c r="D82" s="174"/>
      <c r="E82" s="174"/>
      <c r="F82" s="175"/>
      <c r="G82" s="10">
        <v>238</v>
      </c>
      <c r="H82" s="10"/>
      <c r="I82" s="10">
        <f>G82</f>
        <v>238</v>
      </c>
      <c r="J82" s="10">
        <v>213</v>
      </c>
      <c r="K82" s="10"/>
      <c r="L82" s="10">
        <f>J82</f>
        <v>213</v>
      </c>
      <c r="M82" s="10">
        <f>J82-G82</f>
        <v>-25</v>
      </c>
      <c r="N82" s="10"/>
      <c r="O82" s="112">
        <f>M82</f>
        <v>-25</v>
      </c>
    </row>
    <row r="83" spans="1:15" s="41" customFormat="1" ht="27.75" customHeight="1" x14ac:dyDescent="0.2">
      <c r="A83" s="93"/>
      <c r="B83" s="165" t="str">
        <f>B70</f>
        <v>Заявників за допомогою звернулось менше, ніж було заплановано</v>
      </c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8"/>
    </row>
    <row r="84" spans="1:15" s="41" customFormat="1" ht="27.75" customHeight="1" x14ac:dyDescent="0.25">
      <c r="A84" s="93"/>
      <c r="B84" s="176" t="s">
        <v>163</v>
      </c>
      <c r="C84" s="176"/>
      <c r="D84" s="176"/>
      <c r="E84" s="176"/>
      <c r="F84" s="176"/>
      <c r="G84" s="10"/>
      <c r="H84" s="10"/>
      <c r="I84" s="10"/>
      <c r="J84" s="10"/>
      <c r="K84" s="10"/>
      <c r="L84" s="10"/>
      <c r="M84" s="10"/>
      <c r="N84" s="10"/>
      <c r="O84" s="12"/>
    </row>
    <row r="85" spans="1:15" s="41" customFormat="1" ht="27.75" customHeight="1" x14ac:dyDescent="0.2">
      <c r="A85" s="93"/>
      <c r="B85" s="173" t="s">
        <v>200</v>
      </c>
      <c r="C85" s="174"/>
      <c r="D85" s="174"/>
      <c r="E85" s="174"/>
      <c r="F85" s="175"/>
      <c r="G85" s="13">
        <f>G79/G82</f>
        <v>0.79725630252100843</v>
      </c>
      <c r="H85" s="13"/>
      <c r="I85" s="13">
        <f>G85</f>
        <v>0.79725630252100843</v>
      </c>
      <c r="J85" s="13">
        <f>J79/J82</f>
        <v>0.86673708920187797</v>
      </c>
      <c r="K85" s="13"/>
      <c r="L85" s="13">
        <f>J85</f>
        <v>0.86673708920187797</v>
      </c>
      <c r="M85" s="13">
        <f>J85-G85</f>
        <v>6.9480786680869544E-2</v>
      </c>
      <c r="N85" s="13"/>
      <c r="O85" s="111">
        <f>M85</f>
        <v>6.9480786680869544E-2</v>
      </c>
    </row>
    <row r="86" spans="1:15" s="41" customFormat="1" ht="24.75" customHeight="1" x14ac:dyDescent="0.2">
      <c r="A86" s="93"/>
      <c r="B86" s="165" t="str">
        <f>B73</f>
        <v>Середній розмір склався, згідно фактичним видаткам</v>
      </c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</row>
    <row r="87" spans="1:15" s="41" customFormat="1" ht="27.75" hidden="1" customHeight="1" x14ac:dyDescent="0.25">
      <c r="A87" s="93"/>
      <c r="B87" s="160" t="s">
        <v>159</v>
      </c>
      <c r="C87" s="160"/>
      <c r="D87" s="160"/>
      <c r="E87" s="160"/>
      <c r="F87" s="160"/>
      <c r="G87" s="10"/>
      <c r="H87" s="10"/>
      <c r="I87" s="10"/>
      <c r="J87" s="10"/>
      <c r="K87" s="10"/>
      <c r="L87" s="10"/>
      <c r="M87" s="10"/>
      <c r="N87" s="10"/>
      <c r="O87" s="12"/>
    </row>
    <row r="88" spans="1:15" s="41" customFormat="1" ht="27.75" hidden="1" customHeight="1" x14ac:dyDescent="0.2">
      <c r="A88" s="93"/>
      <c r="B88" s="254"/>
      <c r="C88" s="254"/>
      <c r="D88" s="254"/>
      <c r="E88" s="254"/>
      <c r="F88" s="254"/>
      <c r="G88" s="10"/>
      <c r="H88" s="10"/>
      <c r="I88" s="10"/>
      <c r="J88" s="10"/>
      <c r="K88" s="10"/>
      <c r="L88" s="10"/>
      <c r="M88" s="10"/>
      <c r="N88" s="10"/>
      <c r="O88" s="112"/>
    </row>
    <row r="89" spans="1:15" s="41" customFormat="1" ht="0.75" hidden="1" customHeight="1" x14ac:dyDescent="0.2">
      <c r="A89" s="93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</row>
    <row r="90" spans="1:15" s="41" customFormat="1" ht="27.75" customHeight="1" x14ac:dyDescent="0.2">
      <c r="A90" s="93"/>
      <c r="B90" s="277" t="str">
        <f>B31</f>
        <v>Виплата грошової допомоги почесним громадянам міста</v>
      </c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</row>
    <row r="91" spans="1:15" s="41" customFormat="1" ht="27.75" customHeight="1" x14ac:dyDescent="0.25">
      <c r="A91" s="93"/>
      <c r="B91" s="157" t="s">
        <v>128</v>
      </c>
      <c r="C91" s="157"/>
      <c r="D91" s="157"/>
      <c r="E91" s="157"/>
      <c r="F91" s="157"/>
      <c r="G91" s="10"/>
      <c r="H91" s="10"/>
      <c r="I91" s="10"/>
      <c r="J91" s="10"/>
      <c r="K91" s="10"/>
      <c r="L91" s="10"/>
      <c r="M91" s="10"/>
      <c r="N91" s="10"/>
      <c r="O91" s="12"/>
    </row>
    <row r="92" spans="1:15" s="41" customFormat="1" ht="27.75" customHeight="1" x14ac:dyDescent="0.2">
      <c r="A92" s="93"/>
      <c r="B92" s="145" t="str">
        <f>[1]паспорт!$B$94</f>
        <v>Витрати на надання грошової допомоги почесним громадянам</v>
      </c>
      <c r="C92" s="146"/>
      <c r="D92" s="146"/>
      <c r="E92" s="146"/>
      <c r="F92" s="147"/>
      <c r="G92" s="13">
        <v>139.57499999999999</v>
      </c>
      <c r="H92" s="13"/>
      <c r="I92" s="13">
        <f>G92</f>
        <v>139.57499999999999</v>
      </c>
      <c r="J92" s="13">
        <v>138.03</v>
      </c>
      <c r="K92" s="13"/>
      <c r="L92" s="13">
        <f>J92</f>
        <v>138.03</v>
      </c>
      <c r="M92" s="13">
        <f>J92-G92</f>
        <v>-1.5449999999999875</v>
      </c>
      <c r="N92" s="13"/>
      <c r="O92" s="111">
        <f>M92</f>
        <v>-1.5449999999999875</v>
      </c>
    </row>
    <row r="93" spans="1:15" s="41" customFormat="1" ht="27.75" customHeight="1" x14ac:dyDescent="0.2">
      <c r="A93" s="93"/>
      <c r="B93" s="148" t="str">
        <f>B67</f>
        <v>Сума запланованих коштів, незначно перевищує суму використаних коштів</v>
      </c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50"/>
    </row>
    <row r="94" spans="1:15" s="41" customFormat="1" ht="27.75" customHeight="1" x14ac:dyDescent="0.25">
      <c r="A94" s="93"/>
      <c r="B94" s="296" t="s">
        <v>9</v>
      </c>
      <c r="C94" s="297"/>
      <c r="D94" s="297"/>
      <c r="E94" s="297"/>
      <c r="F94" s="298"/>
      <c r="G94" s="10"/>
      <c r="H94" s="10"/>
      <c r="I94" s="10"/>
      <c r="J94" s="10"/>
      <c r="K94" s="10"/>
      <c r="L94" s="10"/>
      <c r="M94" s="10"/>
      <c r="N94" s="10"/>
      <c r="O94" s="12"/>
    </row>
    <row r="95" spans="1:15" s="41" customFormat="1" ht="27.75" customHeight="1" x14ac:dyDescent="0.25">
      <c r="A95" s="93"/>
      <c r="B95" s="254" t="s">
        <v>201</v>
      </c>
      <c r="C95" s="254"/>
      <c r="D95" s="254"/>
      <c r="E95" s="254"/>
      <c r="F95" s="254"/>
      <c r="G95" s="10">
        <v>13</v>
      </c>
      <c r="H95" s="10"/>
      <c r="I95" s="10">
        <f>G95</f>
        <v>13</v>
      </c>
      <c r="J95" s="10">
        <v>13</v>
      </c>
      <c r="K95" s="10"/>
      <c r="L95" s="10">
        <f>J95</f>
        <v>13</v>
      </c>
      <c r="M95" s="10">
        <f>L95-I95</f>
        <v>0</v>
      </c>
      <c r="N95" s="10"/>
      <c r="O95" s="12">
        <f>M95</f>
        <v>0</v>
      </c>
    </row>
    <row r="96" spans="1:15" s="41" customFormat="1" ht="27.75" customHeight="1" x14ac:dyDescent="0.2">
      <c r="A96" s="93"/>
      <c r="B96" s="165" t="s">
        <v>166</v>
      </c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</row>
    <row r="97" spans="1:15" s="41" customFormat="1" ht="27.75" customHeight="1" x14ac:dyDescent="0.25">
      <c r="A97" s="93"/>
      <c r="B97" s="157" t="s">
        <v>163</v>
      </c>
      <c r="C97" s="157"/>
      <c r="D97" s="157"/>
      <c r="E97" s="157"/>
      <c r="F97" s="157"/>
      <c r="G97" s="10"/>
      <c r="H97" s="10"/>
      <c r="I97" s="10"/>
      <c r="J97" s="10"/>
      <c r="K97" s="10"/>
      <c r="L97" s="10"/>
      <c r="M97" s="10"/>
      <c r="N97" s="10"/>
      <c r="O97" s="12"/>
    </row>
    <row r="98" spans="1:15" s="41" customFormat="1" ht="27.75" customHeight="1" x14ac:dyDescent="0.2">
      <c r="A98" s="93"/>
      <c r="B98" s="254" t="s">
        <v>202</v>
      </c>
      <c r="C98" s="254"/>
      <c r="D98" s="254"/>
      <c r="E98" s="254"/>
      <c r="F98" s="254"/>
      <c r="G98" s="13">
        <f>G92/G95</f>
        <v>10.73653846153846</v>
      </c>
      <c r="H98" s="13"/>
      <c r="I98" s="13">
        <f>G98</f>
        <v>10.73653846153846</v>
      </c>
      <c r="J98" s="13">
        <f>J92/J95</f>
        <v>10.617692307692307</v>
      </c>
      <c r="K98" s="13"/>
      <c r="L98" s="13">
        <f>J98</f>
        <v>10.617692307692307</v>
      </c>
      <c r="M98" s="13">
        <f>J98-G98</f>
        <v>-0.11884615384615316</v>
      </c>
      <c r="N98" s="13"/>
      <c r="O98" s="111">
        <f>M98</f>
        <v>-0.11884615384615316</v>
      </c>
    </row>
    <row r="99" spans="1:15" s="41" customFormat="1" ht="25.5" customHeight="1" x14ac:dyDescent="0.2">
      <c r="A99" s="93"/>
      <c r="B99" s="148" t="str">
        <f>B86</f>
        <v>Середній розмір склався, згідно фактичним видаткам</v>
      </c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50"/>
    </row>
    <row r="100" spans="1:15" s="41" customFormat="1" ht="27.75" hidden="1" customHeight="1" x14ac:dyDescent="0.25">
      <c r="A100" s="93"/>
      <c r="B100" s="295" t="s">
        <v>159</v>
      </c>
      <c r="C100" s="295"/>
      <c r="D100" s="295"/>
      <c r="E100" s="295"/>
      <c r="F100" s="295"/>
      <c r="G100" s="10"/>
      <c r="H100" s="10"/>
      <c r="I100" s="10"/>
      <c r="J100" s="10"/>
      <c r="K100" s="10"/>
      <c r="L100" s="10"/>
      <c r="M100" s="10"/>
      <c r="N100" s="10"/>
      <c r="O100" s="12"/>
    </row>
    <row r="101" spans="1:15" s="41" customFormat="1" ht="27.75" hidden="1" customHeight="1" x14ac:dyDescent="0.25">
      <c r="A101" s="93"/>
      <c r="B101" s="276"/>
      <c r="C101" s="276"/>
      <c r="D101" s="276"/>
      <c r="E101" s="276"/>
      <c r="F101" s="276"/>
      <c r="G101" s="10"/>
      <c r="H101" s="10"/>
      <c r="I101" s="10"/>
      <c r="J101" s="10"/>
      <c r="K101" s="10"/>
      <c r="L101" s="10"/>
      <c r="M101" s="10"/>
      <c r="N101" s="10"/>
      <c r="O101" s="12"/>
    </row>
    <row r="102" spans="1:15" s="41" customFormat="1" ht="27.75" hidden="1" customHeight="1" x14ac:dyDescent="0.2">
      <c r="A102" s="93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7"/>
    </row>
    <row r="103" spans="1:15" s="41" customFormat="1" ht="27.75" customHeight="1" x14ac:dyDescent="0.3">
      <c r="A103" s="93"/>
      <c r="B103" s="292" t="s">
        <v>218</v>
      </c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4"/>
    </row>
    <row r="104" spans="1:15" s="41" customFormat="1" ht="27.75" customHeight="1" x14ac:dyDescent="0.25">
      <c r="A104" s="93"/>
      <c r="B104" s="97" t="s">
        <v>128</v>
      </c>
      <c r="C104" s="117"/>
      <c r="D104" s="97"/>
      <c r="E104" s="97"/>
      <c r="F104" s="97"/>
      <c r="G104" s="10"/>
      <c r="H104" s="10"/>
      <c r="I104" s="10"/>
      <c r="J104" s="10"/>
      <c r="K104" s="10"/>
      <c r="L104" s="10"/>
      <c r="M104" s="10"/>
      <c r="N104" s="10"/>
      <c r="O104" s="12"/>
    </row>
    <row r="105" spans="1:15" s="41" customFormat="1" ht="32.25" customHeight="1" x14ac:dyDescent="0.2">
      <c r="A105" s="93"/>
      <c r="B105" s="254" t="s">
        <v>203</v>
      </c>
      <c r="C105" s="254"/>
      <c r="D105" s="254"/>
      <c r="E105" s="254"/>
      <c r="F105" s="254"/>
      <c r="G105" s="13">
        <v>907.87599999999998</v>
      </c>
      <c r="H105" s="13"/>
      <c r="I105" s="13">
        <f>G105</f>
        <v>907.87599999999998</v>
      </c>
      <c r="J105" s="13">
        <v>907.61900000000003</v>
      </c>
      <c r="K105" s="13"/>
      <c r="L105" s="13">
        <f>J105</f>
        <v>907.61900000000003</v>
      </c>
      <c r="M105" s="13">
        <f>J105-G105</f>
        <v>-0.25699999999994816</v>
      </c>
      <c r="N105" s="13"/>
      <c r="O105" s="111">
        <f>M105</f>
        <v>-0.25699999999994816</v>
      </c>
    </row>
    <row r="106" spans="1:15" s="41" customFormat="1" ht="27.75" customHeight="1" x14ac:dyDescent="0.2">
      <c r="A106" s="93"/>
      <c r="B106" s="148" t="str">
        <f>B93</f>
        <v>Сума запланованих коштів, незначно перевищує суму використаних коштів</v>
      </c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50"/>
    </row>
    <row r="107" spans="1:15" s="41" customFormat="1" ht="27.75" customHeight="1" x14ac:dyDescent="0.25">
      <c r="A107" s="93"/>
      <c r="B107" s="157" t="s">
        <v>9</v>
      </c>
      <c r="C107" s="157"/>
      <c r="D107" s="157"/>
      <c r="E107" s="157"/>
      <c r="F107" s="157"/>
      <c r="G107" s="10"/>
      <c r="H107" s="10"/>
      <c r="I107" s="10"/>
      <c r="J107" s="10"/>
      <c r="K107" s="10"/>
      <c r="L107" s="10"/>
      <c r="M107" s="10"/>
      <c r="N107" s="10"/>
      <c r="O107" s="12"/>
    </row>
    <row r="108" spans="1:15" s="41" customFormat="1" ht="27.75" customHeight="1" x14ac:dyDescent="0.2">
      <c r="A108" s="93"/>
      <c r="B108" s="254" t="s">
        <v>204</v>
      </c>
      <c r="C108" s="254"/>
      <c r="D108" s="254"/>
      <c r="E108" s="254"/>
      <c r="F108" s="254"/>
      <c r="G108" s="10">
        <v>158</v>
      </c>
      <c r="H108" s="10"/>
      <c r="I108" s="10">
        <f>G108</f>
        <v>158</v>
      </c>
      <c r="J108" s="10">
        <v>158</v>
      </c>
      <c r="K108" s="10"/>
      <c r="L108" s="10">
        <f>J108</f>
        <v>158</v>
      </c>
      <c r="M108" s="10">
        <f>J108-G108</f>
        <v>0</v>
      </c>
      <c r="N108" s="10"/>
      <c r="O108" s="112">
        <f>M108</f>
        <v>0</v>
      </c>
    </row>
    <row r="109" spans="1:15" s="41" customFormat="1" ht="27.75" customHeight="1" x14ac:dyDescent="0.2">
      <c r="A109" s="93"/>
      <c r="B109" s="148" t="str">
        <f>B96</f>
        <v>Відхилень не має</v>
      </c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50"/>
    </row>
    <row r="110" spans="1:15" s="41" customFormat="1" ht="27.75" customHeight="1" x14ac:dyDescent="0.25">
      <c r="A110" s="93"/>
      <c r="B110" s="160" t="s">
        <v>163</v>
      </c>
      <c r="C110" s="160"/>
      <c r="D110" s="160"/>
      <c r="E110" s="160"/>
      <c r="F110" s="160"/>
      <c r="G110" s="10"/>
      <c r="H110" s="10"/>
      <c r="I110" s="10"/>
      <c r="J110" s="10"/>
      <c r="K110" s="10"/>
      <c r="L110" s="10"/>
      <c r="M110" s="10"/>
      <c r="N110" s="10"/>
      <c r="O110" s="12"/>
    </row>
    <row r="111" spans="1:15" s="41" customFormat="1" ht="27.75" customHeight="1" x14ac:dyDescent="0.2">
      <c r="A111" s="93"/>
      <c r="B111" s="254" t="s">
        <v>206</v>
      </c>
      <c r="C111" s="254"/>
      <c r="D111" s="254"/>
      <c r="E111" s="254"/>
      <c r="F111" s="254"/>
      <c r="G111" s="13">
        <f>G105/G108</f>
        <v>5.7460506329113921</v>
      </c>
      <c r="H111" s="13"/>
      <c r="I111" s="13">
        <f>G111</f>
        <v>5.7460506329113921</v>
      </c>
      <c r="J111" s="13">
        <f>J105/J108</f>
        <v>5.7444240506329116</v>
      </c>
      <c r="K111" s="13"/>
      <c r="L111" s="13">
        <f>J111</f>
        <v>5.7444240506329116</v>
      </c>
      <c r="M111" s="13">
        <f>J111-G111</f>
        <v>-1.6265822784804485E-3</v>
      </c>
      <c r="N111" s="13"/>
      <c r="O111" s="111">
        <f>M111</f>
        <v>-1.6265822784804485E-3</v>
      </c>
    </row>
    <row r="112" spans="1:15" s="41" customFormat="1" ht="24" customHeight="1" x14ac:dyDescent="0.2">
      <c r="A112" s="93"/>
      <c r="B112" s="148" t="str">
        <f>B99</f>
        <v>Середній розмір склався, згідно фактичним видаткам</v>
      </c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50"/>
    </row>
    <row r="113" spans="1:15" s="41" customFormat="1" ht="0.75" hidden="1" customHeight="1" x14ac:dyDescent="0.25">
      <c r="A113" s="93"/>
      <c r="B113" s="157" t="s">
        <v>159</v>
      </c>
      <c r="C113" s="157"/>
      <c r="D113" s="157"/>
      <c r="E113" s="157"/>
      <c r="F113" s="157"/>
      <c r="G113" s="10"/>
      <c r="H113" s="10"/>
      <c r="I113" s="10"/>
      <c r="J113" s="10"/>
      <c r="K113" s="10"/>
      <c r="L113" s="10"/>
      <c r="M113" s="10"/>
      <c r="N113" s="10"/>
      <c r="O113" s="12"/>
    </row>
    <row r="114" spans="1:15" s="41" customFormat="1" ht="15.75" hidden="1" x14ac:dyDescent="0.25">
      <c r="A114" s="93"/>
      <c r="B114" s="117"/>
      <c r="C114" s="117"/>
      <c r="D114" s="117"/>
      <c r="E114" s="117"/>
      <c r="F114" s="117"/>
      <c r="G114" s="10"/>
      <c r="H114" s="10"/>
      <c r="I114" s="10"/>
      <c r="J114" s="10"/>
      <c r="K114" s="10"/>
      <c r="L114" s="10"/>
      <c r="M114" s="10"/>
      <c r="N114" s="10"/>
      <c r="O114" s="12"/>
    </row>
    <row r="115" spans="1:15" s="41" customFormat="1" ht="27" customHeight="1" x14ac:dyDescent="0.2">
      <c r="A115" s="93"/>
      <c r="B115" s="167" t="s">
        <v>219</v>
      </c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9"/>
    </row>
    <row r="116" spans="1:15" s="41" customFormat="1" ht="27" customHeight="1" x14ac:dyDescent="0.25">
      <c r="A116" s="93"/>
      <c r="B116" s="129" t="str">
        <f>B104</f>
        <v>затрат</v>
      </c>
      <c r="C116" s="117"/>
      <c r="D116" s="117"/>
      <c r="E116" s="117"/>
      <c r="F116" s="117"/>
      <c r="G116" s="10"/>
      <c r="H116" s="10"/>
      <c r="I116" s="10"/>
      <c r="J116" s="10"/>
      <c r="K116" s="10"/>
      <c r="L116" s="10"/>
      <c r="M116" s="10"/>
      <c r="N116" s="10"/>
      <c r="O116" s="12"/>
    </row>
    <row r="117" spans="1:15" s="41" customFormat="1" ht="27" customHeight="1" x14ac:dyDescent="0.2">
      <c r="A117" s="93"/>
      <c r="B117" s="145" t="str">
        <f>[1]паспорт!$B$108</f>
        <v>Витрати на надання матеріальної допомоги дітям з рідкісними орфаними захворюваннями</v>
      </c>
      <c r="C117" s="146"/>
      <c r="D117" s="146"/>
      <c r="E117" s="146"/>
      <c r="F117" s="147"/>
      <c r="G117" s="13">
        <v>73.2</v>
      </c>
      <c r="H117" s="13"/>
      <c r="I117" s="13">
        <f>G117</f>
        <v>73.2</v>
      </c>
      <c r="J117" s="13">
        <v>54.944000000000003</v>
      </c>
      <c r="K117" s="13"/>
      <c r="L117" s="13">
        <f>J117</f>
        <v>54.944000000000003</v>
      </c>
      <c r="M117" s="13">
        <f>L117-I117</f>
        <v>-18.256</v>
      </c>
      <c r="N117" s="13"/>
      <c r="O117" s="111">
        <f>M117</f>
        <v>-18.256</v>
      </c>
    </row>
    <row r="118" spans="1:15" s="41" customFormat="1" ht="27" customHeight="1" x14ac:dyDescent="0.25">
      <c r="A118" s="93"/>
      <c r="B118" s="165" t="str">
        <f>B80</f>
        <v>Через меншу кількість звернень за допомогою, сума використаних коштів менша ніж було заплановано</v>
      </c>
      <c r="C118" s="165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2"/>
    </row>
    <row r="119" spans="1:15" s="41" customFormat="1" ht="27" customHeight="1" x14ac:dyDescent="0.25">
      <c r="A119" s="93"/>
      <c r="B119" s="157" t="s">
        <v>9</v>
      </c>
      <c r="C119" s="157"/>
      <c r="D119" s="157"/>
      <c r="E119" s="157"/>
      <c r="F119" s="157"/>
      <c r="G119" s="10"/>
      <c r="H119" s="10"/>
      <c r="I119" s="10"/>
      <c r="J119" s="10"/>
      <c r="K119" s="10"/>
      <c r="L119" s="10"/>
      <c r="M119" s="10"/>
      <c r="N119" s="10"/>
      <c r="O119" s="12"/>
    </row>
    <row r="120" spans="1:15" s="41" customFormat="1" ht="27" customHeight="1" x14ac:dyDescent="0.2">
      <c r="A120" s="93"/>
      <c r="B120" s="145" t="s">
        <v>205</v>
      </c>
      <c r="C120" s="146"/>
      <c r="D120" s="146"/>
      <c r="E120" s="146"/>
      <c r="F120" s="147"/>
      <c r="G120" s="10">
        <v>21</v>
      </c>
      <c r="H120" s="10"/>
      <c r="I120" s="10">
        <f>SUM(G120:H120)</f>
        <v>21</v>
      </c>
      <c r="J120" s="10">
        <v>6</v>
      </c>
      <c r="K120" s="10"/>
      <c r="L120" s="10">
        <f>SUM(J120:K120)</f>
        <v>6</v>
      </c>
      <c r="M120" s="10">
        <f>L120-I120</f>
        <v>-15</v>
      </c>
      <c r="N120" s="10"/>
      <c r="O120" s="112">
        <f>M120</f>
        <v>-15</v>
      </c>
    </row>
    <row r="121" spans="1:15" s="41" customFormat="1" ht="27" customHeight="1" x14ac:dyDescent="0.25">
      <c r="A121" s="93"/>
      <c r="B121" s="165" t="s">
        <v>194</v>
      </c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2"/>
    </row>
    <row r="122" spans="1:15" s="41" customFormat="1" ht="27" customHeight="1" x14ac:dyDescent="0.25">
      <c r="A122" s="93"/>
      <c r="B122" s="129" t="str">
        <f>B110</f>
        <v>ефективності</v>
      </c>
      <c r="C122" s="117"/>
      <c r="D122" s="117"/>
      <c r="E122" s="117"/>
      <c r="F122" s="117"/>
      <c r="G122" s="10"/>
      <c r="H122" s="10"/>
      <c r="I122" s="10"/>
      <c r="J122" s="10"/>
      <c r="K122" s="10"/>
      <c r="L122" s="10"/>
      <c r="M122" s="10"/>
      <c r="N122" s="10"/>
      <c r="O122" s="12"/>
    </row>
    <row r="123" spans="1:15" s="41" customFormat="1" ht="27" customHeight="1" x14ac:dyDescent="0.2">
      <c r="A123" s="93"/>
      <c r="B123" s="145" t="str">
        <f>[1]паспорт!$B$112</f>
        <v>Середній розмір матеріальної допомоги дітям з рідкісними орфаними захворюваннями</v>
      </c>
      <c r="C123" s="146"/>
      <c r="D123" s="146"/>
      <c r="E123" s="146"/>
      <c r="F123" s="147"/>
      <c r="G123" s="13">
        <f>G117/G120</f>
        <v>3.4857142857142858</v>
      </c>
      <c r="H123" s="13"/>
      <c r="I123" s="13">
        <f>SUM(G123:H123)</f>
        <v>3.4857142857142858</v>
      </c>
      <c r="J123" s="13">
        <f>J117/J120</f>
        <v>9.1573333333333338</v>
      </c>
      <c r="K123" s="13"/>
      <c r="L123" s="13">
        <f>SUM(J123:K123)</f>
        <v>9.1573333333333338</v>
      </c>
      <c r="M123" s="13">
        <f>L123-I123</f>
        <v>5.671619047619048</v>
      </c>
      <c r="N123" s="13"/>
      <c r="O123" s="111">
        <f>M123</f>
        <v>5.671619047619048</v>
      </c>
    </row>
    <row r="124" spans="1:15" s="41" customFormat="1" ht="27" customHeight="1" x14ac:dyDescent="0.2">
      <c r="A124" s="93"/>
      <c r="B124" s="148" t="str">
        <f>B99</f>
        <v>Середній розмір склався, згідно фактичним видаткам</v>
      </c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50"/>
    </row>
    <row r="125" spans="1:15" s="41" customFormat="1" ht="27" customHeight="1" x14ac:dyDescent="0.2">
      <c r="A125" s="93"/>
      <c r="B125" s="154" t="s">
        <v>207</v>
      </c>
      <c r="C125" s="155"/>
      <c r="D125" s="155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6"/>
    </row>
    <row r="126" spans="1:15" s="41" customFormat="1" ht="27" customHeight="1" x14ac:dyDescent="0.25">
      <c r="A126" s="93"/>
      <c r="B126" s="117" t="s">
        <v>128</v>
      </c>
      <c r="C126" s="117"/>
      <c r="D126" s="117"/>
      <c r="E126" s="117"/>
      <c r="F126" s="117"/>
      <c r="G126" s="10"/>
      <c r="H126" s="10"/>
      <c r="I126" s="10"/>
      <c r="J126" s="10"/>
      <c r="K126" s="10"/>
      <c r="L126" s="10"/>
      <c r="M126" s="10"/>
      <c r="N126" s="10"/>
      <c r="O126" s="12"/>
    </row>
    <row r="127" spans="1:15" s="41" customFormat="1" ht="27" customHeight="1" x14ac:dyDescent="0.2">
      <c r="A127" s="93"/>
      <c r="B127" s="145" t="str">
        <f>[1]паспорт!$B$115</f>
        <v>Витрати на надання матеріальної допомоги учасникам АТО та членам їх сімей</v>
      </c>
      <c r="C127" s="146"/>
      <c r="D127" s="146"/>
      <c r="E127" s="146"/>
      <c r="F127" s="147"/>
      <c r="G127" s="13">
        <v>5.673</v>
      </c>
      <c r="H127" s="13"/>
      <c r="I127" s="13">
        <f>SUM(G127:H127)</f>
        <v>5.673</v>
      </c>
      <c r="J127" s="13">
        <v>5.4539999999999997</v>
      </c>
      <c r="K127" s="13"/>
      <c r="L127" s="13">
        <f>SUM(J127:K127)</f>
        <v>5.4539999999999997</v>
      </c>
      <c r="M127" s="13">
        <f>L127-I127</f>
        <v>-0.21900000000000031</v>
      </c>
      <c r="N127" s="13"/>
      <c r="O127" s="111">
        <f>M127</f>
        <v>-0.21900000000000031</v>
      </c>
    </row>
    <row r="128" spans="1:15" s="41" customFormat="1" ht="27" customHeight="1" x14ac:dyDescent="0.2">
      <c r="A128" s="93"/>
      <c r="B128" s="148" t="s">
        <v>191</v>
      </c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50"/>
    </row>
    <row r="129" spans="1:15" s="41" customFormat="1" ht="27" customHeight="1" x14ac:dyDescent="0.25">
      <c r="A129" s="93"/>
      <c r="B129" s="157" t="s">
        <v>9</v>
      </c>
      <c r="C129" s="157"/>
      <c r="D129" s="157"/>
      <c r="E129" s="157"/>
      <c r="F129" s="157"/>
      <c r="G129" s="10"/>
      <c r="H129" s="10"/>
      <c r="I129" s="10"/>
      <c r="J129" s="10"/>
      <c r="K129" s="10"/>
      <c r="L129" s="10"/>
      <c r="M129" s="10"/>
      <c r="N129" s="10"/>
      <c r="O129" s="12"/>
    </row>
    <row r="130" spans="1:15" s="41" customFormat="1" ht="27" customHeight="1" x14ac:dyDescent="0.2">
      <c r="A130" s="93"/>
      <c r="B130" s="145" t="str">
        <f>[1]паспорт!$B$117</f>
        <v>Кількість одержувачів одноразової грошової допомоги учасниками АТО та членами їх сімей</v>
      </c>
      <c r="C130" s="146"/>
      <c r="D130" s="146"/>
      <c r="E130" s="146"/>
      <c r="F130" s="147"/>
      <c r="G130" s="10">
        <v>5</v>
      </c>
      <c r="H130" s="10"/>
      <c r="I130" s="10">
        <f>SUM(G130:H130)</f>
        <v>5</v>
      </c>
      <c r="J130" s="10">
        <v>5</v>
      </c>
      <c r="K130" s="10"/>
      <c r="L130" s="10">
        <f>SUM(J130:K130)</f>
        <v>5</v>
      </c>
      <c r="M130" s="10">
        <f>L130-I130</f>
        <v>0</v>
      </c>
      <c r="N130" s="10"/>
      <c r="O130" s="112">
        <f>M130</f>
        <v>0</v>
      </c>
    </row>
    <row r="131" spans="1:15" s="41" customFormat="1" ht="27" customHeight="1" x14ac:dyDescent="0.2">
      <c r="A131" s="93"/>
      <c r="B131" s="148" t="s">
        <v>208</v>
      </c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50"/>
    </row>
    <row r="132" spans="1:15" s="41" customFormat="1" ht="27" customHeight="1" x14ac:dyDescent="0.25">
      <c r="A132" s="93"/>
      <c r="B132" s="160" t="s">
        <v>163</v>
      </c>
      <c r="C132" s="160"/>
      <c r="D132" s="160"/>
      <c r="E132" s="160"/>
      <c r="F132" s="160"/>
      <c r="G132" s="10"/>
      <c r="H132" s="10"/>
      <c r="I132" s="10"/>
      <c r="J132" s="10"/>
      <c r="K132" s="10"/>
      <c r="L132" s="10"/>
      <c r="M132" s="10"/>
      <c r="N132" s="10"/>
      <c r="O132" s="12"/>
    </row>
    <row r="133" spans="1:15" s="41" customFormat="1" ht="27" customHeight="1" x14ac:dyDescent="0.2">
      <c r="A133" s="93"/>
      <c r="B133" s="145" t="str">
        <f>[1]паспорт!$B$119</f>
        <v>Середній розмір одноразової грошової допомоги учасникам АТО та членам їх сімей</v>
      </c>
      <c r="C133" s="146"/>
      <c r="D133" s="146"/>
      <c r="E133" s="146"/>
      <c r="F133" s="147"/>
      <c r="G133" s="13">
        <f>G127/G130</f>
        <v>1.1346000000000001</v>
      </c>
      <c r="H133" s="13"/>
      <c r="I133" s="13">
        <f>SUM(G133:H133)</f>
        <v>1.1346000000000001</v>
      </c>
      <c r="J133" s="13">
        <f>J127/J130</f>
        <v>1.0908</v>
      </c>
      <c r="K133" s="13"/>
      <c r="L133" s="13">
        <f>SUM(J133:K133)</f>
        <v>1.0908</v>
      </c>
      <c r="M133" s="13">
        <f>L133-I133</f>
        <v>-4.3800000000000061E-2</v>
      </c>
      <c r="N133" s="13"/>
      <c r="O133" s="111">
        <f>M133</f>
        <v>-4.3800000000000061E-2</v>
      </c>
    </row>
    <row r="134" spans="1:15" s="41" customFormat="1" ht="27" customHeight="1" x14ac:dyDescent="0.2">
      <c r="A134" s="93"/>
      <c r="B134" s="162" t="s">
        <v>195</v>
      </c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4"/>
    </row>
    <row r="135" spans="1:15" s="41" customFormat="1" ht="27" customHeight="1" x14ac:dyDescent="0.2">
      <c r="A135" s="93"/>
      <c r="B135" s="154" t="s">
        <v>183</v>
      </c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6"/>
    </row>
    <row r="136" spans="1:15" s="41" customFormat="1" ht="27" customHeight="1" x14ac:dyDescent="0.25">
      <c r="A136" s="93"/>
      <c r="B136" s="117" t="s">
        <v>128</v>
      </c>
      <c r="C136" s="117"/>
      <c r="D136" s="117"/>
      <c r="E136" s="117"/>
      <c r="F136" s="117"/>
      <c r="G136" s="10"/>
      <c r="H136" s="10"/>
      <c r="I136" s="10"/>
      <c r="J136" s="10"/>
      <c r="K136" s="10"/>
      <c r="L136" s="10"/>
      <c r="M136" s="10"/>
      <c r="N136" s="10"/>
      <c r="O136" s="12"/>
    </row>
    <row r="137" spans="1:15" s="41" customFormat="1" ht="27" customHeight="1" x14ac:dyDescent="0.2">
      <c r="A137" s="93"/>
      <c r="B137" s="145" t="s">
        <v>209</v>
      </c>
      <c r="C137" s="146"/>
      <c r="D137" s="146"/>
      <c r="E137" s="146"/>
      <c r="F137" s="147"/>
      <c r="G137" s="13">
        <v>0.79</v>
      </c>
      <c r="H137" s="13"/>
      <c r="I137" s="13">
        <f>SUM(G137:H137)</f>
        <v>0.79</v>
      </c>
      <c r="J137" s="13">
        <v>0</v>
      </c>
      <c r="K137" s="13"/>
      <c r="L137" s="13">
        <f>SUM(J137:K137)</f>
        <v>0</v>
      </c>
      <c r="M137" s="13">
        <f>L137-I137</f>
        <v>-0.79</v>
      </c>
      <c r="N137" s="13"/>
      <c r="O137" s="111">
        <f>M137</f>
        <v>-0.79</v>
      </c>
    </row>
    <row r="138" spans="1:15" s="41" customFormat="1" ht="27" customHeight="1" x14ac:dyDescent="0.2">
      <c r="A138" s="93"/>
      <c r="B138" s="148" t="s">
        <v>210</v>
      </c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50"/>
    </row>
    <row r="139" spans="1:15" s="41" customFormat="1" ht="27" customHeight="1" x14ac:dyDescent="0.25">
      <c r="A139" s="93"/>
      <c r="B139" s="157" t="s">
        <v>9</v>
      </c>
      <c r="C139" s="157"/>
      <c r="D139" s="157"/>
      <c r="E139" s="157"/>
      <c r="F139" s="157"/>
      <c r="G139" s="10"/>
      <c r="H139" s="10"/>
      <c r="I139" s="10"/>
      <c r="J139" s="10"/>
      <c r="K139" s="10"/>
      <c r="L139" s="10"/>
      <c r="M139" s="10"/>
      <c r="N139" s="10"/>
      <c r="O139" s="12"/>
    </row>
    <row r="140" spans="1:15" s="41" customFormat="1" ht="27" customHeight="1" x14ac:dyDescent="0.2">
      <c r="A140" s="93"/>
      <c r="B140" s="145" t="s">
        <v>211</v>
      </c>
      <c r="C140" s="146"/>
      <c r="D140" s="146"/>
      <c r="E140" s="146"/>
      <c r="F140" s="147"/>
      <c r="G140" s="10">
        <v>1</v>
      </c>
      <c r="H140" s="10"/>
      <c r="I140" s="10">
        <f>SUM(G140:H140)</f>
        <v>1</v>
      </c>
      <c r="J140" s="10">
        <v>0</v>
      </c>
      <c r="K140" s="10"/>
      <c r="L140" s="10">
        <f>SUM(J140:K140)</f>
        <v>0</v>
      </c>
      <c r="M140" s="10">
        <f>L140-I140</f>
        <v>-1</v>
      </c>
      <c r="N140" s="10"/>
      <c r="O140" s="112">
        <f>M140</f>
        <v>-1</v>
      </c>
    </row>
    <row r="141" spans="1:15" s="41" customFormat="1" ht="27" customHeight="1" x14ac:dyDescent="0.25">
      <c r="A141" s="39"/>
      <c r="B141" s="158" t="s">
        <v>212</v>
      </c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9"/>
    </row>
    <row r="142" spans="1:15" s="41" customFormat="1" ht="27" customHeight="1" x14ac:dyDescent="0.25">
      <c r="A142" s="93"/>
      <c r="B142" s="160" t="s">
        <v>163</v>
      </c>
      <c r="C142" s="160"/>
      <c r="D142" s="160"/>
      <c r="E142" s="160"/>
      <c r="F142" s="160"/>
      <c r="G142" s="10"/>
      <c r="H142" s="10"/>
      <c r="I142" s="10"/>
      <c r="J142" s="10"/>
      <c r="K142" s="10"/>
      <c r="L142" s="10"/>
      <c r="M142" s="10"/>
      <c r="N142" s="10"/>
      <c r="O142" s="12"/>
    </row>
    <row r="143" spans="1:15" s="41" customFormat="1" ht="27" customHeight="1" x14ac:dyDescent="0.2">
      <c r="A143" s="93"/>
      <c r="B143" s="145" t="s">
        <v>213</v>
      </c>
      <c r="C143" s="146"/>
      <c r="D143" s="146"/>
      <c r="E143" s="146"/>
      <c r="F143" s="147"/>
      <c r="G143" s="13">
        <f>G137/G140</f>
        <v>0.79</v>
      </c>
      <c r="H143" s="13"/>
      <c r="I143" s="13">
        <f>SUM(G143:H143)</f>
        <v>0.79</v>
      </c>
      <c r="J143" s="13">
        <v>0</v>
      </c>
      <c r="K143" s="13"/>
      <c r="L143" s="13">
        <f>SUM(J143:K143)</f>
        <v>0</v>
      </c>
      <c r="M143" s="13">
        <f>L143-I143</f>
        <v>-0.79</v>
      </c>
      <c r="N143" s="13"/>
      <c r="O143" s="111">
        <f>M143</f>
        <v>-0.79</v>
      </c>
    </row>
    <row r="144" spans="1:15" s="41" customFormat="1" ht="27" customHeight="1" x14ac:dyDescent="0.2">
      <c r="A144" s="93"/>
      <c r="B144" s="148" t="s">
        <v>195</v>
      </c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50"/>
    </row>
    <row r="145" spans="1:16" s="42" customFormat="1" ht="1.5" customHeight="1" x14ac:dyDescent="0.25">
      <c r="A145" s="44"/>
      <c r="B145" s="215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7"/>
    </row>
    <row r="146" spans="1:16" s="42" customFormat="1" ht="22.5" customHeight="1" x14ac:dyDescent="0.25">
      <c r="A146" s="45" t="s">
        <v>57</v>
      </c>
      <c r="B146" s="161" t="s">
        <v>58</v>
      </c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</row>
    <row r="147" spans="1:16" s="42" customFormat="1" ht="16.5" customHeight="1" x14ac:dyDescent="0.25">
      <c r="A147" s="257" t="s">
        <v>65</v>
      </c>
      <c r="B147" s="266" t="s">
        <v>66</v>
      </c>
      <c r="C147" s="267"/>
      <c r="D147" s="267"/>
      <c r="E147" s="267"/>
      <c r="F147" s="268"/>
      <c r="G147" s="260" t="s">
        <v>67</v>
      </c>
      <c r="H147" s="260"/>
      <c r="I147" s="261"/>
      <c r="J147" s="264" t="s">
        <v>68</v>
      </c>
      <c r="K147" s="260"/>
      <c r="L147" s="261"/>
      <c r="M147" s="264" t="s">
        <v>69</v>
      </c>
      <c r="N147" s="260"/>
      <c r="O147" s="261"/>
    </row>
    <row r="148" spans="1:16" s="42" customFormat="1" ht="17.25" customHeight="1" x14ac:dyDescent="0.25">
      <c r="A148" s="258"/>
      <c r="B148" s="269"/>
      <c r="C148" s="270"/>
      <c r="D148" s="271"/>
      <c r="E148" s="271"/>
      <c r="F148" s="272"/>
      <c r="G148" s="262"/>
      <c r="H148" s="262"/>
      <c r="I148" s="263"/>
      <c r="J148" s="265"/>
      <c r="K148" s="262"/>
      <c r="L148" s="263"/>
      <c r="M148" s="265" t="s">
        <v>70</v>
      </c>
      <c r="N148" s="262"/>
      <c r="O148" s="263"/>
    </row>
    <row r="149" spans="1:16" s="42" customFormat="1" ht="33" customHeight="1" x14ac:dyDescent="0.25">
      <c r="A149" s="259"/>
      <c r="B149" s="273"/>
      <c r="C149" s="274"/>
      <c r="D149" s="274"/>
      <c r="E149" s="274"/>
      <c r="F149" s="275"/>
      <c r="G149" s="48" t="s">
        <v>71</v>
      </c>
      <c r="H149" s="49" t="s">
        <v>72</v>
      </c>
      <c r="I149" s="49" t="s">
        <v>73</v>
      </c>
      <c r="J149" s="49" t="s">
        <v>71</v>
      </c>
      <c r="K149" s="49" t="s">
        <v>72</v>
      </c>
      <c r="L149" s="49" t="s">
        <v>73</v>
      </c>
      <c r="M149" s="49" t="s">
        <v>71</v>
      </c>
      <c r="N149" s="49" t="s">
        <v>72</v>
      </c>
      <c r="O149" s="49" t="s">
        <v>73</v>
      </c>
    </row>
    <row r="150" spans="1:16" s="42" customFormat="1" ht="21" customHeight="1" x14ac:dyDescent="0.25">
      <c r="A150" s="136"/>
      <c r="B150" s="247" t="s">
        <v>75</v>
      </c>
      <c r="C150" s="247"/>
      <c r="D150" s="247"/>
      <c r="E150" s="247"/>
      <c r="F150" s="247"/>
      <c r="G150" s="133">
        <f>G157+G167+G177+G187+G197+G205+G213</f>
        <v>4758.1299999999992</v>
      </c>
      <c r="H150" s="134" t="s">
        <v>74</v>
      </c>
      <c r="I150" s="135">
        <f>G150</f>
        <v>4758.1299999999992</v>
      </c>
      <c r="J150" s="135">
        <f>J157+J167+J177+J187+J197+J205+J213</f>
        <v>1332.9224999999999</v>
      </c>
      <c r="K150" s="134" t="s">
        <v>74</v>
      </c>
      <c r="L150" s="135">
        <f>J150</f>
        <v>1332.9224999999999</v>
      </c>
      <c r="M150" s="138">
        <f>J150/G150*100</f>
        <v>28.013578863965467</v>
      </c>
      <c r="N150" s="138" t="s">
        <v>74</v>
      </c>
      <c r="O150" s="138">
        <f>M150</f>
        <v>28.013578863965467</v>
      </c>
    </row>
    <row r="151" spans="1:16" s="42" customFormat="1" ht="33.75" customHeight="1" x14ac:dyDescent="0.25">
      <c r="A151" s="137"/>
      <c r="B151" s="306" t="s">
        <v>224</v>
      </c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132"/>
    </row>
    <row r="152" spans="1:16" s="42" customFormat="1" ht="15.75" x14ac:dyDescent="0.25">
      <c r="A152" s="43"/>
      <c r="B152" s="226" t="s">
        <v>76</v>
      </c>
      <c r="C152" s="226"/>
      <c r="D152" s="226"/>
      <c r="E152" s="226"/>
      <c r="F152" s="226"/>
      <c r="G152" s="43"/>
      <c r="H152" s="43"/>
      <c r="I152" s="43"/>
      <c r="J152" s="43"/>
      <c r="K152" s="43"/>
      <c r="L152" s="43"/>
      <c r="M152" s="43"/>
      <c r="N152" s="43"/>
      <c r="O152" s="43"/>
    </row>
    <row r="153" spans="1:16" s="42" customFormat="1" ht="15.75" x14ac:dyDescent="0.25">
      <c r="A153" s="52"/>
      <c r="B153" s="238" t="s">
        <v>77</v>
      </c>
      <c r="C153" s="238"/>
      <c r="D153" s="238"/>
      <c r="E153" s="238"/>
      <c r="F153" s="238"/>
      <c r="G153" s="52"/>
      <c r="H153" s="52"/>
      <c r="I153" s="52"/>
      <c r="J153" s="52"/>
      <c r="K153" s="52"/>
      <c r="L153" s="52"/>
      <c r="M153" s="52"/>
      <c r="N153" s="52"/>
      <c r="O153" s="52"/>
    </row>
    <row r="154" spans="1:16" s="42" customFormat="1" ht="29.25" customHeight="1" x14ac:dyDescent="0.25">
      <c r="A154" s="248" t="s">
        <v>78</v>
      </c>
      <c r="B154" s="248"/>
      <c r="C154" s="248"/>
      <c r="D154" s="248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</row>
    <row r="155" spans="1:16" s="42" customFormat="1" ht="29.25" customHeight="1" x14ac:dyDescent="0.3">
      <c r="A155" s="101"/>
      <c r="B155" s="292" t="s">
        <v>178</v>
      </c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4"/>
    </row>
    <row r="156" spans="1:16" s="42" customFormat="1" ht="15.75" x14ac:dyDescent="0.25">
      <c r="A156" s="54" t="s">
        <v>79</v>
      </c>
      <c r="B156" s="249" t="s">
        <v>80</v>
      </c>
      <c r="C156" s="249"/>
      <c r="D156" s="249"/>
      <c r="E156" s="249"/>
      <c r="F156" s="249"/>
      <c r="G156" s="52"/>
      <c r="H156" s="52"/>
      <c r="I156" s="52"/>
      <c r="J156" s="52"/>
      <c r="K156" s="52"/>
      <c r="L156" s="52"/>
      <c r="M156" s="52"/>
      <c r="N156" s="52"/>
      <c r="O156" s="52"/>
    </row>
    <row r="157" spans="1:16" s="42" customFormat="1" ht="15.75" customHeight="1" x14ac:dyDescent="0.25">
      <c r="A157" s="54" t="s">
        <v>74</v>
      </c>
      <c r="B157" s="215" t="s">
        <v>190</v>
      </c>
      <c r="C157" s="216"/>
      <c r="D157" s="216"/>
      <c r="E157" s="216"/>
      <c r="F157" s="217"/>
      <c r="G157" s="142">
        <v>40.200000000000003</v>
      </c>
      <c r="H157" s="142"/>
      <c r="I157" s="142">
        <f>G157</f>
        <v>40.200000000000003</v>
      </c>
      <c r="J157" s="13">
        <v>42.26</v>
      </c>
      <c r="K157" s="143"/>
      <c r="L157" s="142">
        <f>J157</f>
        <v>42.26</v>
      </c>
      <c r="M157" s="144">
        <f>J157/G157*100</f>
        <v>105.12437810945272</v>
      </c>
      <c r="N157" s="144"/>
      <c r="O157" s="144">
        <f>M157</f>
        <v>105.12437810945272</v>
      </c>
    </row>
    <row r="158" spans="1:16" s="42" customFormat="1" ht="15.75" x14ac:dyDescent="0.25">
      <c r="A158" s="54" t="s">
        <v>81</v>
      </c>
      <c r="B158" s="249" t="s">
        <v>82</v>
      </c>
      <c r="C158" s="249"/>
      <c r="D158" s="249"/>
      <c r="E158" s="249"/>
      <c r="F158" s="249"/>
      <c r="G158" s="143"/>
      <c r="H158" s="143"/>
      <c r="I158" s="143"/>
      <c r="J158" s="143"/>
      <c r="K158" s="143"/>
      <c r="L158" s="143"/>
      <c r="M158" s="144"/>
      <c r="N158" s="144"/>
      <c r="O158" s="144"/>
    </row>
    <row r="159" spans="1:16" s="42" customFormat="1" ht="33" customHeight="1" x14ac:dyDescent="0.25">
      <c r="A159" s="54" t="s">
        <v>74</v>
      </c>
      <c r="B159" s="215" t="s">
        <v>192</v>
      </c>
      <c r="C159" s="216"/>
      <c r="D159" s="216"/>
      <c r="E159" s="216"/>
      <c r="F159" s="217"/>
      <c r="G159" s="143">
        <v>39</v>
      </c>
      <c r="H159" s="143"/>
      <c r="I159" s="143">
        <f>G159</f>
        <v>39</v>
      </c>
      <c r="J159" s="143">
        <v>41</v>
      </c>
      <c r="K159" s="143"/>
      <c r="L159" s="143">
        <f>J159</f>
        <v>41</v>
      </c>
      <c r="M159" s="144">
        <f>J159/G159*100</f>
        <v>105.12820512820514</v>
      </c>
      <c r="N159" s="144"/>
      <c r="O159" s="144">
        <f>M159</f>
        <v>105.12820512820514</v>
      </c>
    </row>
    <row r="160" spans="1:16" s="42" customFormat="1" ht="15.75" x14ac:dyDescent="0.25">
      <c r="A160" s="54" t="s">
        <v>83</v>
      </c>
      <c r="B160" s="249" t="s">
        <v>84</v>
      </c>
      <c r="C160" s="249"/>
      <c r="D160" s="249"/>
      <c r="E160" s="249"/>
      <c r="F160" s="249"/>
      <c r="G160" s="143"/>
      <c r="H160" s="143"/>
      <c r="I160" s="143"/>
      <c r="J160" s="143"/>
      <c r="K160" s="143"/>
      <c r="L160" s="143"/>
      <c r="M160" s="144"/>
      <c r="N160" s="144"/>
      <c r="O160" s="144"/>
    </row>
    <row r="161" spans="1:15" s="42" customFormat="1" ht="17.25" customHeight="1" x14ac:dyDescent="0.25">
      <c r="A161" s="54" t="s">
        <v>74</v>
      </c>
      <c r="B161" s="177" t="s">
        <v>193</v>
      </c>
      <c r="C161" s="178"/>
      <c r="D161" s="178"/>
      <c r="E161" s="178"/>
      <c r="F161" s="179"/>
      <c r="G161" s="142">
        <f>G157/G159</f>
        <v>1.0307692307692309</v>
      </c>
      <c r="H161" s="143"/>
      <c r="I161" s="142">
        <f>G161</f>
        <v>1.0307692307692309</v>
      </c>
      <c r="J161" s="142">
        <f>J157/J159</f>
        <v>1.0307317073170732</v>
      </c>
      <c r="K161" s="143"/>
      <c r="L161" s="142">
        <f>J161</f>
        <v>1.0307317073170732</v>
      </c>
      <c r="M161" s="144">
        <f>J161/G161*100</f>
        <v>99.996359665089187</v>
      </c>
      <c r="N161" s="144"/>
      <c r="O161" s="144">
        <f>M161</f>
        <v>99.996359665089187</v>
      </c>
    </row>
    <row r="162" spans="1:15" s="42" customFormat="1" ht="15.75" hidden="1" x14ac:dyDescent="0.25">
      <c r="A162" s="54" t="s">
        <v>85</v>
      </c>
      <c r="B162" s="238" t="s">
        <v>86</v>
      </c>
      <c r="C162" s="238"/>
      <c r="D162" s="238"/>
      <c r="E162" s="238"/>
      <c r="F162" s="238"/>
      <c r="G162" s="52"/>
      <c r="H162" s="52"/>
      <c r="I162" s="52"/>
      <c r="J162" s="52"/>
      <c r="K162" s="52"/>
      <c r="L162" s="52"/>
      <c r="M162" s="104"/>
      <c r="N162" s="104"/>
      <c r="O162" s="104"/>
    </row>
    <row r="163" spans="1:15" s="42" customFormat="1" ht="15.75" hidden="1" x14ac:dyDescent="0.25">
      <c r="A163" s="53" t="s">
        <v>74</v>
      </c>
      <c r="B163" s="238"/>
      <c r="C163" s="238"/>
      <c r="D163" s="238"/>
      <c r="E163" s="238"/>
      <c r="F163" s="238"/>
      <c r="G163" s="52"/>
      <c r="H163" s="52"/>
      <c r="I163" s="52"/>
      <c r="J163" s="52"/>
      <c r="K163" s="52"/>
      <c r="L163" s="52"/>
      <c r="M163" s="104"/>
      <c r="N163" s="104"/>
      <c r="O163" s="104"/>
    </row>
    <row r="164" spans="1:15" s="42" customFormat="1" ht="26.25" customHeight="1" x14ac:dyDescent="0.25">
      <c r="A164" s="102"/>
      <c r="B164" s="299" t="s">
        <v>214</v>
      </c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3"/>
    </row>
    <row r="165" spans="1:15" s="42" customFormat="1" ht="18.75" x14ac:dyDescent="0.25">
      <c r="A165" s="102"/>
      <c r="B165" s="151" t="s">
        <v>179</v>
      </c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3"/>
    </row>
    <row r="166" spans="1:15" s="42" customFormat="1" ht="15.75" x14ac:dyDescent="0.25">
      <c r="A166" s="54" t="s">
        <v>79</v>
      </c>
      <c r="B166" s="249" t="s">
        <v>80</v>
      </c>
      <c r="C166" s="249"/>
      <c r="D166" s="249"/>
      <c r="E166" s="249"/>
      <c r="F166" s="249"/>
      <c r="G166" s="103"/>
      <c r="H166" s="103"/>
      <c r="I166" s="103"/>
      <c r="J166" s="103"/>
      <c r="K166" s="103"/>
      <c r="L166" s="103"/>
      <c r="M166" s="103"/>
      <c r="N166" s="103"/>
      <c r="O166" s="52"/>
    </row>
    <row r="167" spans="1:15" s="42" customFormat="1" ht="30.75" customHeight="1" x14ac:dyDescent="0.25">
      <c r="A167" s="100"/>
      <c r="B167" s="173" t="s">
        <v>196</v>
      </c>
      <c r="C167" s="174"/>
      <c r="D167" s="174"/>
      <c r="E167" s="174"/>
      <c r="F167" s="175"/>
      <c r="G167" s="121">
        <v>172.34100000000001</v>
      </c>
      <c r="H167" s="121"/>
      <c r="I167" s="121">
        <f>G167</f>
        <v>172.34100000000001</v>
      </c>
      <c r="J167" s="121">
        <v>184.61500000000001</v>
      </c>
      <c r="K167" s="121"/>
      <c r="L167" s="121">
        <f>J167</f>
        <v>184.61500000000001</v>
      </c>
      <c r="M167" s="131">
        <f>J167/G167*100</f>
        <v>107.12192687752768</v>
      </c>
      <c r="N167" s="131"/>
      <c r="O167" s="144">
        <f>M167</f>
        <v>107.12192687752768</v>
      </c>
    </row>
    <row r="168" spans="1:15" s="42" customFormat="1" ht="15.75" x14ac:dyDescent="0.25">
      <c r="A168" s="54" t="s">
        <v>81</v>
      </c>
      <c r="B168" s="249" t="s">
        <v>82</v>
      </c>
      <c r="C168" s="249"/>
      <c r="D168" s="249"/>
      <c r="E168" s="249"/>
      <c r="F168" s="249"/>
      <c r="G168" s="121"/>
      <c r="H168" s="121"/>
      <c r="I168" s="121"/>
      <c r="J168" s="121"/>
      <c r="K168" s="121"/>
      <c r="L168" s="121"/>
      <c r="M168" s="131"/>
      <c r="N168" s="131"/>
      <c r="O168" s="144"/>
    </row>
    <row r="169" spans="1:15" s="42" customFormat="1" ht="30" customHeight="1" x14ac:dyDescent="0.25">
      <c r="A169" s="100"/>
      <c r="B169" s="173" t="s">
        <v>197</v>
      </c>
      <c r="C169" s="174"/>
      <c r="D169" s="174"/>
      <c r="E169" s="174"/>
      <c r="F169" s="175"/>
      <c r="G169" s="121">
        <v>229</v>
      </c>
      <c r="H169" s="121"/>
      <c r="I169" s="121">
        <f>G169</f>
        <v>229</v>
      </c>
      <c r="J169" s="121">
        <v>213</v>
      </c>
      <c r="K169" s="121"/>
      <c r="L169" s="121">
        <f>J169</f>
        <v>213</v>
      </c>
      <c r="M169" s="131">
        <f>J169/G169*100</f>
        <v>93.013100436681214</v>
      </c>
      <c r="N169" s="131"/>
      <c r="O169" s="144">
        <f>M169</f>
        <v>93.013100436681214</v>
      </c>
    </row>
    <row r="170" spans="1:15" s="42" customFormat="1" ht="15.75" x14ac:dyDescent="0.25">
      <c r="A170" s="54" t="s">
        <v>83</v>
      </c>
      <c r="B170" s="249" t="s">
        <v>84</v>
      </c>
      <c r="C170" s="249"/>
      <c r="D170" s="249"/>
      <c r="E170" s="249"/>
      <c r="F170" s="249"/>
      <c r="G170" s="121"/>
      <c r="H170" s="121"/>
      <c r="I170" s="121"/>
      <c r="J170" s="121"/>
      <c r="K170" s="121"/>
      <c r="L170" s="121"/>
      <c r="M170" s="131"/>
      <c r="N170" s="131"/>
      <c r="O170" s="144"/>
    </row>
    <row r="171" spans="1:15" s="42" customFormat="1" ht="30" customHeight="1" x14ac:dyDescent="0.25">
      <c r="A171" s="100"/>
      <c r="B171" s="173" t="s">
        <v>200</v>
      </c>
      <c r="C171" s="174"/>
      <c r="D171" s="174"/>
      <c r="E171" s="174"/>
      <c r="F171" s="175"/>
      <c r="G171" s="130">
        <f>G167/G169</f>
        <v>0.75258078602620093</v>
      </c>
      <c r="H171" s="130"/>
      <c r="I171" s="130">
        <f>G171</f>
        <v>0.75258078602620093</v>
      </c>
      <c r="J171" s="130">
        <f>J167/J169</f>
        <v>0.86673708920187797</v>
      </c>
      <c r="K171" s="130"/>
      <c r="L171" s="130">
        <f>J171</f>
        <v>0.86673708920187797</v>
      </c>
      <c r="M171" s="131">
        <f>J171/G171*100</f>
        <v>115.16864438945464</v>
      </c>
      <c r="N171" s="131"/>
      <c r="O171" s="144">
        <f>M171</f>
        <v>115.16864438945464</v>
      </c>
    </row>
    <row r="172" spans="1:15" s="42" customFormat="1" ht="15.75" hidden="1" x14ac:dyDescent="0.25">
      <c r="A172" s="54" t="s">
        <v>85</v>
      </c>
      <c r="B172" s="238" t="s">
        <v>86</v>
      </c>
      <c r="C172" s="238"/>
      <c r="D172" s="238"/>
      <c r="E172" s="238"/>
      <c r="F172" s="238"/>
      <c r="G172" s="103"/>
      <c r="H172" s="103"/>
      <c r="I172" s="103"/>
      <c r="J172" s="103"/>
      <c r="K172" s="103"/>
      <c r="L172" s="103"/>
      <c r="M172" s="103"/>
      <c r="N172" s="103"/>
      <c r="O172" s="52"/>
    </row>
    <row r="173" spans="1:15" s="42" customFormat="1" ht="30" hidden="1" customHeight="1" x14ac:dyDescent="0.25">
      <c r="A173" s="100"/>
      <c r="B173" s="250"/>
      <c r="C173" s="250"/>
      <c r="D173" s="250"/>
      <c r="E173" s="250"/>
      <c r="F173" s="250"/>
      <c r="G173" s="103"/>
      <c r="H173" s="103"/>
      <c r="I173" s="103"/>
      <c r="J173" s="103"/>
      <c r="K173" s="103"/>
      <c r="L173" s="103"/>
      <c r="M173" s="103"/>
      <c r="N173" s="103"/>
      <c r="O173" s="52"/>
    </row>
    <row r="174" spans="1:15" s="42" customFormat="1" ht="30" customHeight="1" x14ac:dyDescent="0.25">
      <c r="A174" s="100"/>
      <c r="B174" s="299" t="s">
        <v>215</v>
      </c>
      <c r="C174" s="252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3"/>
    </row>
    <row r="175" spans="1:15" s="42" customFormat="1" ht="30" customHeight="1" x14ac:dyDescent="0.3">
      <c r="A175" s="100"/>
      <c r="B175" s="251" t="s">
        <v>216</v>
      </c>
      <c r="C175" s="251"/>
      <c r="D175" s="251"/>
      <c r="E175" s="251"/>
      <c r="F175" s="251"/>
      <c r="G175" s="251"/>
      <c r="H175" s="251"/>
      <c r="I175" s="251"/>
      <c r="J175" s="251"/>
      <c r="K175" s="251"/>
      <c r="L175" s="251"/>
      <c r="M175" s="251"/>
      <c r="N175" s="251"/>
      <c r="O175" s="52"/>
    </row>
    <row r="176" spans="1:15" s="42" customFormat="1" ht="30" customHeight="1" x14ac:dyDescent="0.25">
      <c r="A176" s="54" t="s">
        <v>79</v>
      </c>
      <c r="B176" s="249" t="s">
        <v>80</v>
      </c>
      <c r="C176" s="249"/>
      <c r="D176" s="249"/>
      <c r="E176" s="249"/>
      <c r="F176" s="249"/>
      <c r="G176" s="103"/>
      <c r="H176" s="103"/>
      <c r="I176" s="103"/>
      <c r="J176" s="103"/>
      <c r="K176" s="103"/>
      <c r="L176" s="103"/>
      <c r="M176" s="103"/>
      <c r="N176" s="103"/>
      <c r="O176" s="52"/>
    </row>
    <row r="177" spans="1:15" s="42" customFormat="1" ht="30" customHeight="1" x14ac:dyDescent="0.25">
      <c r="A177" s="100"/>
      <c r="B177" s="145" t="str">
        <f>[1]паспорт!$B$94</f>
        <v>Витрати на надання грошової допомоги почесним громадянам</v>
      </c>
      <c r="C177" s="146"/>
      <c r="D177" s="146"/>
      <c r="E177" s="146"/>
      <c r="F177" s="147"/>
      <c r="G177" s="130">
        <v>138.94999999999999</v>
      </c>
      <c r="H177" s="130"/>
      <c r="I177" s="130">
        <f>G177</f>
        <v>138.94999999999999</v>
      </c>
      <c r="J177" s="130">
        <v>138.03</v>
      </c>
      <c r="K177" s="130"/>
      <c r="L177" s="130">
        <f>J177</f>
        <v>138.03</v>
      </c>
      <c r="M177" s="131">
        <f>J177/G177*100</f>
        <v>99.337891327815768</v>
      </c>
      <c r="N177" s="131"/>
      <c r="O177" s="144">
        <f>M177</f>
        <v>99.337891327815768</v>
      </c>
    </row>
    <row r="178" spans="1:15" s="42" customFormat="1" ht="30" customHeight="1" x14ac:dyDescent="0.25">
      <c r="A178" s="54" t="s">
        <v>81</v>
      </c>
      <c r="B178" s="249" t="s">
        <v>82</v>
      </c>
      <c r="C178" s="249"/>
      <c r="D178" s="249"/>
      <c r="E178" s="249"/>
      <c r="F178" s="249"/>
      <c r="G178" s="121"/>
      <c r="H178" s="121"/>
      <c r="I178" s="121"/>
      <c r="J178" s="121"/>
      <c r="K178" s="121"/>
      <c r="L178" s="121"/>
      <c r="M178" s="131"/>
      <c r="N178" s="131"/>
      <c r="O178" s="144"/>
    </row>
    <row r="179" spans="1:15" s="42" customFormat="1" ht="30" customHeight="1" x14ac:dyDescent="0.25">
      <c r="A179" s="100"/>
      <c r="B179" s="254" t="s">
        <v>201</v>
      </c>
      <c r="C179" s="254"/>
      <c r="D179" s="254"/>
      <c r="E179" s="254"/>
      <c r="F179" s="254"/>
      <c r="G179" s="121">
        <v>14</v>
      </c>
      <c r="H179" s="121"/>
      <c r="I179" s="121">
        <f>G179</f>
        <v>14</v>
      </c>
      <c r="J179" s="121">
        <v>13</v>
      </c>
      <c r="K179" s="121"/>
      <c r="L179" s="121">
        <f>J179</f>
        <v>13</v>
      </c>
      <c r="M179" s="131">
        <f>J179/G179*100</f>
        <v>92.857142857142861</v>
      </c>
      <c r="N179" s="131"/>
      <c r="O179" s="144">
        <f>M179</f>
        <v>92.857142857142861</v>
      </c>
    </row>
    <row r="180" spans="1:15" s="42" customFormat="1" ht="30" customHeight="1" x14ac:dyDescent="0.25">
      <c r="A180" s="54" t="s">
        <v>83</v>
      </c>
      <c r="B180" s="249" t="s">
        <v>84</v>
      </c>
      <c r="C180" s="249"/>
      <c r="D180" s="249"/>
      <c r="E180" s="249"/>
      <c r="F180" s="249"/>
      <c r="G180" s="121"/>
      <c r="H180" s="121"/>
      <c r="I180" s="121"/>
      <c r="J180" s="121"/>
      <c r="K180" s="121"/>
      <c r="L180" s="121"/>
      <c r="M180" s="131"/>
      <c r="N180" s="131"/>
      <c r="O180" s="144"/>
    </row>
    <row r="181" spans="1:15" s="42" customFormat="1" ht="30" customHeight="1" x14ac:dyDescent="0.25">
      <c r="A181" s="100"/>
      <c r="B181" s="254" t="s">
        <v>202</v>
      </c>
      <c r="C181" s="254"/>
      <c r="D181" s="254"/>
      <c r="E181" s="254"/>
      <c r="F181" s="254"/>
      <c r="G181" s="130">
        <f>G177/G179</f>
        <v>9.9249999999999989</v>
      </c>
      <c r="H181" s="130"/>
      <c r="I181" s="130">
        <f>G181</f>
        <v>9.9249999999999989</v>
      </c>
      <c r="J181" s="130">
        <f>J177/J179</f>
        <v>10.617692307692307</v>
      </c>
      <c r="K181" s="130"/>
      <c r="L181" s="130">
        <f>J181</f>
        <v>10.617692307692307</v>
      </c>
      <c r="M181" s="131">
        <f>J181/G181*100</f>
        <v>106.97926758380159</v>
      </c>
      <c r="N181" s="131"/>
      <c r="O181" s="144">
        <f>M181</f>
        <v>106.97926758380159</v>
      </c>
    </row>
    <row r="182" spans="1:15" s="42" customFormat="1" ht="30" hidden="1" customHeight="1" x14ac:dyDescent="0.25">
      <c r="A182" s="54" t="s">
        <v>85</v>
      </c>
      <c r="B182" s="238" t="s">
        <v>86</v>
      </c>
      <c r="C182" s="238"/>
      <c r="D182" s="238"/>
      <c r="E182" s="238"/>
      <c r="F182" s="238"/>
      <c r="G182" s="103"/>
      <c r="H182" s="103"/>
      <c r="I182" s="103"/>
      <c r="J182" s="103"/>
      <c r="K182" s="103"/>
      <c r="L182" s="103"/>
      <c r="M182" s="105"/>
      <c r="N182" s="105"/>
      <c r="O182" s="104"/>
    </row>
    <row r="183" spans="1:15" s="42" customFormat="1" ht="30" hidden="1" customHeight="1" x14ac:dyDescent="0.25">
      <c r="A183" s="100"/>
      <c r="B183" s="250"/>
      <c r="C183" s="250"/>
      <c r="D183" s="250"/>
      <c r="E183" s="250"/>
      <c r="F183" s="250"/>
      <c r="G183" s="103"/>
      <c r="H183" s="103"/>
      <c r="I183" s="103"/>
      <c r="J183" s="103"/>
      <c r="K183" s="103"/>
      <c r="L183" s="103"/>
      <c r="M183" s="105"/>
      <c r="N183" s="105"/>
      <c r="O183" s="104"/>
    </row>
    <row r="184" spans="1:15" s="42" customFormat="1" ht="30" customHeight="1" x14ac:dyDescent="0.25">
      <c r="A184" s="100"/>
      <c r="B184" s="299" t="s">
        <v>217</v>
      </c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3"/>
    </row>
    <row r="185" spans="1:15" s="42" customFormat="1" ht="30" customHeight="1" x14ac:dyDescent="0.3">
      <c r="A185" s="100"/>
      <c r="B185" s="292" t="s">
        <v>218</v>
      </c>
      <c r="C185" s="293"/>
      <c r="D185" s="293"/>
      <c r="E185" s="293"/>
      <c r="F185" s="293"/>
      <c r="G185" s="293"/>
      <c r="H185" s="293"/>
      <c r="I185" s="293"/>
      <c r="J185" s="293"/>
      <c r="K185" s="293"/>
      <c r="L185" s="293"/>
      <c r="M185" s="293"/>
      <c r="N185" s="293"/>
      <c r="O185" s="294"/>
    </row>
    <row r="186" spans="1:15" s="42" customFormat="1" ht="30" customHeight="1" x14ac:dyDescent="0.25">
      <c r="A186" s="54" t="s">
        <v>79</v>
      </c>
      <c r="B186" s="249" t="s">
        <v>80</v>
      </c>
      <c r="C186" s="249"/>
      <c r="D186" s="249"/>
      <c r="E186" s="249"/>
      <c r="F186" s="249"/>
      <c r="G186" s="103"/>
      <c r="H186" s="103"/>
      <c r="I186" s="103"/>
      <c r="J186" s="103"/>
      <c r="K186" s="103"/>
      <c r="L186" s="103"/>
      <c r="M186" s="103"/>
      <c r="N186" s="103"/>
      <c r="O186" s="52"/>
    </row>
    <row r="187" spans="1:15" s="42" customFormat="1" ht="30" customHeight="1" x14ac:dyDescent="0.25">
      <c r="A187" s="100"/>
      <c r="B187" s="254" t="s">
        <v>203</v>
      </c>
      <c r="C187" s="254"/>
      <c r="D187" s="254"/>
      <c r="E187" s="254"/>
      <c r="F187" s="254"/>
      <c r="G187" s="121">
        <v>4324.6329999999998</v>
      </c>
      <c r="H187" s="121"/>
      <c r="I187" s="121">
        <f>G187</f>
        <v>4324.6329999999998</v>
      </c>
      <c r="J187" s="130">
        <v>907.61950000000002</v>
      </c>
      <c r="K187" s="121"/>
      <c r="L187" s="130">
        <f>J187</f>
        <v>907.61950000000002</v>
      </c>
      <c r="M187" s="131">
        <f>J187/G187*100</f>
        <v>20.987202844726941</v>
      </c>
      <c r="N187" s="131"/>
      <c r="O187" s="144">
        <f>M187</f>
        <v>20.987202844726941</v>
      </c>
    </row>
    <row r="188" spans="1:15" s="42" customFormat="1" ht="30" customHeight="1" x14ac:dyDescent="0.25">
      <c r="A188" s="54" t="s">
        <v>81</v>
      </c>
      <c r="B188" s="249" t="s">
        <v>82</v>
      </c>
      <c r="C188" s="249"/>
      <c r="D188" s="249"/>
      <c r="E188" s="249"/>
      <c r="F188" s="249"/>
      <c r="G188" s="121"/>
      <c r="H188" s="121"/>
      <c r="I188" s="121"/>
      <c r="J188" s="121"/>
      <c r="K188" s="121"/>
      <c r="L188" s="121"/>
      <c r="M188" s="131"/>
      <c r="N188" s="131"/>
      <c r="O188" s="144"/>
    </row>
    <row r="189" spans="1:15" s="42" customFormat="1" ht="30" customHeight="1" x14ac:dyDescent="0.25">
      <c r="A189" s="100"/>
      <c r="B189" s="254" t="s">
        <v>204</v>
      </c>
      <c r="C189" s="254"/>
      <c r="D189" s="254"/>
      <c r="E189" s="254"/>
      <c r="F189" s="254"/>
      <c r="G189" s="121">
        <v>405</v>
      </c>
      <c r="H189" s="121"/>
      <c r="I189" s="121">
        <f>G189</f>
        <v>405</v>
      </c>
      <c r="J189" s="121">
        <v>158</v>
      </c>
      <c r="K189" s="121"/>
      <c r="L189" s="121">
        <f>J189</f>
        <v>158</v>
      </c>
      <c r="M189" s="131">
        <f>J189/G189*100</f>
        <v>39.012345679012341</v>
      </c>
      <c r="N189" s="131"/>
      <c r="O189" s="144">
        <f>M189</f>
        <v>39.012345679012341</v>
      </c>
    </row>
    <row r="190" spans="1:15" s="42" customFormat="1" ht="30" customHeight="1" x14ac:dyDescent="0.25">
      <c r="A190" s="54" t="s">
        <v>83</v>
      </c>
      <c r="B190" s="249" t="s">
        <v>84</v>
      </c>
      <c r="C190" s="249"/>
      <c r="D190" s="249"/>
      <c r="E190" s="249"/>
      <c r="F190" s="249"/>
      <c r="G190" s="121"/>
      <c r="H190" s="121"/>
      <c r="I190" s="121"/>
      <c r="J190" s="121"/>
      <c r="K190" s="121"/>
      <c r="L190" s="121"/>
      <c r="M190" s="131"/>
      <c r="N190" s="131"/>
      <c r="O190" s="144"/>
    </row>
    <row r="191" spans="1:15" s="42" customFormat="1" ht="30" customHeight="1" x14ac:dyDescent="0.25">
      <c r="A191" s="100"/>
      <c r="B191" s="254" t="s">
        <v>206</v>
      </c>
      <c r="C191" s="254"/>
      <c r="D191" s="254"/>
      <c r="E191" s="254"/>
      <c r="F191" s="254"/>
      <c r="G191" s="130">
        <f>G187/G189</f>
        <v>10.678106172839506</v>
      </c>
      <c r="H191" s="130"/>
      <c r="I191" s="130">
        <f>G191</f>
        <v>10.678106172839506</v>
      </c>
      <c r="J191" s="130">
        <f>J187/J189</f>
        <v>5.7444272151898739</v>
      </c>
      <c r="K191" s="130"/>
      <c r="L191" s="130">
        <f>J191</f>
        <v>5.7444272151898739</v>
      </c>
      <c r="M191" s="131">
        <f>J191/G191*100</f>
        <v>53.796311089331716</v>
      </c>
      <c r="N191" s="131"/>
      <c r="O191" s="144">
        <f>M191</f>
        <v>53.796311089331716</v>
      </c>
    </row>
    <row r="192" spans="1:15" s="42" customFormat="1" ht="30" hidden="1" customHeight="1" x14ac:dyDescent="0.25">
      <c r="A192" s="54" t="s">
        <v>85</v>
      </c>
      <c r="B192" s="238" t="s">
        <v>86</v>
      </c>
      <c r="C192" s="238"/>
      <c r="D192" s="238"/>
      <c r="E192" s="238"/>
      <c r="F192" s="238"/>
      <c r="G192" s="103"/>
      <c r="H192" s="103"/>
      <c r="I192" s="103"/>
      <c r="J192" s="103"/>
      <c r="K192" s="103"/>
      <c r="L192" s="103"/>
      <c r="M192" s="105"/>
      <c r="N192" s="105"/>
      <c r="O192" s="104"/>
    </row>
    <row r="193" spans="1:15" s="42" customFormat="1" ht="30" hidden="1" customHeight="1" x14ac:dyDescent="0.25">
      <c r="A193" s="100"/>
      <c r="B193" s="299"/>
      <c r="C193" s="252"/>
      <c r="D193" s="252"/>
      <c r="E193" s="252"/>
      <c r="F193" s="253"/>
      <c r="G193" s="103"/>
      <c r="H193" s="103"/>
      <c r="I193" s="103"/>
      <c r="J193" s="103"/>
      <c r="K193" s="103"/>
      <c r="L193" s="103"/>
      <c r="M193" s="105"/>
      <c r="N193" s="105"/>
      <c r="O193" s="104"/>
    </row>
    <row r="194" spans="1:15" s="42" customFormat="1" ht="30" customHeight="1" x14ac:dyDescent="0.25">
      <c r="A194" s="102"/>
      <c r="B194" s="252" t="s">
        <v>220</v>
      </c>
      <c r="C194" s="252"/>
      <c r="D194" s="252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3"/>
    </row>
    <row r="195" spans="1:15" s="42" customFormat="1" ht="30" customHeight="1" x14ac:dyDescent="0.25">
      <c r="A195" s="102"/>
      <c r="B195" s="167" t="s">
        <v>219</v>
      </c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9"/>
    </row>
    <row r="196" spans="1:15" s="42" customFormat="1" ht="30" customHeight="1" x14ac:dyDescent="0.25">
      <c r="A196" s="120"/>
      <c r="B196" s="300" t="s">
        <v>128</v>
      </c>
      <c r="C196" s="301"/>
      <c r="D196" s="301"/>
      <c r="E196" s="301"/>
      <c r="F196" s="302"/>
      <c r="G196" s="121"/>
      <c r="H196" s="121"/>
      <c r="I196" s="121"/>
      <c r="J196" s="121"/>
      <c r="K196" s="121"/>
      <c r="L196" s="121"/>
      <c r="M196" s="121"/>
      <c r="N196" s="121"/>
      <c r="O196" s="121"/>
    </row>
    <row r="197" spans="1:15" s="42" customFormat="1" ht="30" customHeight="1" x14ac:dyDescent="0.25">
      <c r="A197" s="120"/>
      <c r="B197" s="146" t="str">
        <f>[1]паспорт!$B$108</f>
        <v>Витрати на надання матеріальної допомоги дітям з рідкісними орфаними захворюваннями</v>
      </c>
      <c r="C197" s="146"/>
      <c r="D197" s="146"/>
      <c r="E197" s="146"/>
      <c r="F197" s="146"/>
      <c r="G197" s="121">
        <v>57.906999999999996</v>
      </c>
      <c r="H197" s="121"/>
      <c r="I197" s="121">
        <f>SUM(G197:H197)</f>
        <v>57.906999999999996</v>
      </c>
      <c r="J197" s="121">
        <v>54.944000000000003</v>
      </c>
      <c r="K197" s="121"/>
      <c r="L197" s="121">
        <f>SUM(J197:K197)</f>
        <v>54.944000000000003</v>
      </c>
      <c r="M197" s="131">
        <f>L197/I197*100</f>
        <v>94.883174745712964</v>
      </c>
      <c r="N197" s="131"/>
      <c r="O197" s="131">
        <f>SUM(M197:N197)</f>
        <v>94.883174745712964</v>
      </c>
    </row>
    <row r="198" spans="1:15" s="42" customFormat="1" ht="30" customHeight="1" x14ac:dyDescent="0.25">
      <c r="A198" s="120"/>
      <c r="B198" s="303" t="s">
        <v>9</v>
      </c>
      <c r="C198" s="304"/>
      <c r="D198" s="304"/>
      <c r="E198" s="304"/>
      <c r="F198" s="305"/>
      <c r="G198" s="121"/>
      <c r="H198" s="121"/>
      <c r="I198" s="121"/>
      <c r="J198" s="121"/>
      <c r="K198" s="121"/>
      <c r="L198" s="121"/>
      <c r="M198" s="121"/>
      <c r="N198" s="121"/>
      <c r="O198" s="121"/>
    </row>
    <row r="199" spans="1:15" s="42" customFormat="1" ht="30" customHeight="1" x14ac:dyDescent="0.25">
      <c r="A199" s="120"/>
      <c r="B199" s="146" t="s">
        <v>205</v>
      </c>
      <c r="C199" s="146"/>
      <c r="D199" s="146"/>
      <c r="E199" s="146"/>
      <c r="F199" s="146"/>
      <c r="G199" s="121">
        <v>5</v>
      </c>
      <c r="H199" s="121"/>
      <c r="I199" s="121">
        <f>SUM(G199:H199)</f>
        <v>5</v>
      </c>
      <c r="J199" s="121">
        <v>6</v>
      </c>
      <c r="K199" s="121"/>
      <c r="L199" s="121">
        <f>SUM(J199:K199)</f>
        <v>6</v>
      </c>
      <c r="M199" s="121">
        <f>L199/I199*100</f>
        <v>120</v>
      </c>
      <c r="N199" s="121"/>
      <c r="O199" s="121">
        <f>SUM(M199:N199)</f>
        <v>120</v>
      </c>
    </row>
    <row r="200" spans="1:15" s="42" customFormat="1" ht="30" customHeight="1" x14ac:dyDescent="0.25">
      <c r="A200" s="120"/>
      <c r="B200" s="300" t="s">
        <v>163</v>
      </c>
      <c r="C200" s="301"/>
      <c r="D200" s="301"/>
      <c r="E200" s="301"/>
      <c r="F200" s="302"/>
      <c r="G200" s="121"/>
      <c r="H200" s="121"/>
      <c r="I200" s="121"/>
      <c r="J200" s="121"/>
      <c r="K200" s="121"/>
      <c r="L200" s="121"/>
      <c r="M200" s="121"/>
      <c r="N200" s="121"/>
      <c r="O200" s="121"/>
    </row>
    <row r="201" spans="1:15" s="42" customFormat="1" ht="30" customHeight="1" x14ac:dyDescent="0.25">
      <c r="A201" s="120"/>
      <c r="B201" s="146" t="str">
        <f>[1]паспорт!$B$112</f>
        <v>Середній розмір матеріальної допомоги дітям з рідкісними орфаними захворюваннями</v>
      </c>
      <c r="C201" s="146"/>
      <c r="D201" s="146"/>
      <c r="E201" s="146"/>
      <c r="F201" s="146"/>
      <c r="G201" s="130">
        <f>G197/G199</f>
        <v>11.581399999999999</v>
      </c>
      <c r="H201" s="130"/>
      <c r="I201" s="130">
        <f>SUM(G201:H201)</f>
        <v>11.581399999999999</v>
      </c>
      <c r="J201" s="130">
        <f>J197/J199</f>
        <v>9.1573333333333338</v>
      </c>
      <c r="K201" s="130"/>
      <c r="L201" s="130">
        <f>SUM(J201:K201)</f>
        <v>9.1573333333333338</v>
      </c>
      <c r="M201" s="131">
        <f>L201/I201*100</f>
        <v>79.069312288094139</v>
      </c>
      <c r="N201" s="131"/>
      <c r="O201" s="131">
        <f>SUM(M201:N201)</f>
        <v>79.069312288094139</v>
      </c>
    </row>
    <row r="202" spans="1:15" s="42" customFormat="1" ht="30" customHeight="1" x14ac:dyDescent="0.25">
      <c r="A202" s="120"/>
      <c r="B202" s="252" t="s">
        <v>221</v>
      </c>
      <c r="C202" s="252"/>
      <c r="D202" s="252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3"/>
    </row>
    <row r="203" spans="1:15" s="42" customFormat="1" ht="30" customHeight="1" x14ac:dyDescent="0.25">
      <c r="A203" s="120"/>
      <c r="B203" s="154" t="s">
        <v>207</v>
      </c>
      <c r="C203" s="155"/>
      <c r="D203" s="155"/>
      <c r="E203" s="155"/>
      <c r="F203" s="155"/>
      <c r="G203" s="155"/>
      <c r="H203" s="155"/>
      <c r="I203" s="155"/>
      <c r="J203" s="155"/>
      <c r="K203" s="155"/>
      <c r="L203" s="155"/>
      <c r="M203" s="155"/>
      <c r="N203" s="155"/>
      <c r="O203" s="156"/>
    </row>
    <row r="204" spans="1:15" s="42" customFormat="1" ht="30" customHeight="1" x14ac:dyDescent="0.25">
      <c r="A204" s="120"/>
      <c r="B204" s="300" t="s">
        <v>128</v>
      </c>
      <c r="C204" s="301"/>
      <c r="D204" s="301"/>
      <c r="E204" s="301"/>
      <c r="F204" s="302"/>
      <c r="G204" s="121"/>
      <c r="H204" s="121"/>
      <c r="I204" s="121"/>
      <c r="J204" s="121"/>
      <c r="K204" s="121"/>
      <c r="L204" s="121"/>
      <c r="M204" s="121"/>
      <c r="N204" s="121"/>
      <c r="O204" s="121"/>
    </row>
    <row r="205" spans="1:15" s="42" customFormat="1" ht="30" customHeight="1" x14ac:dyDescent="0.25">
      <c r="A205" s="120"/>
      <c r="B205" s="145" t="str">
        <f>[1]паспорт!$B$115</f>
        <v>Витрати на надання матеріальної допомоги учасникам АТО та членам їх сімей</v>
      </c>
      <c r="C205" s="146"/>
      <c r="D205" s="146"/>
      <c r="E205" s="146"/>
      <c r="F205" s="146"/>
      <c r="G205" s="121">
        <v>4.9850000000000003</v>
      </c>
      <c r="H205" s="121"/>
      <c r="I205" s="121">
        <f>SUM(G205:H205)</f>
        <v>4.9850000000000003</v>
      </c>
      <c r="J205" s="121">
        <v>5.4539999999999997</v>
      </c>
      <c r="K205" s="121"/>
      <c r="L205" s="121">
        <f>SUM(J205:K205)</f>
        <v>5.4539999999999997</v>
      </c>
      <c r="M205" s="131">
        <f>L205/I205*100</f>
        <v>109.40822467402205</v>
      </c>
      <c r="N205" s="131"/>
      <c r="O205" s="131">
        <f>SUM(M205:N205)</f>
        <v>109.40822467402205</v>
      </c>
    </row>
    <row r="206" spans="1:15" s="42" customFormat="1" ht="30" customHeight="1" x14ac:dyDescent="0.25">
      <c r="A206" s="120"/>
      <c r="B206" s="300" t="s">
        <v>9</v>
      </c>
      <c r="C206" s="301"/>
      <c r="D206" s="301"/>
      <c r="E206" s="301"/>
      <c r="F206" s="302"/>
      <c r="G206" s="121"/>
      <c r="H206" s="121"/>
      <c r="I206" s="121"/>
      <c r="J206" s="121"/>
      <c r="K206" s="121"/>
      <c r="L206" s="121"/>
      <c r="M206" s="121"/>
      <c r="N206" s="121"/>
      <c r="O206" s="121"/>
    </row>
    <row r="207" spans="1:15" s="42" customFormat="1" ht="30" customHeight="1" x14ac:dyDescent="0.25">
      <c r="A207" s="120"/>
      <c r="B207" s="145" t="str">
        <f>[1]паспорт!$B$117</f>
        <v>Кількість одержувачів одноразової грошової допомоги учасниками АТО та членами їх сімей</v>
      </c>
      <c r="C207" s="146"/>
      <c r="D207" s="146"/>
      <c r="E207" s="146"/>
      <c r="F207" s="146"/>
      <c r="G207" s="121">
        <v>5</v>
      </c>
      <c r="H207" s="121"/>
      <c r="I207" s="121">
        <f>SUM(G207:H207)</f>
        <v>5</v>
      </c>
      <c r="J207" s="121">
        <v>5</v>
      </c>
      <c r="K207" s="121"/>
      <c r="L207" s="121">
        <f>SUM(J207:K207)</f>
        <v>5</v>
      </c>
      <c r="M207" s="121">
        <f>L207/I207*100</f>
        <v>100</v>
      </c>
      <c r="N207" s="121"/>
      <c r="O207" s="121">
        <f>SUM(M207:N207)</f>
        <v>100</v>
      </c>
    </row>
    <row r="208" spans="1:15" s="42" customFormat="1" ht="30" customHeight="1" x14ac:dyDescent="0.25">
      <c r="A208" s="120"/>
      <c r="B208" s="300" t="s">
        <v>163</v>
      </c>
      <c r="C208" s="301"/>
      <c r="D208" s="301"/>
      <c r="E208" s="301"/>
      <c r="F208" s="302"/>
      <c r="G208" s="121"/>
      <c r="H208" s="121"/>
      <c r="I208" s="121"/>
      <c r="J208" s="121"/>
      <c r="K208" s="121"/>
      <c r="L208" s="121"/>
      <c r="M208" s="121"/>
      <c r="N208" s="121"/>
      <c r="O208" s="121"/>
    </row>
    <row r="209" spans="1:15" s="42" customFormat="1" ht="30" customHeight="1" x14ac:dyDescent="0.25">
      <c r="A209" s="120"/>
      <c r="B209" s="145" t="str">
        <f>[1]паспорт!$B$119</f>
        <v>Середній розмір одноразової грошової допомоги учасникам АТО та членам їх сімей</v>
      </c>
      <c r="C209" s="146"/>
      <c r="D209" s="146"/>
      <c r="E209" s="146"/>
      <c r="F209" s="146"/>
      <c r="G209" s="121">
        <f>G205/G207</f>
        <v>0.99700000000000011</v>
      </c>
      <c r="H209" s="121"/>
      <c r="I209" s="121">
        <f>SUM(G209:H209)</f>
        <v>0.99700000000000011</v>
      </c>
      <c r="J209" s="130">
        <f>J205/J207</f>
        <v>1.0908</v>
      </c>
      <c r="K209" s="130"/>
      <c r="L209" s="130">
        <f>SUM(J209:K209)</f>
        <v>1.0908</v>
      </c>
      <c r="M209" s="131">
        <f>L209/I209*100</f>
        <v>109.40822467402205</v>
      </c>
      <c r="N209" s="131"/>
      <c r="O209" s="131">
        <f>SUM(M209:N209)</f>
        <v>109.40822467402205</v>
      </c>
    </row>
    <row r="210" spans="1:15" s="42" customFormat="1" ht="30" customHeight="1" x14ac:dyDescent="0.25">
      <c r="A210" s="120"/>
      <c r="B210" s="252" t="s">
        <v>222</v>
      </c>
      <c r="C210" s="252"/>
      <c r="D210" s="252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3"/>
    </row>
    <row r="211" spans="1:15" s="42" customFormat="1" ht="30" customHeight="1" x14ac:dyDescent="0.25">
      <c r="A211" s="120"/>
      <c r="B211" s="154" t="s">
        <v>183</v>
      </c>
      <c r="C211" s="155"/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6"/>
    </row>
    <row r="212" spans="1:15" s="42" customFormat="1" ht="30" customHeight="1" x14ac:dyDescent="0.25">
      <c r="A212" s="120"/>
      <c r="B212" s="300" t="s">
        <v>128</v>
      </c>
      <c r="C212" s="301"/>
      <c r="D212" s="301"/>
      <c r="E212" s="301"/>
      <c r="F212" s="302"/>
      <c r="G212" s="121"/>
      <c r="H212" s="121"/>
      <c r="I212" s="121"/>
      <c r="J212" s="121"/>
      <c r="K212" s="121"/>
      <c r="L212" s="121"/>
      <c r="M212" s="121"/>
      <c r="N212" s="121"/>
      <c r="O212" s="121"/>
    </row>
    <row r="213" spans="1:15" s="42" customFormat="1" ht="30" customHeight="1" x14ac:dyDescent="0.25">
      <c r="A213" s="120"/>
      <c r="B213" s="145" t="s">
        <v>209</v>
      </c>
      <c r="C213" s="146"/>
      <c r="D213" s="146"/>
      <c r="E213" s="146"/>
      <c r="F213" s="146"/>
      <c r="G213" s="121">
        <v>19.114000000000001</v>
      </c>
      <c r="H213" s="121"/>
      <c r="I213" s="121">
        <f>SUM(G213:H213)</f>
        <v>19.114000000000001</v>
      </c>
      <c r="J213" s="121">
        <v>0</v>
      </c>
      <c r="K213" s="121"/>
      <c r="L213" s="121">
        <f>SUM(J213:K213)</f>
        <v>0</v>
      </c>
      <c r="M213" s="121">
        <f>L213/I213*100</f>
        <v>0</v>
      </c>
      <c r="N213" s="121"/>
      <c r="O213" s="121">
        <f>SUM(M213:N213)</f>
        <v>0</v>
      </c>
    </row>
    <row r="214" spans="1:15" s="42" customFormat="1" ht="30" customHeight="1" x14ac:dyDescent="0.25">
      <c r="A214" s="120"/>
      <c r="B214" s="300" t="s">
        <v>9</v>
      </c>
      <c r="C214" s="301"/>
      <c r="D214" s="301"/>
      <c r="E214" s="301"/>
      <c r="F214" s="302"/>
      <c r="G214" s="121"/>
      <c r="H214" s="121"/>
      <c r="I214" s="121"/>
      <c r="J214" s="121"/>
      <c r="K214" s="121"/>
      <c r="L214" s="121"/>
      <c r="M214" s="121"/>
      <c r="N214" s="121"/>
      <c r="O214" s="121"/>
    </row>
    <row r="215" spans="1:15" s="42" customFormat="1" ht="30" customHeight="1" x14ac:dyDescent="0.25">
      <c r="A215" s="120"/>
      <c r="B215" s="145" t="s">
        <v>211</v>
      </c>
      <c r="C215" s="146"/>
      <c r="D215" s="146"/>
      <c r="E215" s="146"/>
      <c r="F215" s="146"/>
      <c r="G215" s="121">
        <v>20</v>
      </c>
      <c r="H215" s="121"/>
      <c r="I215" s="121">
        <f>SUM(G215:H215)</f>
        <v>20</v>
      </c>
      <c r="J215" s="121">
        <v>0</v>
      </c>
      <c r="K215" s="121"/>
      <c r="L215" s="121">
        <f>SUM(J215:K215)</f>
        <v>0</v>
      </c>
      <c r="M215" s="121">
        <f>L215/I215*100</f>
        <v>0</v>
      </c>
      <c r="N215" s="121"/>
      <c r="O215" s="121">
        <f>SUM(M215:N215)</f>
        <v>0</v>
      </c>
    </row>
    <row r="216" spans="1:15" s="42" customFormat="1" ht="30" customHeight="1" x14ac:dyDescent="0.25">
      <c r="A216" s="120"/>
      <c r="B216" s="300" t="s">
        <v>163</v>
      </c>
      <c r="C216" s="301"/>
      <c r="D216" s="301"/>
      <c r="E216" s="301"/>
      <c r="F216" s="302"/>
      <c r="G216" s="121"/>
      <c r="H216" s="121"/>
      <c r="I216" s="121"/>
      <c r="J216" s="121"/>
      <c r="K216" s="121"/>
      <c r="L216" s="121"/>
      <c r="M216" s="121"/>
      <c r="N216" s="121"/>
      <c r="O216" s="121"/>
    </row>
    <row r="217" spans="1:15" s="42" customFormat="1" ht="30" customHeight="1" x14ac:dyDescent="0.25">
      <c r="A217" s="102"/>
      <c r="B217" s="145" t="s">
        <v>213</v>
      </c>
      <c r="C217" s="146"/>
      <c r="D217" s="146"/>
      <c r="E217" s="146"/>
      <c r="F217" s="146"/>
      <c r="G217" s="130">
        <f>G213/G215</f>
        <v>0.95569999999999999</v>
      </c>
      <c r="H217" s="130"/>
      <c r="I217" s="130">
        <f>SUM(G217:H217)</f>
        <v>0.95569999999999999</v>
      </c>
      <c r="J217" s="121">
        <v>0</v>
      </c>
      <c r="K217" s="121"/>
      <c r="L217" s="121">
        <f>SUM(J217:K217)</f>
        <v>0</v>
      </c>
      <c r="M217" s="121">
        <f>L217/I217*100</f>
        <v>0</v>
      </c>
      <c r="N217" s="121"/>
      <c r="O217" s="121">
        <f>SUM(M217:N217)</f>
        <v>0</v>
      </c>
    </row>
    <row r="218" spans="1:15" s="42" customFormat="1" ht="30" customHeight="1" x14ac:dyDescent="0.25">
      <c r="A218" s="102"/>
      <c r="B218" s="252" t="s">
        <v>223</v>
      </c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3"/>
    </row>
    <row r="219" spans="1:15" s="42" customFormat="1" ht="15.75" x14ac:dyDescent="0.25">
      <c r="A219" s="255" t="s">
        <v>87</v>
      </c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6"/>
    </row>
    <row r="220" spans="1:15" s="42" customFormat="1" ht="15.75" x14ac:dyDescent="0.25">
      <c r="A220" s="52"/>
      <c r="B220" s="238" t="s">
        <v>77</v>
      </c>
      <c r="C220" s="238"/>
      <c r="D220" s="238"/>
      <c r="E220" s="238"/>
      <c r="F220" s="238"/>
      <c r="G220" s="52"/>
      <c r="H220" s="52"/>
      <c r="I220" s="52"/>
      <c r="J220" s="52"/>
      <c r="K220" s="52"/>
      <c r="L220" s="52"/>
      <c r="M220" s="52"/>
      <c r="N220" s="52"/>
      <c r="O220" s="52"/>
    </row>
    <row r="221" spans="1:15" s="42" customFormat="1" ht="15.75" x14ac:dyDescent="0.25">
      <c r="A221" s="52"/>
      <c r="B221" s="239" t="s">
        <v>130</v>
      </c>
      <c r="C221" s="239"/>
      <c r="D221" s="239"/>
      <c r="E221" s="239"/>
      <c r="F221" s="239"/>
      <c r="G221" s="52"/>
      <c r="H221" s="52"/>
      <c r="I221" s="52"/>
      <c r="J221" s="52"/>
      <c r="K221" s="52"/>
      <c r="L221" s="52"/>
      <c r="M221" s="52"/>
      <c r="N221" s="52"/>
      <c r="O221" s="52"/>
    </row>
    <row r="222" spans="1:15" s="42" customFormat="1" ht="22.5" customHeight="1" x14ac:dyDescent="0.25">
      <c r="A222" s="45"/>
      <c r="B222" s="45"/>
      <c r="C222" s="116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</row>
    <row r="223" spans="1:15" s="42" customFormat="1" ht="22.5" customHeight="1" x14ac:dyDescent="0.25">
      <c r="A223" s="45" t="s">
        <v>59</v>
      </c>
      <c r="B223" s="161" t="s">
        <v>60</v>
      </c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</row>
    <row r="224" spans="1:15" s="42" customFormat="1" ht="57.75" customHeight="1" x14ac:dyDescent="0.25">
      <c r="A224" s="55" t="s">
        <v>95</v>
      </c>
      <c r="B224" s="240" t="s">
        <v>19</v>
      </c>
      <c r="C224" s="240"/>
      <c r="D224" s="240"/>
      <c r="E224" s="240"/>
      <c r="F224" s="240"/>
      <c r="G224" s="56" t="s">
        <v>88</v>
      </c>
      <c r="H224" s="57" t="s">
        <v>89</v>
      </c>
      <c r="I224" s="57" t="s">
        <v>90</v>
      </c>
      <c r="J224" s="57" t="s">
        <v>15</v>
      </c>
      <c r="K224" s="57" t="s">
        <v>91</v>
      </c>
      <c r="L224" s="57" t="s">
        <v>92</v>
      </c>
      <c r="M224" s="45"/>
      <c r="N224" s="45"/>
      <c r="O224" s="45"/>
    </row>
    <row r="225" spans="1:15" s="42" customFormat="1" ht="18" customHeight="1" x14ac:dyDescent="0.25">
      <c r="A225" s="58">
        <v>1</v>
      </c>
      <c r="B225" s="241">
        <v>2</v>
      </c>
      <c r="C225" s="241"/>
      <c r="D225" s="241"/>
      <c r="E225" s="241"/>
      <c r="F225" s="241"/>
      <c r="G225" s="46">
        <v>3</v>
      </c>
      <c r="H225" s="59">
        <v>4</v>
      </c>
      <c r="I225" s="59">
        <v>5</v>
      </c>
      <c r="J225" s="59" t="s">
        <v>93</v>
      </c>
      <c r="K225" s="59">
        <v>7</v>
      </c>
      <c r="L225" s="59" t="s">
        <v>94</v>
      </c>
      <c r="M225" s="45"/>
      <c r="N225" s="45"/>
      <c r="O225" s="45"/>
    </row>
    <row r="226" spans="1:15" s="42" customFormat="1" ht="15.75" x14ac:dyDescent="0.25">
      <c r="A226" s="54" t="s">
        <v>1</v>
      </c>
      <c r="B226" s="224" t="s">
        <v>101</v>
      </c>
      <c r="C226" s="224"/>
      <c r="D226" s="224"/>
      <c r="E226" s="224"/>
      <c r="F226" s="224"/>
      <c r="G226" s="49" t="s">
        <v>38</v>
      </c>
      <c r="H226" s="49"/>
      <c r="I226" s="49"/>
      <c r="J226" s="49"/>
      <c r="K226" s="49" t="s">
        <v>38</v>
      </c>
      <c r="L226" s="49" t="s">
        <v>38</v>
      </c>
      <c r="M226" s="45"/>
      <c r="N226" s="45"/>
      <c r="O226" s="45"/>
    </row>
    <row r="227" spans="1:15" s="42" customFormat="1" ht="15.75" x14ac:dyDescent="0.25">
      <c r="A227" s="54"/>
      <c r="B227" s="226" t="s">
        <v>97</v>
      </c>
      <c r="C227" s="226"/>
      <c r="D227" s="226"/>
      <c r="E227" s="226"/>
      <c r="F227" s="226"/>
      <c r="G227" s="49" t="s">
        <v>38</v>
      </c>
      <c r="H227" s="49"/>
      <c r="I227" s="49"/>
      <c r="J227" s="49"/>
      <c r="K227" s="49" t="s">
        <v>38</v>
      </c>
      <c r="L227" s="49" t="s">
        <v>38</v>
      </c>
      <c r="M227" s="45"/>
      <c r="N227" s="45"/>
      <c r="O227" s="45"/>
    </row>
    <row r="228" spans="1:15" s="42" customFormat="1" ht="15.75" x14ac:dyDescent="0.25">
      <c r="A228" s="54"/>
      <c r="B228" s="226" t="s">
        <v>98</v>
      </c>
      <c r="C228" s="226"/>
      <c r="D228" s="226"/>
      <c r="E228" s="226"/>
      <c r="F228" s="226"/>
      <c r="G228" s="49" t="s">
        <v>38</v>
      </c>
      <c r="H228" s="49"/>
      <c r="I228" s="49"/>
      <c r="J228" s="49"/>
      <c r="K228" s="49" t="s">
        <v>38</v>
      </c>
      <c r="L228" s="49" t="s">
        <v>38</v>
      </c>
      <c r="M228" s="45"/>
      <c r="N228" s="45"/>
      <c r="O228" s="45"/>
    </row>
    <row r="229" spans="1:15" s="42" customFormat="1" ht="15.75" x14ac:dyDescent="0.25">
      <c r="A229" s="54"/>
      <c r="B229" s="226" t="s">
        <v>99</v>
      </c>
      <c r="C229" s="226"/>
      <c r="D229" s="226"/>
      <c r="E229" s="226"/>
      <c r="F229" s="226"/>
      <c r="G229" s="49" t="s">
        <v>38</v>
      </c>
      <c r="H229" s="49"/>
      <c r="I229" s="49"/>
      <c r="J229" s="49"/>
      <c r="K229" s="49" t="s">
        <v>38</v>
      </c>
      <c r="L229" s="49" t="s">
        <v>38</v>
      </c>
      <c r="M229" s="45"/>
      <c r="N229" s="45"/>
      <c r="O229" s="45"/>
    </row>
    <row r="230" spans="1:15" s="42" customFormat="1" ht="15.75" x14ac:dyDescent="0.25">
      <c r="A230" s="54"/>
      <c r="B230" s="226" t="s">
        <v>100</v>
      </c>
      <c r="C230" s="226"/>
      <c r="D230" s="226"/>
      <c r="E230" s="226"/>
      <c r="F230" s="226"/>
      <c r="G230" s="49" t="s">
        <v>38</v>
      </c>
      <c r="H230" s="49"/>
      <c r="I230" s="49"/>
      <c r="J230" s="49"/>
      <c r="K230" s="49" t="s">
        <v>38</v>
      </c>
      <c r="L230" s="49" t="s">
        <v>38</v>
      </c>
      <c r="M230" s="45"/>
      <c r="N230" s="45"/>
      <c r="O230" s="45"/>
    </row>
    <row r="231" spans="1:15" s="42" customFormat="1" ht="15.75" x14ac:dyDescent="0.25">
      <c r="A231" s="242" t="s">
        <v>102</v>
      </c>
      <c r="B231" s="242"/>
      <c r="C231" s="242"/>
      <c r="D231" s="242"/>
      <c r="E231" s="242"/>
      <c r="F231" s="242"/>
      <c r="G231" s="242"/>
      <c r="H231" s="242"/>
      <c r="I231" s="242"/>
      <c r="J231" s="242"/>
      <c r="K231" s="242"/>
      <c r="L231" s="242"/>
      <c r="M231" s="45"/>
      <c r="N231" s="45"/>
      <c r="O231" s="45"/>
    </row>
    <row r="232" spans="1:15" s="42" customFormat="1" ht="15.75" x14ac:dyDescent="0.25">
      <c r="A232" s="60" t="s">
        <v>3</v>
      </c>
      <c r="B232" s="224" t="s">
        <v>103</v>
      </c>
      <c r="C232" s="224"/>
      <c r="D232" s="224"/>
      <c r="E232" s="224"/>
      <c r="F232" s="224"/>
      <c r="G232" s="54" t="s">
        <v>38</v>
      </c>
      <c r="H232" s="54"/>
      <c r="I232" s="54"/>
      <c r="J232" s="54"/>
      <c r="K232" s="54" t="s">
        <v>38</v>
      </c>
      <c r="L232" s="54" t="s">
        <v>38</v>
      </c>
      <c r="M232" s="45"/>
      <c r="N232" s="45"/>
      <c r="O232" s="45"/>
    </row>
    <row r="233" spans="1:15" s="42" customFormat="1" ht="15.75" x14ac:dyDescent="0.25">
      <c r="A233" s="61"/>
      <c r="B233" s="243" t="s">
        <v>96</v>
      </c>
      <c r="C233" s="244"/>
      <c r="D233" s="244"/>
      <c r="E233" s="244"/>
      <c r="F233" s="245"/>
      <c r="G233" s="50"/>
      <c r="H233" s="50"/>
      <c r="I233" s="50"/>
      <c r="J233" s="50"/>
      <c r="K233" s="50"/>
      <c r="L233" s="50"/>
      <c r="M233" s="45"/>
      <c r="N233" s="45"/>
      <c r="O233" s="45"/>
    </row>
    <row r="234" spans="1:15" s="42" customFormat="1" ht="15.75" x14ac:dyDescent="0.25">
      <c r="A234" s="223" t="s">
        <v>104</v>
      </c>
      <c r="B234" s="223"/>
      <c r="C234" s="223"/>
      <c r="D234" s="223"/>
      <c r="E234" s="223"/>
      <c r="F234" s="223"/>
      <c r="G234" s="223"/>
      <c r="H234" s="223"/>
      <c r="I234" s="223"/>
      <c r="J234" s="223"/>
      <c r="K234" s="223"/>
      <c r="L234" s="223"/>
      <c r="M234" s="45"/>
      <c r="N234" s="45"/>
      <c r="O234" s="45"/>
    </row>
    <row r="235" spans="1:15" s="42" customFormat="1" ht="15.75" x14ac:dyDescent="0.25">
      <c r="A235" s="223" t="s">
        <v>105</v>
      </c>
      <c r="B235" s="223"/>
      <c r="C235" s="223"/>
      <c r="D235" s="223"/>
      <c r="E235" s="223"/>
      <c r="F235" s="223"/>
      <c r="G235" s="223"/>
      <c r="H235" s="223"/>
      <c r="I235" s="223"/>
      <c r="J235" s="223"/>
      <c r="K235" s="223"/>
      <c r="L235" s="223"/>
      <c r="M235" s="45"/>
      <c r="N235" s="45"/>
      <c r="O235" s="45"/>
    </row>
    <row r="236" spans="1:15" s="42" customFormat="1" ht="15.75" x14ac:dyDescent="0.25">
      <c r="A236" s="62" t="s">
        <v>115</v>
      </c>
      <c r="B236" s="224" t="s">
        <v>106</v>
      </c>
      <c r="C236" s="224"/>
      <c r="D236" s="224"/>
      <c r="E236" s="224"/>
      <c r="F236" s="224"/>
      <c r="G236" s="43"/>
      <c r="H236" s="43"/>
      <c r="I236" s="43"/>
      <c r="J236" s="43"/>
      <c r="K236" s="43"/>
      <c r="L236" s="43"/>
      <c r="M236" s="45"/>
      <c r="N236" s="45"/>
      <c r="O236" s="45"/>
    </row>
    <row r="237" spans="1:15" s="42" customFormat="1" ht="15.75" x14ac:dyDescent="0.25">
      <c r="A237" s="51"/>
      <c r="B237" s="225" t="s">
        <v>107</v>
      </c>
      <c r="C237" s="225"/>
      <c r="D237" s="225"/>
      <c r="E237" s="225"/>
      <c r="F237" s="225"/>
      <c r="G237" s="43"/>
      <c r="H237" s="43"/>
      <c r="I237" s="43"/>
      <c r="J237" s="43"/>
      <c r="K237" s="43"/>
      <c r="L237" s="43"/>
      <c r="M237" s="45"/>
      <c r="N237" s="45"/>
      <c r="O237" s="45"/>
    </row>
    <row r="238" spans="1:15" s="42" customFormat="1" ht="15.75" x14ac:dyDescent="0.25">
      <c r="A238" s="223" t="s">
        <v>108</v>
      </c>
      <c r="B238" s="223"/>
      <c r="C238" s="223"/>
      <c r="D238" s="223"/>
      <c r="E238" s="223"/>
      <c r="F238" s="223"/>
      <c r="G238" s="223"/>
      <c r="H238" s="223"/>
      <c r="I238" s="223"/>
      <c r="J238" s="223"/>
      <c r="K238" s="223"/>
      <c r="L238" s="223"/>
      <c r="M238" s="45"/>
      <c r="N238" s="45"/>
      <c r="O238" s="45"/>
    </row>
    <row r="239" spans="1:15" s="42" customFormat="1" ht="15.75" x14ac:dyDescent="0.25">
      <c r="A239" s="51"/>
      <c r="B239" s="226" t="s">
        <v>109</v>
      </c>
      <c r="C239" s="226"/>
      <c r="D239" s="226"/>
      <c r="E239" s="226"/>
      <c r="F239" s="226"/>
      <c r="G239" s="43"/>
      <c r="H239" s="43"/>
      <c r="I239" s="43"/>
      <c r="J239" s="43"/>
      <c r="K239" s="43"/>
      <c r="L239" s="43"/>
      <c r="M239" s="45"/>
      <c r="N239" s="45"/>
      <c r="O239" s="45"/>
    </row>
    <row r="240" spans="1:15" s="42" customFormat="1" ht="15.75" x14ac:dyDescent="0.25">
      <c r="A240" s="51"/>
      <c r="B240" s="226" t="s">
        <v>110</v>
      </c>
      <c r="C240" s="226"/>
      <c r="D240" s="226"/>
      <c r="E240" s="226"/>
      <c r="F240" s="226"/>
      <c r="G240" s="43"/>
      <c r="H240" s="43"/>
      <c r="I240" s="43"/>
      <c r="J240" s="43"/>
      <c r="K240" s="43"/>
      <c r="L240" s="43"/>
      <c r="M240" s="45"/>
      <c r="N240" s="45"/>
      <c r="O240" s="45"/>
    </row>
    <row r="241" spans="1:16" s="42" customFormat="1" ht="15.75" x14ac:dyDescent="0.25">
      <c r="A241" s="51"/>
      <c r="B241" s="226" t="s">
        <v>111</v>
      </c>
      <c r="C241" s="226"/>
      <c r="D241" s="226"/>
      <c r="E241" s="226"/>
      <c r="F241" s="226"/>
      <c r="G241" s="43"/>
      <c r="H241" s="43"/>
      <c r="I241" s="43"/>
      <c r="J241" s="43"/>
      <c r="K241" s="43"/>
      <c r="L241" s="43"/>
      <c r="M241" s="45"/>
      <c r="N241" s="45"/>
      <c r="O241" s="45"/>
    </row>
    <row r="242" spans="1:16" s="42" customFormat="1" ht="15.75" x14ac:dyDescent="0.25">
      <c r="A242" s="51"/>
      <c r="B242" s="225" t="s">
        <v>112</v>
      </c>
      <c r="C242" s="225"/>
      <c r="D242" s="225"/>
      <c r="E242" s="225"/>
      <c r="F242" s="225"/>
      <c r="G242" s="43"/>
      <c r="H242" s="43"/>
      <c r="I242" s="43"/>
      <c r="J242" s="43"/>
      <c r="K242" s="43"/>
      <c r="L242" s="43"/>
      <c r="M242" s="45"/>
      <c r="N242" s="45"/>
      <c r="O242" s="45"/>
    </row>
    <row r="243" spans="1:16" s="42" customFormat="1" ht="15.75" x14ac:dyDescent="0.25">
      <c r="A243" s="223" t="s">
        <v>113</v>
      </c>
      <c r="B243" s="223"/>
      <c r="C243" s="223"/>
      <c r="D243" s="223"/>
      <c r="E243" s="223"/>
      <c r="F243" s="223"/>
      <c r="G243" s="223"/>
      <c r="H243" s="223"/>
      <c r="I243" s="223"/>
      <c r="J243" s="223"/>
      <c r="K243" s="223"/>
      <c r="L243" s="223"/>
      <c r="M243" s="45"/>
      <c r="N243" s="45"/>
      <c r="O243" s="45"/>
    </row>
    <row r="244" spans="1:16" s="42" customFormat="1" ht="15.75" x14ac:dyDescent="0.25">
      <c r="A244" s="51"/>
      <c r="B244" s="226" t="s">
        <v>109</v>
      </c>
      <c r="C244" s="226"/>
      <c r="D244" s="226"/>
      <c r="E244" s="226"/>
      <c r="F244" s="226"/>
      <c r="G244" s="43"/>
      <c r="H244" s="43"/>
      <c r="I244" s="43"/>
      <c r="J244" s="43"/>
      <c r="K244" s="43"/>
      <c r="L244" s="43"/>
      <c r="M244" s="45"/>
      <c r="N244" s="45"/>
      <c r="O244" s="45"/>
    </row>
    <row r="245" spans="1:16" s="42" customFormat="1" ht="15.75" x14ac:dyDescent="0.25">
      <c r="A245" s="51"/>
      <c r="B245" s="226" t="s">
        <v>110</v>
      </c>
      <c r="C245" s="226"/>
      <c r="D245" s="226"/>
      <c r="E245" s="226"/>
      <c r="F245" s="226"/>
      <c r="G245" s="43"/>
      <c r="H245" s="43"/>
      <c r="I245" s="43"/>
      <c r="J245" s="43"/>
      <c r="K245" s="43"/>
      <c r="L245" s="43"/>
      <c r="M245" s="45"/>
      <c r="N245" s="45"/>
      <c r="O245" s="45"/>
    </row>
    <row r="246" spans="1:16" s="42" customFormat="1" ht="15.75" x14ac:dyDescent="0.25">
      <c r="A246" s="51"/>
      <c r="B246" s="226" t="s">
        <v>111</v>
      </c>
      <c r="C246" s="226"/>
      <c r="D246" s="226"/>
      <c r="E246" s="226"/>
      <c r="F246" s="226"/>
      <c r="G246" s="43"/>
      <c r="H246" s="43"/>
      <c r="I246" s="43"/>
      <c r="J246" s="43"/>
      <c r="K246" s="43"/>
      <c r="L246" s="43"/>
      <c r="M246" s="45"/>
      <c r="N246" s="45"/>
      <c r="O246" s="45"/>
    </row>
    <row r="247" spans="1:16" s="42" customFormat="1" ht="15.75" x14ac:dyDescent="0.25">
      <c r="A247" s="63" t="s">
        <v>116</v>
      </c>
      <c r="B247" s="229" t="s">
        <v>114</v>
      </c>
      <c r="C247" s="229"/>
      <c r="D247" s="229"/>
      <c r="E247" s="229"/>
      <c r="F247" s="229"/>
      <c r="G247" s="49" t="s">
        <v>38</v>
      </c>
      <c r="H247" s="49"/>
      <c r="I247" s="49"/>
      <c r="J247" s="49"/>
      <c r="K247" s="49" t="s">
        <v>38</v>
      </c>
      <c r="L247" s="49" t="s">
        <v>38</v>
      </c>
      <c r="M247" s="45"/>
      <c r="N247" s="45"/>
      <c r="O247" s="45"/>
    </row>
    <row r="248" spans="1:16" s="42" customFormat="1" ht="22.5" customHeight="1" x14ac:dyDescent="0.25">
      <c r="A248" s="45"/>
      <c r="B248" s="45"/>
      <c r="C248" s="116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</row>
    <row r="249" spans="1:16" s="42" customFormat="1" ht="22.5" customHeight="1" x14ac:dyDescent="0.25">
      <c r="A249" s="45" t="s">
        <v>61</v>
      </c>
      <c r="B249" s="161" t="s">
        <v>131</v>
      </c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</row>
    <row r="250" spans="1:16" s="42" customFormat="1" ht="14.25" customHeight="1" x14ac:dyDescent="0.25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</row>
    <row r="251" spans="1:16" s="42" customFormat="1" ht="21.75" customHeight="1" x14ac:dyDescent="0.25">
      <c r="A251" s="45" t="s">
        <v>62</v>
      </c>
      <c r="B251" s="161" t="s">
        <v>132</v>
      </c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</row>
    <row r="252" spans="1:16" s="42" customFormat="1" ht="15" customHeight="1" x14ac:dyDescent="0.25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</row>
    <row r="253" spans="1:16" s="42" customFormat="1" ht="22.5" customHeight="1" x14ac:dyDescent="0.25">
      <c r="A253" s="45" t="s">
        <v>8</v>
      </c>
      <c r="B253" s="246" t="s">
        <v>63</v>
      </c>
      <c r="C253" s="246"/>
      <c r="D253" s="246"/>
      <c r="E253" s="246"/>
      <c r="F253" s="246"/>
      <c r="G253" s="246"/>
      <c r="H253" s="246"/>
      <c r="I253" s="246"/>
      <c r="J253" s="246"/>
      <c r="K253" s="246"/>
      <c r="L253" s="246"/>
      <c r="M253" s="246"/>
      <c r="N253" s="246"/>
      <c r="O253" s="246"/>
    </row>
    <row r="254" spans="1:16" ht="19.5" customHeight="1" x14ac:dyDescent="0.25">
      <c r="B254" s="228" t="s">
        <v>151</v>
      </c>
      <c r="C254" s="228"/>
      <c r="D254" s="228"/>
      <c r="E254" s="228"/>
      <c r="F254" s="228"/>
      <c r="G254" s="228"/>
      <c r="H254" s="228"/>
      <c r="I254" s="228"/>
      <c r="J254" s="228"/>
      <c r="K254" s="228"/>
      <c r="L254" s="228"/>
      <c r="M254" s="228"/>
      <c r="N254" s="228"/>
      <c r="O254" s="228"/>
    </row>
    <row r="255" spans="1:16" ht="39.75" customHeight="1" x14ac:dyDescent="0.25">
      <c r="B255" s="19" t="s">
        <v>156</v>
      </c>
      <c r="C255" s="114"/>
      <c r="D255" s="235" t="s">
        <v>168</v>
      </c>
      <c r="E255" s="235"/>
      <c r="F255" s="235"/>
      <c r="G255" s="235"/>
      <c r="H255" s="235"/>
      <c r="I255" s="235"/>
      <c r="J255" s="235"/>
      <c r="K255" s="235"/>
      <c r="L255" s="235"/>
      <c r="M255" s="235"/>
      <c r="N255" s="235"/>
      <c r="O255" s="64"/>
    </row>
    <row r="256" spans="1:16" ht="33" customHeight="1" x14ac:dyDescent="0.25">
      <c r="B256" s="19" t="s">
        <v>154</v>
      </c>
      <c r="C256" s="114"/>
      <c r="D256" s="233" t="s">
        <v>155</v>
      </c>
      <c r="E256" s="234"/>
      <c r="F256" s="234"/>
      <c r="G256" s="234"/>
      <c r="H256" s="234"/>
      <c r="I256" s="234"/>
    </row>
    <row r="257" spans="1:15" ht="21" customHeight="1" x14ac:dyDescent="0.25">
      <c r="B257" s="232" t="s">
        <v>152</v>
      </c>
      <c r="C257" s="232"/>
      <c r="D257" s="232"/>
      <c r="E257" s="233" t="s">
        <v>153</v>
      </c>
      <c r="F257" s="234"/>
      <c r="G257" s="234"/>
      <c r="H257" s="234"/>
      <c r="I257" s="234"/>
      <c r="J257" s="234"/>
      <c r="K257" s="19"/>
      <c r="L257" s="19"/>
      <c r="M257" s="19"/>
      <c r="N257" s="19"/>
      <c r="O257" s="19"/>
    </row>
    <row r="258" spans="1:15" x14ac:dyDescent="0.25"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  <c r="M258" s="227"/>
      <c r="N258" s="227"/>
      <c r="O258" s="227"/>
    </row>
    <row r="259" spans="1:15" x14ac:dyDescent="0.25">
      <c r="B259" s="41" t="s">
        <v>133</v>
      </c>
      <c r="C259" s="41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</row>
    <row r="260" spans="1:15" x14ac:dyDescent="0.25"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</row>
    <row r="261" spans="1:15" x14ac:dyDescent="0.25">
      <c r="B261" s="67" t="s">
        <v>134</v>
      </c>
      <c r="C261" s="89">
        <f>(L72/I72+L85/I85+L98/I98+L111/I111+L123/I123+L133/I133+L143/I143)/7*100</f>
        <v>109.65375835067179</v>
      </c>
      <c r="D261" s="139" t="s">
        <v>227</v>
      </c>
      <c r="E261" s="123"/>
      <c r="F261" s="14"/>
      <c r="G261" s="14"/>
      <c r="H261" s="14"/>
      <c r="I261" s="14"/>
      <c r="J261" s="14"/>
      <c r="K261" s="14"/>
      <c r="L261" s="14"/>
      <c r="M261" s="14"/>
      <c r="N261" s="14"/>
      <c r="O261" s="14"/>
    </row>
    <row r="263" spans="1:15" x14ac:dyDescent="0.25">
      <c r="B263" s="24" t="s">
        <v>171</v>
      </c>
      <c r="C263" s="24"/>
    </row>
    <row r="265" spans="1:15" x14ac:dyDescent="0.25">
      <c r="B265" s="67" t="s">
        <v>135</v>
      </c>
      <c r="C265" s="122" t="s">
        <v>225</v>
      </c>
      <c r="D265" s="14" t="s">
        <v>226</v>
      </c>
    </row>
    <row r="267" spans="1:15" x14ac:dyDescent="0.25">
      <c r="B267" s="41" t="s">
        <v>136</v>
      </c>
      <c r="C267" s="41"/>
    </row>
    <row r="268" spans="1:15" x14ac:dyDescent="0.25">
      <c r="B268" s="237" t="s">
        <v>167</v>
      </c>
      <c r="C268" s="115"/>
      <c r="D268" s="109">
        <v>110</v>
      </c>
      <c r="E268" s="236" t="s">
        <v>228</v>
      </c>
      <c r="F268" s="1">
        <v>25</v>
      </c>
    </row>
    <row r="269" spans="1:15" x14ac:dyDescent="0.25">
      <c r="A269" s="107"/>
      <c r="B269" s="237"/>
      <c r="C269" s="115"/>
      <c r="D269" s="106">
        <v>107</v>
      </c>
      <c r="E269" s="236"/>
    </row>
    <row r="270" spans="1:15" ht="30" customHeight="1" x14ac:dyDescent="0.25">
      <c r="A270" s="47"/>
      <c r="B270" s="232" t="s">
        <v>164</v>
      </c>
      <c r="C270" s="232"/>
      <c r="D270" s="232"/>
      <c r="E270" s="232"/>
      <c r="F270" s="232"/>
      <c r="G270" s="232"/>
      <c r="H270" s="232"/>
      <c r="I270" s="232"/>
      <c r="J270" s="232"/>
      <c r="K270" s="232"/>
      <c r="L270" s="232"/>
      <c r="M270" s="232"/>
      <c r="N270" s="232"/>
      <c r="O270" s="232"/>
    </row>
    <row r="271" spans="1:15" ht="15.75" x14ac:dyDescent="0.25">
      <c r="A271" s="47"/>
      <c r="B271"/>
      <c r="C271"/>
      <c r="D271" s="14"/>
      <c r="E271" s="14"/>
      <c r="F271" s="25"/>
      <c r="G271" s="14"/>
      <c r="H271" s="14"/>
      <c r="I271" s="14"/>
    </row>
    <row r="272" spans="1:15" ht="15.75" x14ac:dyDescent="0.25">
      <c r="A272" s="47"/>
      <c r="B272" t="s">
        <v>142</v>
      </c>
      <c r="C272"/>
      <c r="D272" s="89">
        <f>C261+F268</f>
        <v>134.65375835067181</v>
      </c>
      <c r="F272" s="98"/>
      <c r="G272" s="14"/>
      <c r="H272" s="14"/>
      <c r="I272" s="14"/>
    </row>
    <row r="273" spans="1:15" ht="15.75" x14ac:dyDescent="0.25">
      <c r="A273" s="47"/>
      <c r="B273"/>
      <c r="C273"/>
      <c r="D273" s="14"/>
      <c r="E273" s="14"/>
      <c r="F273" s="25"/>
      <c r="G273" s="14"/>
      <c r="H273" s="14"/>
      <c r="I273" s="14"/>
    </row>
    <row r="274" spans="1:15" ht="15.75" x14ac:dyDescent="0.25">
      <c r="A274" s="47"/>
      <c r="B274"/>
      <c r="C274"/>
      <c r="D274" s="14"/>
      <c r="E274" s="14"/>
      <c r="F274" s="25"/>
      <c r="G274" s="14"/>
      <c r="H274" s="14"/>
      <c r="I274" s="14"/>
    </row>
    <row r="275" spans="1:15" ht="15.75" x14ac:dyDescent="0.25">
      <c r="A275" s="47"/>
      <c r="B275" s="1"/>
      <c r="C275" s="1"/>
      <c r="D275" s="14"/>
      <c r="E275" s="14"/>
      <c r="F275" s="25"/>
      <c r="G275" s="14"/>
      <c r="H275" s="14"/>
      <c r="I275" s="14"/>
    </row>
    <row r="276" spans="1:15" ht="15.75" x14ac:dyDescent="0.25">
      <c r="A276" s="47"/>
      <c r="B276" s="1"/>
      <c r="C276" s="1"/>
      <c r="D276" s="14"/>
      <c r="E276" s="14"/>
      <c r="F276" s="25"/>
      <c r="G276" s="14"/>
      <c r="H276" s="14"/>
      <c r="I276" s="14"/>
    </row>
    <row r="277" spans="1:15" ht="15.75" x14ac:dyDescent="0.25">
      <c r="A277" s="47"/>
      <c r="B277"/>
      <c r="C277"/>
      <c r="D277" s="14"/>
      <c r="E277" s="14"/>
      <c r="F277" s="25"/>
      <c r="G277" s="14"/>
      <c r="H277" s="14"/>
      <c r="I277" s="14"/>
    </row>
    <row r="278" spans="1:15" ht="15.75" x14ac:dyDescent="0.25">
      <c r="A278" s="47"/>
      <c r="B278"/>
      <c r="C278"/>
      <c r="D278" s="14"/>
      <c r="E278" s="14"/>
      <c r="F278" s="25"/>
      <c r="G278" s="14"/>
      <c r="H278" s="14"/>
      <c r="I278" s="14"/>
    </row>
    <row r="279" spans="1:15" ht="15" customHeight="1" x14ac:dyDescent="0.25">
      <c r="A279" s="26"/>
      <c r="B279" s="26"/>
      <c r="C279" s="26"/>
      <c r="D279" s="26" t="s">
        <v>23</v>
      </c>
      <c r="E279" s="26"/>
      <c r="F279" s="7"/>
      <c r="H279" s="221" t="s">
        <v>165</v>
      </c>
      <c r="I279" s="221"/>
      <c r="J279" s="221"/>
      <c r="K279" s="221"/>
      <c r="L279" s="231"/>
      <c r="M279" s="231"/>
      <c r="N279" s="231"/>
      <c r="O279" s="231"/>
    </row>
    <row r="280" spans="1:15" ht="15.75" x14ac:dyDescent="0.25">
      <c r="A280" s="25"/>
      <c r="B280" s="25"/>
      <c r="C280" s="25"/>
      <c r="D280" s="26"/>
      <c r="E280" s="26"/>
      <c r="F280" s="65" t="s">
        <v>10</v>
      </c>
      <c r="H280" s="222" t="s">
        <v>11</v>
      </c>
      <c r="I280" s="222"/>
      <c r="J280" s="222"/>
      <c r="K280" s="222"/>
      <c r="L280" s="230"/>
      <c r="M280" s="230"/>
      <c r="N280" s="230"/>
      <c r="O280" s="230"/>
    </row>
  </sheetData>
  <mergeCells count="302">
    <mergeCell ref="B208:F208"/>
    <mergeCell ref="B206:F206"/>
    <mergeCell ref="B204:F204"/>
    <mergeCell ref="B200:F200"/>
    <mergeCell ref="B198:F198"/>
    <mergeCell ref="B196:F196"/>
    <mergeCell ref="B218:O218"/>
    <mergeCell ref="B151:O151"/>
    <mergeCell ref="B209:F209"/>
    <mergeCell ref="B210:O210"/>
    <mergeCell ref="B211:O211"/>
    <mergeCell ref="B213:F213"/>
    <mergeCell ref="B215:F215"/>
    <mergeCell ref="B217:F217"/>
    <mergeCell ref="B212:F212"/>
    <mergeCell ref="B214:F214"/>
    <mergeCell ref="B216:F216"/>
    <mergeCell ref="B195:O195"/>
    <mergeCell ref="B197:F197"/>
    <mergeCell ref="B199:F199"/>
    <mergeCell ref="B201:F201"/>
    <mergeCell ref="B202:O202"/>
    <mergeCell ref="B203:O203"/>
    <mergeCell ref="B205:F205"/>
    <mergeCell ref="B207:F207"/>
    <mergeCell ref="B191:F191"/>
    <mergeCell ref="B193:F193"/>
    <mergeCell ref="B164:O164"/>
    <mergeCell ref="B174:O174"/>
    <mergeCell ref="B184:O184"/>
    <mergeCell ref="B178:F178"/>
    <mergeCell ref="B180:F180"/>
    <mergeCell ref="B182:F182"/>
    <mergeCell ref="B177:F177"/>
    <mergeCell ref="B179:F179"/>
    <mergeCell ref="B181:F181"/>
    <mergeCell ref="B183:F183"/>
    <mergeCell ref="B186:F186"/>
    <mergeCell ref="B168:F168"/>
    <mergeCell ref="B170:F170"/>
    <mergeCell ref="B172:F172"/>
    <mergeCell ref="B167:F167"/>
    <mergeCell ref="B185:O185"/>
    <mergeCell ref="B169:F169"/>
    <mergeCell ref="B171:F171"/>
    <mergeCell ref="B89:O89"/>
    <mergeCell ref="B99:O99"/>
    <mergeCell ref="B102:O102"/>
    <mergeCell ref="B145:O145"/>
    <mergeCell ref="B155:O155"/>
    <mergeCell ref="B166:F166"/>
    <mergeCell ref="B107:F107"/>
    <mergeCell ref="B108:F108"/>
    <mergeCell ref="B109:O109"/>
    <mergeCell ref="B110:F110"/>
    <mergeCell ref="B111:F111"/>
    <mergeCell ref="B112:O112"/>
    <mergeCell ref="B113:F113"/>
    <mergeCell ref="B98:F98"/>
    <mergeCell ref="B100:F100"/>
    <mergeCell ref="B103:O103"/>
    <mergeCell ref="B91:F91"/>
    <mergeCell ref="B92:F92"/>
    <mergeCell ref="B93:O93"/>
    <mergeCell ref="B94:F94"/>
    <mergeCell ref="B95:F95"/>
    <mergeCell ref="B96:O96"/>
    <mergeCell ref="B97:F97"/>
    <mergeCell ref="B127:F127"/>
    <mergeCell ref="B15:G15"/>
    <mergeCell ref="B21:K21"/>
    <mergeCell ref="K1:O1"/>
    <mergeCell ref="K2:O2"/>
    <mergeCell ref="K3:O3"/>
    <mergeCell ref="A6:O6"/>
    <mergeCell ref="A7:O7"/>
    <mergeCell ref="B19:O19"/>
    <mergeCell ref="A9:A10"/>
    <mergeCell ref="A11:A12"/>
    <mergeCell ref="A13:A14"/>
    <mergeCell ref="D9:D10"/>
    <mergeCell ref="E10:H10"/>
    <mergeCell ref="D11:D12"/>
    <mergeCell ref="F13:N13"/>
    <mergeCell ref="E9:L9"/>
    <mergeCell ref="E11:L11"/>
    <mergeCell ref="E12:H12"/>
    <mergeCell ref="E14:H14"/>
    <mergeCell ref="B16:N16"/>
    <mergeCell ref="A23:A24"/>
    <mergeCell ref="B59:O59"/>
    <mergeCell ref="B38:O38"/>
    <mergeCell ref="B40:D40"/>
    <mergeCell ref="B87:F87"/>
    <mergeCell ref="B29:D29"/>
    <mergeCell ref="H44:J44"/>
    <mergeCell ref="B42:D42"/>
    <mergeCell ref="K44:M44"/>
    <mergeCell ref="B26:D26"/>
    <mergeCell ref="H23:J23"/>
    <mergeCell ref="K23:M23"/>
    <mergeCell ref="A36:M36"/>
    <mergeCell ref="H40:J40"/>
    <mergeCell ref="K40:M40"/>
    <mergeCell ref="B41:D41"/>
    <mergeCell ref="E23:G23"/>
    <mergeCell ref="B23:D24"/>
    <mergeCell ref="B30:D30"/>
    <mergeCell ref="B31:D31"/>
    <mergeCell ref="B25:D25"/>
    <mergeCell ref="B44:D44"/>
    <mergeCell ref="E40:G40"/>
    <mergeCell ref="B76:O76"/>
    <mergeCell ref="A147:A149"/>
    <mergeCell ref="G147:I148"/>
    <mergeCell ref="J147:L148"/>
    <mergeCell ref="M147:O147"/>
    <mergeCell ref="M148:O148"/>
    <mergeCell ref="B147:F149"/>
    <mergeCell ref="E41:G41"/>
    <mergeCell ref="H41:J41"/>
    <mergeCell ref="K41:M41"/>
    <mergeCell ref="A45:M45"/>
    <mergeCell ref="B46:D46"/>
    <mergeCell ref="E46:G46"/>
    <mergeCell ref="H46:J46"/>
    <mergeCell ref="B47:D47"/>
    <mergeCell ref="E47:G47"/>
    <mergeCell ref="H47:J47"/>
    <mergeCell ref="K47:M47"/>
    <mergeCell ref="K46:M46"/>
    <mergeCell ref="B101:F101"/>
    <mergeCell ref="B105:F105"/>
    <mergeCell ref="B106:O106"/>
    <mergeCell ref="B88:F88"/>
    <mergeCell ref="B90:O90"/>
    <mergeCell ref="B70:O70"/>
    <mergeCell ref="B251:O251"/>
    <mergeCell ref="B253:O253"/>
    <mergeCell ref="B150:F150"/>
    <mergeCell ref="B152:F152"/>
    <mergeCell ref="B153:F153"/>
    <mergeCell ref="A154:O154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73:F173"/>
    <mergeCell ref="B175:N175"/>
    <mergeCell ref="B176:F176"/>
    <mergeCell ref="B194:O194"/>
    <mergeCell ref="B188:F188"/>
    <mergeCell ref="B190:F190"/>
    <mergeCell ref="B192:F192"/>
    <mergeCell ref="B187:F187"/>
    <mergeCell ref="B189:F189"/>
    <mergeCell ref="A219:O219"/>
    <mergeCell ref="B220:F220"/>
    <mergeCell ref="B221:F221"/>
    <mergeCell ref="B224:F224"/>
    <mergeCell ref="B225:F225"/>
    <mergeCell ref="B226:F226"/>
    <mergeCell ref="B227:F227"/>
    <mergeCell ref="B244:F244"/>
    <mergeCell ref="B245:F245"/>
    <mergeCell ref="B228:F228"/>
    <mergeCell ref="B229:F229"/>
    <mergeCell ref="B230:F230"/>
    <mergeCell ref="A231:L231"/>
    <mergeCell ref="B232:F232"/>
    <mergeCell ref="B233:F233"/>
    <mergeCell ref="A234:L234"/>
    <mergeCell ref="A235:L235"/>
    <mergeCell ref="B223:O223"/>
    <mergeCell ref="H279:K279"/>
    <mergeCell ref="H280:K280"/>
    <mergeCell ref="A243:L243"/>
    <mergeCell ref="A238:L238"/>
    <mergeCell ref="B236:F236"/>
    <mergeCell ref="B237:F237"/>
    <mergeCell ref="B239:F239"/>
    <mergeCell ref="B240:F240"/>
    <mergeCell ref="B241:F241"/>
    <mergeCell ref="B242:F242"/>
    <mergeCell ref="B258:O258"/>
    <mergeCell ref="B254:O254"/>
    <mergeCell ref="B246:F246"/>
    <mergeCell ref="B247:F247"/>
    <mergeCell ref="L280:O280"/>
    <mergeCell ref="L279:O279"/>
    <mergeCell ref="B270:O270"/>
    <mergeCell ref="B257:D257"/>
    <mergeCell ref="D256:I256"/>
    <mergeCell ref="E257:J257"/>
    <mergeCell ref="D255:N255"/>
    <mergeCell ref="E268:E269"/>
    <mergeCell ref="B268:B269"/>
    <mergeCell ref="B249:P249"/>
    <mergeCell ref="B64:O64"/>
    <mergeCell ref="B65:F65"/>
    <mergeCell ref="B66:F66"/>
    <mergeCell ref="B69:F69"/>
    <mergeCell ref="E51:G51"/>
    <mergeCell ref="B48:D48"/>
    <mergeCell ref="E48:G48"/>
    <mergeCell ref="H48:J48"/>
    <mergeCell ref="K48:M48"/>
    <mergeCell ref="H51:J51"/>
    <mergeCell ref="K51:M51"/>
    <mergeCell ref="B53:D53"/>
    <mergeCell ref="B54:D54"/>
    <mergeCell ref="B55:D55"/>
    <mergeCell ref="E55:G55"/>
    <mergeCell ref="H55:J55"/>
    <mergeCell ref="K55:M55"/>
    <mergeCell ref="E53:G53"/>
    <mergeCell ref="H53:J53"/>
    <mergeCell ref="A57:M57"/>
    <mergeCell ref="K53:M53"/>
    <mergeCell ref="A61:A63"/>
    <mergeCell ref="G61:I62"/>
    <mergeCell ref="B68:F68"/>
    <mergeCell ref="E44:G44"/>
    <mergeCell ref="E42:G42"/>
    <mergeCell ref="H42:J42"/>
    <mergeCell ref="K42:M42"/>
    <mergeCell ref="K43:M43"/>
    <mergeCell ref="B43:D43"/>
    <mergeCell ref="E43:G43"/>
    <mergeCell ref="H43:J43"/>
    <mergeCell ref="A52:M52"/>
    <mergeCell ref="B50:D50"/>
    <mergeCell ref="E50:G50"/>
    <mergeCell ref="H50:J50"/>
    <mergeCell ref="K50:M50"/>
    <mergeCell ref="B51:D51"/>
    <mergeCell ref="B56:D56"/>
    <mergeCell ref="E56:G56"/>
    <mergeCell ref="H56:J56"/>
    <mergeCell ref="H49:J49"/>
    <mergeCell ref="K49:M49"/>
    <mergeCell ref="J61:L62"/>
    <mergeCell ref="M61:O62"/>
    <mergeCell ref="K56:M56"/>
    <mergeCell ref="B61:F63"/>
    <mergeCell ref="E54:G54"/>
    <mergeCell ref="H54:J54"/>
    <mergeCell ref="K54:M54"/>
    <mergeCell ref="B35:D35"/>
    <mergeCell ref="B67:N67"/>
    <mergeCell ref="B73:N73"/>
    <mergeCell ref="B83:N83"/>
    <mergeCell ref="B115:O115"/>
    <mergeCell ref="B32:D32"/>
    <mergeCell ref="B33:D33"/>
    <mergeCell ref="B34:D34"/>
    <mergeCell ref="B28:D28"/>
    <mergeCell ref="B79:F79"/>
    <mergeCell ref="B80:O80"/>
    <mergeCell ref="B81:F81"/>
    <mergeCell ref="B82:F82"/>
    <mergeCell ref="B84:F84"/>
    <mergeCell ref="B85:F85"/>
    <mergeCell ref="B86:O86"/>
    <mergeCell ref="B72:F72"/>
    <mergeCell ref="B75:F75"/>
    <mergeCell ref="B77:N77"/>
    <mergeCell ref="B78:F78"/>
    <mergeCell ref="B74:F74"/>
    <mergeCell ref="B49:D49"/>
    <mergeCell ref="E49:G49"/>
    <mergeCell ref="B71:F71"/>
    <mergeCell ref="B128:O128"/>
    <mergeCell ref="B129:F129"/>
    <mergeCell ref="B130:F130"/>
    <mergeCell ref="B131:O131"/>
    <mergeCell ref="B132:F132"/>
    <mergeCell ref="B133:F133"/>
    <mergeCell ref="B134:O134"/>
    <mergeCell ref="B117:F117"/>
    <mergeCell ref="B118:N118"/>
    <mergeCell ref="B119:F119"/>
    <mergeCell ref="B120:F120"/>
    <mergeCell ref="B121:N121"/>
    <mergeCell ref="B123:F123"/>
    <mergeCell ref="B124:O124"/>
    <mergeCell ref="B125:O125"/>
    <mergeCell ref="B143:F143"/>
    <mergeCell ref="B144:O144"/>
    <mergeCell ref="B165:O165"/>
    <mergeCell ref="B135:O135"/>
    <mergeCell ref="B137:F137"/>
    <mergeCell ref="B139:F139"/>
    <mergeCell ref="B140:F140"/>
    <mergeCell ref="B138:O138"/>
    <mergeCell ref="B141:O141"/>
    <mergeCell ref="B142:F142"/>
    <mergeCell ref="B146:O146"/>
  </mergeCells>
  <phoneticPr fontId="1" type="noConversion"/>
  <pageMargins left="0.39370078740157483" right="0.19685039370078741" top="0.78740157480314965" bottom="0.78740157480314965" header="0.31496062992125984" footer="0.31496062992125984"/>
  <pageSetup paperSize="9" scale="52" fitToHeight="3" orientation="landscape" r:id="rId1"/>
  <rowBreaks count="4" manualBreakCount="4">
    <brk id="144" max="13" man="1"/>
    <brk id="184" max="13" man="1"/>
    <brk id="217" max="14" man="1"/>
    <brk id="26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tabSelected="1" view="pageBreakPreview" topLeftCell="A10" zoomScaleNormal="100" zoomScaleSheetLayoutView="100" workbookViewId="0">
      <selection activeCell="F20" sqref="F20:H20"/>
    </sheetView>
  </sheetViews>
  <sheetFormatPr defaultRowHeight="15" x14ac:dyDescent="0.25"/>
  <cols>
    <col min="1" max="1" width="11.140625" style="1" customWidth="1"/>
    <col min="2" max="2" width="15.140625" style="1" customWidth="1"/>
    <col min="3" max="3" width="12" style="1" customWidth="1"/>
    <col min="4" max="4" width="9.140625" style="1"/>
    <col min="5" max="5" width="13.5703125" style="1" customWidth="1"/>
    <col min="6" max="16384" width="9.140625" style="1"/>
  </cols>
  <sheetData>
    <row r="1" spans="1:17" x14ac:dyDescent="0.25">
      <c r="L1" s="85" t="s">
        <v>137</v>
      </c>
      <c r="M1" s="85"/>
      <c r="N1" s="85"/>
    </row>
    <row r="2" spans="1:17" ht="39.75" customHeight="1" x14ac:dyDescent="0.25">
      <c r="L2" s="324" t="s">
        <v>157</v>
      </c>
      <c r="M2" s="324"/>
      <c r="N2" s="324"/>
    </row>
    <row r="5" spans="1:17" ht="37.5" customHeight="1" x14ac:dyDescent="0.25">
      <c r="A5" s="325" t="s">
        <v>173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86"/>
      <c r="P5" s="86"/>
      <c r="Q5" s="86"/>
    </row>
    <row r="6" spans="1:17" ht="18.75" x14ac:dyDescent="0.25">
      <c r="A6" s="326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86"/>
      <c r="P6" s="86"/>
      <c r="Q6" s="86"/>
    </row>
    <row r="7" spans="1:17" ht="18.75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86"/>
      <c r="P7" s="86"/>
      <c r="Q7" s="86"/>
    </row>
    <row r="8" spans="1:17" ht="31.5" customHeight="1" x14ac:dyDescent="0.25">
      <c r="A8" s="327" t="s">
        <v>1</v>
      </c>
      <c r="B8" s="70" t="s">
        <v>125</v>
      </c>
      <c r="C8" s="327"/>
      <c r="E8" s="328" t="s">
        <v>126</v>
      </c>
      <c r="F8" s="328"/>
      <c r="G8" s="328"/>
      <c r="H8" s="328"/>
      <c r="I8" s="328"/>
      <c r="J8" s="328"/>
      <c r="K8" s="328"/>
      <c r="L8" s="328"/>
      <c r="M8" s="328"/>
      <c r="N8" s="328"/>
      <c r="O8" s="71"/>
      <c r="P8" s="71"/>
      <c r="Q8" s="86"/>
    </row>
    <row r="9" spans="1:17" x14ac:dyDescent="0.25">
      <c r="A9" s="327"/>
      <c r="B9" s="72" t="s">
        <v>2</v>
      </c>
      <c r="C9" s="327"/>
      <c r="D9" s="73"/>
      <c r="E9" s="73"/>
      <c r="F9" s="73"/>
      <c r="G9" s="73"/>
      <c r="H9" s="323" t="s">
        <v>13</v>
      </c>
      <c r="I9" s="323"/>
      <c r="J9" s="323"/>
      <c r="K9" s="323"/>
      <c r="L9" s="86"/>
      <c r="M9" s="86"/>
      <c r="N9" s="86"/>
      <c r="O9" s="86"/>
      <c r="P9" s="86"/>
      <c r="Q9" s="86"/>
    </row>
    <row r="10" spans="1:17" ht="27.75" customHeight="1" x14ac:dyDescent="0.25">
      <c r="A10" s="327" t="s">
        <v>3</v>
      </c>
      <c r="B10" s="70" t="s">
        <v>127</v>
      </c>
      <c r="C10" s="327"/>
      <c r="E10" s="329" t="s">
        <v>126</v>
      </c>
      <c r="F10" s="329"/>
      <c r="G10" s="329"/>
      <c r="H10" s="329"/>
      <c r="I10" s="329"/>
      <c r="J10" s="329"/>
      <c r="K10" s="329"/>
      <c r="L10" s="329"/>
      <c r="M10" s="329"/>
      <c r="N10" s="329"/>
      <c r="O10" s="86"/>
      <c r="P10" s="86"/>
      <c r="Q10" s="86"/>
    </row>
    <row r="11" spans="1:17" x14ac:dyDescent="0.25">
      <c r="A11" s="327"/>
      <c r="B11" s="72" t="s">
        <v>2</v>
      </c>
      <c r="C11" s="327"/>
      <c r="D11" s="73"/>
      <c r="E11" s="330" t="s">
        <v>12</v>
      </c>
      <c r="F11" s="330"/>
      <c r="G11" s="330"/>
      <c r="H11" s="330"/>
      <c r="I11" s="330"/>
      <c r="J11" s="330"/>
      <c r="K11" s="330"/>
      <c r="L11" s="330"/>
      <c r="M11" s="330"/>
      <c r="N11" s="330"/>
      <c r="O11" s="86"/>
      <c r="P11" s="86"/>
      <c r="Q11" s="86"/>
    </row>
    <row r="12" spans="1:17" ht="39" customHeight="1" x14ac:dyDescent="0.25">
      <c r="A12" s="69" t="s">
        <v>4</v>
      </c>
      <c r="B12" s="140" t="s">
        <v>174</v>
      </c>
      <c r="C12" s="6" t="s">
        <v>175</v>
      </c>
      <c r="D12" s="86"/>
      <c r="E12" s="287" t="s">
        <v>176</v>
      </c>
      <c r="F12" s="287"/>
      <c r="G12" s="287"/>
      <c r="H12" s="287"/>
      <c r="I12" s="287"/>
      <c r="J12" s="287"/>
      <c r="K12" s="287"/>
      <c r="L12" s="287"/>
      <c r="M12" s="287"/>
      <c r="N12" s="141"/>
      <c r="O12" s="86"/>
      <c r="P12" s="86"/>
      <c r="Q12" s="86"/>
    </row>
    <row r="13" spans="1:17" ht="15.75" x14ac:dyDescent="0.25">
      <c r="A13" s="74"/>
      <c r="B13" s="75" t="s">
        <v>2</v>
      </c>
      <c r="C13" s="75" t="s">
        <v>5</v>
      </c>
      <c r="D13" s="73"/>
      <c r="E13" s="323" t="s">
        <v>14</v>
      </c>
      <c r="F13" s="323"/>
      <c r="G13" s="323"/>
      <c r="H13" s="323"/>
      <c r="I13" s="323"/>
      <c r="J13" s="323"/>
      <c r="K13" s="323"/>
      <c r="L13" s="323"/>
      <c r="M13" s="323"/>
      <c r="N13" s="323"/>
      <c r="O13" s="86"/>
      <c r="P13" s="86"/>
      <c r="Q13" s="86"/>
    </row>
    <row r="14" spans="1:17" ht="15.75" x14ac:dyDescent="0.25">
      <c r="A14" s="14" t="s">
        <v>138</v>
      </c>
      <c r="B14" s="76" t="s">
        <v>139</v>
      </c>
    </row>
    <row r="16" spans="1:17" x14ac:dyDescent="0.25">
      <c r="A16" s="316" t="s">
        <v>140</v>
      </c>
      <c r="B16" s="316" t="s">
        <v>141</v>
      </c>
      <c r="C16" s="316"/>
      <c r="D16" s="316"/>
      <c r="E16" s="316"/>
      <c r="F16" s="316" t="s">
        <v>142</v>
      </c>
      <c r="G16" s="316"/>
      <c r="H16" s="316"/>
      <c r="I16" s="316"/>
      <c r="J16" s="316"/>
      <c r="K16" s="316"/>
      <c r="L16" s="316"/>
      <c r="M16" s="316"/>
      <c r="N16" s="316"/>
    </row>
    <row r="17" spans="1:14" x14ac:dyDescent="0.25">
      <c r="A17" s="316"/>
      <c r="B17" s="316"/>
      <c r="C17" s="316"/>
      <c r="D17" s="316"/>
      <c r="E17" s="316"/>
      <c r="F17" s="316" t="s">
        <v>143</v>
      </c>
      <c r="G17" s="316"/>
      <c r="H17" s="316"/>
      <c r="I17" s="316" t="s">
        <v>158</v>
      </c>
      <c r="J17" s="316"/>
      <c r="K17" s="316"/>
      <c r="L17" s="316" t="s">
        <v>144</v>
      </c>
      <c r="M17" s="316"/>
      <c r="N17" s="316"/>
    </row>
    <row r="18" spans="1:14" s="85" customFormat="1" ht="12.75" x14ac:dyDescent="0.2">
      <c r="A18" s="79">
        <v>1</v>
      </c>
      <c r="B18" s="320">
        <v>2</v>
      </c>
      <c r="C18" s="321"/>
      <c r="D18" s="321"/>
      <c r="E18" s="322"/>
      <c r="F18" s="313">
        <v>3</v>
      </c>
      <c r="G18" s="313"/>
      <c r="H18" s="313"/>
      <c r="I18" s="313">
        <v>4</v>
      </c>
      <c r="J18" s="313"/>
      <c r="K18" s="313"/>
      <c r="L18" s="313">
        <v>5</v>
      </c>
      <c r="M18" s="313"/>
      <c r="N18" s="313"/>
    </row>
    <row r="19" spans="1:14" ht="59.25" customHeight="1" x14ac:dyDescent="0.25">
      <c r="A19" s="37">
        <v>1</v>
      </c>
      <c r="B19" s="319" t="s">
        <v>176</v>
      </c>
      <c r="C19" s="319"/>
      <c r="D19" s="319"/>
      <c r="E19" s="319"/>
      <c r="F19" s="316">
        <v>135</v>
      </c>
      <c r="G19" s="316"/>
      <c r="H19" s="316"/>
      <c r="I19" s="316"/>
      <c r="J19" s="316"/>
      <c r="K19" s="316"/>
      <c r="L19" s="316"/>
      <c r="M19" s="316"/>
      <c r="N19" s="316"/>
    </row>
    <row r="20" spans="1:14" x14ac:dyDescent="0.25">
      <c r="A20" s="87"/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</row>
    <row r="21" spans="1:14" ht="15.75" x14ac:dyDescent="0.25">
      <c r="A21" s="87"/>
      <c r="B21" s="315" t="s">
        <v>145</v>
      </c>
      <c r="C21" s="315"/>
      <c r="D21" s="315"/>
      <c r="E21" s="315"/>
      <c r="F21" s="316">
        <f>F19</f>
        <v>135</v>
      </c>
      <c r="G21" s="316"/>
      <c r="H21" s="316"/>
      <c r="I21" s="316">
        <f>I19</f>
        <v>0</v>
      </c>
      <c r="J21" s="316"/>
      <c r="K21" s="316"/>
      <c r="L21" s="316">
        <f>L19</f>
        <v>0</v>
      </c>
      <c r="M21" s="316"/>
      <c r="N21" s="316"/>
    </row>
    <row r="23" spans="1:14" ht="15.75" x14ac:dyDescent="0.25">
      <c r="A23" s="77" t="s">
        <v>146</v>
      </c>
    </row>
    <row r="25" spans="1:14" ht="15.75" x14ac:dyDescent="0.25">
      <c r="A25" s="42" t="s">
        <v>147</v>
      </c>
    </row>
    <row r="27" spans="1:14" ht="30.75" customHeight="1" x14ac:dyDescent="0.25">
      <c r="A27" s="78" t="s">
        <v>36</v>
      </c>
      <c r="B27" s="317" t="s">
        <v>148</v>
      </c>
      <c r="C27" s="317"/>
      <c r="D27" s="317"/>
      <c r="E27" s="317"/>
      <c r="F27" s="318" t="s">
        <v>149</v>
      </c>
      <c r="G27" s="318"/>
      <c r="H27" s="318"/>
      <c r="I27" s="318"/>
      <c r="J27" s="318"/>
      <c r="K27" s="318"/>
      <c r="L27" s="318"/>
      <c r="M27" s="318"/>
      <c r="N27" s="318"/>
    </row>
    <row r="28" spans="1:14" s="80" customFormat="1" ht="12.75" x14ac:dyDescent="0.2">
      <c r="A28" s="79">
        <v>1</v>
      </c>
      <c r="B28" s="313">
        <v>2</v>
      </c>
      <c r="C28" s="313"/>
      <c r="D28" s="313"/>
      <c r="E28" s="313"/>
      <c r="F28" s="313">
        <v>3</v>
      </c>
      <c r="G28" s="313"/>
      <c r="H28" s="313"/>
      <c r="I28" s="313"/>
      <c r="J28" s="313"/>
      <c r="K28" s="313"/>
      <c r="L28" s="313"/>
      <c r="M28" s="313"/>
      <c r="N28" s="313"/>
    </row>
    <row r="29" spans="1:14" ht="26.25" customHeight="1" x14ac:dyDescent="0.25">
      <c r="A29" s="37"/>
      <c r="B29" s="173"/>
      <c r="C29" s="174"/>
      <c r="D29" s="174"/>
      <c r="E29" s="175"/>
      <c r="F29" s="314"/>
      <c r="G29" s="314"/>
      <c r="H29" s="314"/>
      <c r="I29" s="314"/>
      <c r="J29" s="314"/>
      <c r="K29" s="314"/>
      <c r="L29" s="314"/>
      <c r="M29" s="314"/>
      <c r="N29" s="314"/>
    </row>
    <row r="31" spans="1:14" ht="15.75" x14ac:dyDescent="0.25">
      <c r="A31" s="77" t="s">
        <v>150</v>
      </c>
    </row>
    <row r="34" spans="1:14" ht="53.25" customHeight="1" x14ac:dyDescent="0.25">
      <c r="A34" s="308" t="s">
        <v>169</v>
      </c>
      <c r="B34" s="308"/>
      <c r="D34" s="81"/>
      <c r="E34" s="82"/>
      <c r="F34" s="86"/>
      <c r="G34" s="309" t="s">
        <v>172</v>
      </c>
      <c r="H34" s="309"/>
      <c r="I34" s="309"/>
      <c r="J34" s="309"/>
      <c r="K34" s="310"/>
      <c r="L34" s="310"/>
      <c r="M34" s="310"/>
      <c r="N34" s="310"/>
    </row>
    <row r="35" spans="1:14" ht="15.75" x14ac:dyDescent="0.25">
      <c r="A35" s="83"/>
      <c r="B35" s="83"/>
      <c r="C35" s="81"/>
      <c r="D35" s="81"/>
      <c r="E35" s="84" t="s">
        <v>10</v>
      </c>
      <c r="F35" s="86"/>
      <c r="G35" s="311" t="s">
        <v>11</v>
      </c>
      <c r="H35" s="311"/>
      <c r="I35" s="311"/>
      <c r="J35" s="311"/>
      <c r="K35" s="312"/>
      <c r="L35" s="312"/>
      <c r="M35" s="312"/>
      <c r="N35" s="312"/>
    </row>
  </sheetData>
  <mergeCells count="46">
    <mergeCell ref="E13:N13"/>
    <mergeCell ref="L2:N2"/>
    <mergeCell ref="A5:N5"/>
    <mergeCell ref="A6:N6"/>
    <mergeCell ref="A8:A9"/>
    <mergeCell ref="C8:C9"/>
    <mergeCell ref="E8:N8"/>
    <mergeCell ref="H9:K9"/>
    <mergeCell ref="A10:A11"/>
    <mergeCell ref="C10:C11"/>
    <mergeCell ref="E10:N10"/>
    <mergeCell ref="E11:N11"/>
    <mergeCell ref="E12:M12"/>
    <mergeCell ref="B18:E18"/>
    <mergeCell ref="F18:H18"/>
    <mergeCell ref="I18:K18"/>
    <mergeCell ref="L18:N18"/>
    <mergeCell ref="A16:A17"/>
    <mergeCell ref="B16:E17"/>
    <mergeCell ref="F16:N16"/>
    <mergeCell ref="F17:H17"/>
    <mergeCell ref="I17:K17"/>
    <mergeCell ref="L17:N17"/>
    <mergeCell ref="B19:E19"/>
    <mergeCell ref="F19:H19"/>
    <mergeCell ref="I19:K19"/>
    <mergeCell ref="L19:N19"/>
    <mergeCell ref="B20:E20"/>
    <mergeCell ref="F20:H20"/>
    <mergeCell ref="I20:K20"/>
    <mergeCell ref="L20:N20"/>
    <mergeCell ref="B28:E28"/>
    <mergeCell ref="F28:N28"/>
    <mergeCell ref="B29:E29"/>
    <mergeCell ref="F29:N29"/>
    <mergeCell ref="B21:E21"/>
    <mergeCell ref="F21:H21"/>
    <mergeCell ref="I21:K21"/>
    <mergeCell ref="L21:N21"/>
    <mergeCell ref="B27:E27"/>
    <mergeCell ref="F27:N27"/>
    <mergeCell ref="A34:B34"/>
    <mergeCell ref="G34:J34"/>
    <mergeCell ref="K34:N34"/>
    <mergeCell ref="G35:J35"/>
    <mergeCell ref="K35:N35"/>
  </mergeCells>
  <phoneticPr fontId="1" type="noConversion"/>
  <pageMargins left="0.7" right="0.7" top="0.75" bottom="0.75" header="0.3" footer="0.3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оценка</vt:lpstr>
      <vt:lpstr>додаток 1</vt:lpstr>
      <vt:lpstr>оценка!Область_печати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Natali</cp:lastModifiedBy>
  <cp:lastPrinted>2020-03-17T13:53:17Z</cp:lastPrinted>
  <dcterms:created xsi:type="dcterms:W3CDTF">2018-12-28T08:43:53Z</dcterms:created>
  <dcterms:modified xsi:type="dcterms:W3CDTF">2021-02-18T09:49:38Z</dcterms:modified>
</cp:coreProperties>
</file>