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/>
  <bookViews>
    <workbookView xWindow="-12" yWindow="-12" windowWidth="19416" windowHeight="9456" tabRatio="609"/>
  </bookViews>
  <sheets>
    <sheet name="Додаток 1 (форма плану)" sheetId="1" r:id="rId1"/>
    <sheet name="Лист1" sheetId="7" r:id="rId2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77" i="1" l="1"/>
  <c r="F76" i="1"/>
  <c r="E80" i="1"/>
  <c r="E85" i="1"/>
  <c r="E29" i="1" l="1"/>
  <c r="E28" i="1"/>
  <c r="E33" i="1"/>
  <c r="E32" i="1"/>
  <c r="E34" i="1"/>
  <c r="E35" i="1"/>
  <c r="I84" i="1" l="1"/>
  <c r="H84" i="1"/>
  <c r="G84" i="1"/>
  <c r="F84" i="1"/>
  <c r="H82" i="1"/>
  <c r="G82" i="1"/>
  <c r="F82" i="1"/>
  <c r="I82" i="1" l="1"/>
  <c r="G24" i="1" l="1"/>
  <c r="E86" i="1"/>
  <c r="E84" i="1"/>
  <c r="E83" i="1"/>
  <c r="E82" i="1"/>
  <c r="E81" i="1"/>
  <c r="I80" i="1"/>
  <c r="H80" i="1"/>
  <c r="G80" i="1"/>
  <c r="F80" i="1"/>
  <c r="C80" i="1"/>
  <c r="E78" i="1"/>
  <c r="D76" i="1"/>
  <c r="E74" i="1"/>
  <c r="E73" i="1"/>
  <c r="E72" i="1"/>
  <c r="E71" i="1"/>
  <c r="I70" i="1"/>
  <c r="H70" i="1"/>
  <c r="G70" i="1"/>
  <c r="F70" i="1"/>
  <c r="C70" i="1"/>
  <c r="E69" i="1"/>
  <c r="E68" i="1"/>
  <c r="E67" i="1"/>
  <c r="E66" i="1"/>
  <c r="I65" i="1"/>
  <c r="H65" i="1"/>
  <c r="G65" i="1"/>
  <c r="F65" i="1"/>
  <c r="C65" i="1"/>
  <c r="E63" i="1"/>
  <c r="E62" i="1"/>
  <c r="E61" i="1"/>
  <c r="E60" i="1"/>
  <c r="E59" i="1"/>
  <c r="E58" i="1"/>
  <c r="I52" i="1"/>
  <c r="F52" i="1"/>
  <c r="C57" i="1"/>
  <c r="E56" i="1"/>
  <c r="E55" i="1"/>
  <c r="I54" i="1"/>
  <c r="H54" i="1"/>
  <c r="G54" i="1"/>
  <c r="F54" i="1"/>
  <c r="C54" i="1"/>
  <c r="E50" i="1"/>
  <c r="E49" i="1"/>
  <c r="E48" i="1"/>
  <c r="E47" i="1"/>
  <c r="E46" i="1"/>
  <c r="E45" i="1"/>
  <c r="E44" i="1"/>
  <c r="E43" i="1"/>
  <c r="E42" i="1"/>
  <c r="E41" i="1"/>
  <c r="E40" i="1"/>
  <c r="E38" i="1"/>
  <c r="E37" i="1"/>
  <c r="E36" i="1"/>
  <c r="E31" i="1"/>
  <c r="E30" i="1"/>
  <c r="I29" i="1"/>
  <c r="H29" i="1"/>
  <c r="G29" i="1"/>
  <c r="F29" i="1"/>
  <c r="C29" i="1"/>
  <c r="D27" i="1"/>
  <c r="C27" i="1"/>
  <c r="E26" i="1"/>
  <c r="C24" i="1"/>
  <c r="C52" i="1" l="1"/>
  <c r="G51" i="1"/>
  <c r="H24" i="1"/>
  <c r="H51" i="1" s="1"/>
  <c r="E57" i="1"/>
  <c r="E65" i="1"/>
  <c r="I24" i="1"/>
  <c r="I51" i="1" s="1"/>
  <c r="I76" i="1" s="1"/>
  <c r="I77" i="1" s="1"/>
  <c r="E27" i="1"/>
  <c r="E54" i="1"/>
  <c r="E70" i="1"/>
  <c r="H52" i="1"/>
  <c r="C51" i="1"/>
  <c r="C76" i="1" s="1"/>
  <c r="C77" i="1" s="1"/>
  <c r="G52" i="1"/>
  <c r="H76" i="1" l="1"/>
  <c r="H77" i="1" s="1"/>
  <c r="E52" i="1"/>
  <c r="F24" i="1"/>
  <c r="G76" i="1"/>
  <c r="G77" i="1" s="1"/>
  <c r="F51" i="1" l="1"/>
  <c r="E24" i="1"/>
  <c r="E51" i="1" l="1"/>
  <c r="E77" i="1" l="1"/>
  <c r="E76" i="1"/>
  <c r="D77" i="1"/>
</calcChain>
</file>

<file path=xl/sharedStrings.xml><?xml version="1.0" encoding="utf-8"?>
<sst xmlns="http://schemas.openxmlformats.org/spreadsheetml/2006/main" count="178" uniqueCount="119">
  <si>
    <t>Код рядка</t>
  </si>
  <si>
    <t>Показники </t>
  </si>
  <si>
    <t>1 </t>
  </si>
  <si>
    <t>2 </t>
  </si>
  <si>
    <t>(підпис)</t>
  </si>
  <si>
    <t>І</t>
  </si>
  <si>
    <t>ІІ</t>
  </si>
  <si>
    <t>ІІІ</t>
  </si>
  <si>
    <t>ІV</t>
  </si>
  <si>
    <t>Штатна чисельність працівників</t>
  </si>
  <si>
    <t>Плановий рік, усього  </t>
  </si>
  <si>
    <t>Фінансовий результат, у тому числі:</t>
  </si>
  <si>
    <t xml:space="preserve">нерозподілені доходи </t>
  </si>
  <si>
    <t xml:space="preserve">резервний фонд </t>
  </si>
  <si>
    <t>на 01.04</t>
  </si>
  <si>
    <t>на 01.07</t>
  </si>
  <si>
    <t>на 01.10</t>
  </si>
  <si>
    <t>(назва підприємства)</t>
  </si>
  <si>
    <t xml:space="preserve">                  (П.І.Б.)</t>
  </si>
  <si>
    <t>капітальний ремонт</t>
  </si>
  <si>
    <t>грн.</t>
  </si>
  <si>
    <t>Заступник директора департаменту- начальник управління фінансово-економічного забезпечення- головний бухгалтер</t>
  </si>
  <si>
    <t>надходження коштів як компенсація орендарем комунальних послуг</t>
  </si>
  <si>
    <t>Інші надходження (дохід) (розписати)</t>
  </si>
  <si>
    <t>до Порядку складання фінансового плану комунальним некомерційним підприємством та контролю за його виконанням</t>
  </si>
  <si>
    <t>ПОГОДЖЕНО:</t>
  </si>
  <si>
    <t>(Посада, П.І.Б.  підпис)</t>
  </si>
  <si>
    <t>Одиниця виміру             грн.</t>
  </si>
  <si>
    <t>ФІНАНСОВИЙ ПЛАН</t>
  </si>
  <si>
    <t>У тому числі за кварталами планового року</t>
  </si>
  <si>
    <t>I. Формування фінансових результатів</t>
  </si>
  <si>
    <t>Доходи</t>
  </si>
  <si>
    <t>Надходження (дохід)  від реалізації продукції (товарів, робіт, послуг), у т.ч.:</t>
  </si>
  <si>
    <t>1010</t>
  </si>
  <si>
    <t>1011</t>
  </si>
  <si>
    <t>1012</t>
  </si>
  <si>
    <t xml:space="preserve">Надходження (дохід) за рахунок коштів бюджету міста </t>
  </si>
  <si>
    <t>1020</t>
  </si>
  <si>
    <t xml:space="preserve">Дохід з місцевого бюджету </t>
  </si>
  <si>
    <t>1021</t>
  </si>
  <si>
    <t>Інші надходження (доходи) , у т.ч.:</t>
  </si>
  <si>
    <t>надходження (доходи) від реалізації майна</t>
  </si>
  <si>
    <t>надходження (дохід) майбутніх періодов (від оренди майна та інше)</t>
  </si>
  <si>
    <t>надходження (дохід) від централізованого постачання</t>
  </si>
  <si>
    <t>ІІ. Видатки</t>
  </si>
  <si>
    <t>Оплата праці</t>
  </si>
  <si>
    <t>Нарахування на оплату праці</t>
  </si>
  <si>
    <t>Предмети, матеріали, обладнання та інвентар</t>
  </si>
  <si>
    <t>Медикаменти та перев'язувальні матеріали</t>
  </si>
  <si>
    <t>Продукти харчування</t>
  </si>
  <si>
    <t>Оплата послуг (крім комунальних)</t>
  </si>
  <si>
    <t xml:space="preserve">Видатки на відрядження </t>
  </si>
  <si>
    <t>Оплата комунальних послуг та енергоносіїв</t>
  </si>
  <si>
    <t xml:space="preserve">Окремі заходи по реалізації державних (регіональних) програм, не віднесені до заходів розвитку </t>
  </si>
  <si>
    <t>Соціальне забезпечення</t>
  </si>
  <si>
    <t>Інші поточні видатки</t>
  </si>
  <si>
    <t>Усього доходів</t>
  </si>
  <si>
    <t>Усього видатків</t>
  </si>
  <si>
    <t>ІІІ. Інвестиційна діяльність</t>
  </si>
  <si>
    <t>Доходи від інвестиційної діяльності, у т.ч.:</t>
  </si>
  <si>
    <t>дохід з інших джерел по капітальних видатках</t>
  </si>
  <si>
    <t>капітальне будівництво</t>
  </si>
  <si>
    <t>модернізація, модифікація (добудова, дообладнання, реконструкція) основних засобів</t>
  </si>
  <si>
    <t>ІV. Фінансова діяльність</t>
  </si>
  <si>
    <t>Доходи від фінансової діяльності за зобов'язаннями, у т.ч.:</t>
  </si>
  <si>
    <t xml:space="preserve">   кредити</t>
  </si>
  <si>
    <t xml:space="preserve">   позики</t>
  </si>
  <si>
    <t xml:space="preserve">   депозити</t>
  </si>
  <si>
    <t>Інші надходження</t>
  </si>
  <si>
    <t>Витрати від фінансової діяльності та зобов'язання, у т.ч.:</t>
  </si>
  <si>
    <t>Інші витрати</t>
  </si>
  <si>
    <t>V.  Фінансовий результат діяльності </t>
  </si>
  <si>
    <t>VI. Розрахунки з бюджетом</t>
  </si>
  <si>
    <t>Податки, збори та платежі до бюджету, у т.ч.:</t>
  </si>
  <si>
    <t xml:space="preserve">   податок на додану вартість</t>
  </si>
  <si>
    <t xml:space="preserve">   військовий збір</t>
  </si>
  <si>
    <t xml:space="preserve">   плата за землю</t>
  </si>
  <si>
    <t xml:space="preserve">   податок на дохід фізичних осіб</t>
  </si>
  <si>
    <t xml:space="preserve">   єдиний внесок на загальнообов'язкове державне соціальне страхування               </t>
  </si>
  <si>
    <t xml:space="preserve">   інші (розшифрувати)</t>
  </si>
  <si>
    <t>VIІ. Додаткова інформація</t>
  </si>
  <si>
    <t>на 01.01</t>
  </si>
  <si>
    <t>Вартість основних засобів</t>
  </si>
  <si>
    <t>Податкова заборгованість</t>
  </si>
  <si>
    <t>Заборгованість перед працівниками за заробітною платою</t>
  </si>
  <si>
    <t>Дебіторська заборгованість</t>
  </si>
  <si>
    <t>Кредиторська заборгованість</t>
  </si>
  <si>
    <t>дата/місяць/рік</t>
  </si>
  <si>
    <t>Видатки від інвестиційної діяльності, у т.ч.:</t>
  </si>
  <si>
    <t xml:space="preserve"> благодійні внески, гранти та дарунки </t>
  </si>
  <si>
    <t>Додаток 1</t>
  </si>
  <si>
    <t>ЗАТВЕРДЖУЮ:</t>
  </si>
  <si>
    <t>Проект</t>
  </si>
  <si>
    <t xml:space="preserve">Уточнений </t>
  </si>
  <si>
    <t>зробити позначку "Х"</t>
  </si>
  <si>
    <t>Прогноз на наступний рік</t>
  </si>
  <si>
    <t>доходи надавача за програмою медичних гарантій від НСЗУ</t>
  </si>
  <si>
    <t>Х</t>
  </si>
  <si>
    <t xml:space="preserve"> інші субвенції</t>
  </si>
  <si>
    <t xml:space="preserve">доходи з місцевого бюджету цільового фінансування по капітальних видатках </t>
  </si>
  <si>
    <t>основних засобів</t>
  </si>
  <si>
    <t>інші необоротні матеріальні активи</t>
  </si>
  <si>
    <t>нематеріальних активів</t>
  </si>
  <si>
    <t>кошти, що отримуються підприємством на окремі доручення (кошти від депутатів міської, обласної, державної ради)</t>
  </si>
  <si>
    <t>плата за послуги, що надаються згідно з основною діяльністю (платні послуги)</t>
  </si>
  <si>
    <t>Затвердженний</t>
  </si>
  <si>
    <t>Заступник генерального директора</t>
  </si>
  <si>
    <t>Ірина ЛЮБАРЦЕВА</t>
  </si>
  <si>
    <t>Світлана ТИХОНЕНКО</t>
  </si>
  <si>
    <t>Генеральний директор</t>
  </si>
  <si>
    <t>Олександра БОДНЯ</t>
  </si>
  <si>
    <t>Ольга ВОРОНЬКО</t>
  </si>
  <si>
    <t>Заступник директора департаменту-начальник управління організаційно- кадрової роботи, правового, інформаційного та технічного забезпечення департаменту охорони здоров'я населення Дніпровської міської ради</t>
  </si>
  <si>
    <t>Телефон  056794-35-07</t>
  </si>
  <si>
    <t>Місцезнаходження: м. Дніпро вул. Висоцького 2-а</t>
  </si>
  <si>
    <t>Середньооблікова кількість штатних працівників                                     126  чол.</t>
  </si>
  <si>
    <t xml:space="preserve"> комунального некомерційного підприємства "Дніпровський центр первинної медико-санітароної допомоги №11" Дніпровської міської ради</t>
  </si>
  <si>
    <t>на 2024 рік</t>
  </si>
  <si>
    <t>Факт минулого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</si>
</sst>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5" formatCode="_(&quot;$&quot;* #,##0.00_);_(&quot;$&quot;* \(#,##0.00\);_(&quot;$&quot;* &quot;-&quot;??_);_(@_)"/>
    <numFmt numFmtId="166" formatCode="0.000"/>
  </numFmts>
  <fonts count="23" x14ac:knownFonts="1">
    <font>
      <sz val="11"/>
      <color theme="1"/>
      <name val="Calibri"/>
      <family val="2"/>
      <charset val="204"/>
      <scheme val="minor"/>
    </font>
    <font>
      <sz val="13.5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3.5"/>
      <name val="Times New Roman"/>
      <family val="1"/>
      <charset val="204"/>
    </font>
    <font>
      <sz val="13.5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Calibri"/>
      <family val="2"/>
      <charset val="204"/>
      <scheme val="minor"/>
    </font>
    <font>
      <sz val="8"/>
      <name val="Times New Roman"/>
      <family val="1"/>
      <charset val="204"/>
    </font>
    <font>
      <sz val="14"/>
      <name val="Times New Roman"/>
      <family val="1"/>
      <charset val="204"/>
    </font>
    <font>
      <sz val="13.5"/>
      <name val="Arial Cyr"/>
      <charset val="204"/>
    </font>
    <font>
      <sz val="11.5"/>
      <name val="Times New Roman"/>
      <family val="1"/>
      <charset val="204"/>
    </font>
    <font>
      <sz val="13.5"/>
      <color rgb="FFFF000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sz val="9"/>
      <color rgb="FF000000"/>
      <name val="Arial"/>
      <family val="2"/>
      <charset val="204"/>
    </font>
    <font>
      <sz val="13.5"/>
      <color rgb="FF000000"/>
      <name val="Calibri"/>
      <family val="2"/>
      <charset val="204"/>
      <scheme val="minor"/>
    </font>
    <font>
      <b/>
      <sz val="13.5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3.5"/>
      <color rgb="FFFF0000"/>
      <name val="Calibri"/>
      <family val="2"/>
      <charset val="204"/>
      <scheme val="minor"/>
    </font>
    <font>
      <sz val="13.5"/>
      <color indexed="1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5">
    <xf numFmtId="0" fontId="0" fillId="0" borderId="0"/>
    <xf numFmtId="165" fontId="13" fillId="0" borderId="0" applyFont="0" applyFill="0" applyBorder="0" applyAlignment="0" applyProtection="0"/>
    <xf numFmtId="0" fontId="14" fillId="0" borderId="0"/>
    <xf numFmtId="0" fontId="15" fillId="0" borderId="0"/>
    <xf numFmtId="0" fontId="16" fillId="0" borderId="0"/>
  </cellStyleXfs>
  <cellXfs count="183">
    <xf numFmtId="0" fontId="0" fillId="0" borderId="0" xfId="0"/>
    <xf numFmtId="0" fontId="1" fillId="0" borderId="0" xfId="0" applyFont="1" applyProtection="1">
      <protection locked="0"/>
    </xf>
    <xf numFmtId="0" fontId="5" fillId="2" borderId="1" xfId="0" applyFont="1" applyFill="1" applyBorder="1" applyAlignment="1" applyProtection="1">
      <alignment horizontal="justify" vertical="center" wrapText="1"/>
      <protection locked="0"/>
    </xf>
    <xf numFmtId="0" fontId="2" fillId="2" borderId="1" xfId="0" applyFont="1" applyFill="1" applyBorder="1" applyAlignment="1" applyProtection="1">
      <alignment horizontal="justify" vertical="center" wrapText="1"/>
      <protection locked="0"/>
    </xf>
    <xf numFmtId="0" fontId="2" fillId="2" borderId="5" xfId="0" applyFont="1" applyFill="1" applyBorder="1" applyAlignment="1" applyProtection="1">
      <alignment horizontal="justify" vertical="center" wrapText="1"/>
      <protection locked="0"/>
    </xf>
    <xf numFmtId="0" fontId="1" fillId="3" borderId="0" xfId="3" applyFont="1" applyFill="1"/>
    <xf numFmtId="0" fontId="4" fillId="0" borderId="0" xfId="3" applyFont="1" applyAlignment="1">
      <alignment horizontal="center"/>
    </xf>
    <xf numFmtId="0" fontId="4" fillId="0" borderId="0" xfId="3" applyFont="1"/>
    <xf numFmtId="0" fontId="3" fillId="0" borderId="0" xfId="3" applyFont="1"/>
    <xf numFmtId="0" fontId="3" fillId="0" borderId="0" xfId="3" applyFont="1" applyAlignment="1">
      <alignment horizontal="center"/>
    </xf>
    <xf numFmtId="0" fontId="5" fillId="0" borderId="0" xfId="3" applyFont="1" applyAlignment="1" applyProtection="1">
      <alignment horizontal="center" vertical="center" wrapText="1"/>
      <protection locked="0"/>
    </xf>
    <xf numFmtId="0" fontId="6" fillId="0" borderId="0" xfId="3" applyFont="1" applyAlignment="1" applyProtection="1">
      <alignment horizontal="center" vertical="center" wrapText="1"/>
      <protection locked="0"/>
    </xf>
    <xf numFmtId="0" fontId="7" fillId="0" borderId="0" xfId="3" applyFont="1" applyAlignment="1" applyProtection="1">
      <alignment horizontal="center" vertical="center"/>
      <protection locked="0"/>
    </xf>
    <xf numFmtId="0" fontId="3" fillId="0" borderId="0" xfId="3" applyFont="1" applyAlignment="1" applyProtection="1">
      <alignment horizontal="left" vertical="center" wrapText="1"/>
      <protection locked="0"/>
    </xf>
    <xf numFmtId="0" fontId="4" fillId="0" borderId="0" xfId="3" applyFont="1" applyAlignment="1" applyProtection="1">
      <alignment horizontal="left" vertical="center"/>
      <protection locked="0"/>
    </xf>
    <xf numFmtId="0" fontId="5" fillId="0" borderId="0" xfId="3" applyFont="1" applyAlignment="1" applyProtection="1">
      <alignment vertical="center" wrapText="1"/>
      <protection locked="0"/>
    </xf>
    <xf numFmtId="0" fontId="8" fillId="0" borderId="0" xfId="3" applyFont="1" applyAlignment="1" applyProtection="1">
      <alignment vertical="center" wrapText="1"/>
      <protection locked="0"/>
    </xf>
    <xf numFmtId="0" fontId="8" fillId="0" borderId="8" xfId="3" applyFont="1" applyBorder="1" applyAlignment="1" applyProtection="1">
      <alignment vertical="center" wrapText="1"/>
      <protection locked="0"/>
    </xf>
    <xf numFmtId="0" fontId="8" fillId="0" borderId="8" xfId="3" applyFont="1" applyBorder="1" applyAlignment="1" applyProtection="1">
      <alignment horizontal="left" vertical="center" wrapText="1"/>
      <protection locked="0"/>
    </xf>
    <xf numFmtId="0" fontId="4" fillId="0" borderId="8" xfId="3" applyFont="1" applyBorder="1" applyAlignment="1">
      <alignment horizontal="center" vertical="center"/>
    </xf>
    <xf numFmtId="0" fontId="2" fillId="2" borderId="1" xfId="3" applyFont="1" applyFill="1" applyBorder="1" applyAlignment="1">
      <alignment horizontal="center" vertical="center" wrapText="1"/>
    </xf>
    <xf numFmtId="0" fontId="2" fillId="2" borderId="5" xfId="3" applyFont="1" applyFill="1" applyBorder="1" applyAlignment="1">
      <alignment horizontal="center" vertical="center" wrapText="1"/>
    </xf>
    <xf numFmtId="0" fontId="2" fillId="2" borderId="8" xfId="3" applyFont="1" applyFill="1" applyBorder="1" applyAlignment="1">
      <alignment horizontal="center" vertical="center" wrapText="1"/>
    </xf>
    <xf numFmtId="166" fontId="1" fillId="3" borderId="0" xfId="3" applyNumberFormat="1" applyFont="1" applyFill="1"/>
    <xf numFmtId="0" fontId="5" fillId="2" borderId="1" xfId="0" applyFont="1" applyFill="1" applyBorder="1" applyAlignment="1">
      <alignment horizontal="justify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justify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justify" vertical="center" wrapText="1"/>
    </xf>
    <xf numFmtId="49" fontId="2" fillId="2" borderId="17" xfId="0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0" fontId="4" fillId="3" borderId="0" xfId="3" applyFont="1" applyFill="1"/>
    <xf numFmtId="49" fontId="5" fillId="2" borderId="3" xfId="0" applyNumberFormat="1" applyFont="1" applyFill="1" applyBorder="1" applyAlignment="1">
      <alignment horizontal="center" vertical="center" wrapText="1"/>
    </xf>
    <xf numFmtId="4" fontId="5" fillId="2" borderId="3" xfId="0" applyNumberFormat="1" applyFont="1" applyFill="1" applyBorder="1" applyAlignment="1">
      <alignment horizontal="center" vertical="center" wrapText="1"/>
    </xf>
    <xf numFmtId="49" fontId="2" fillId="2" borderId="8" xfId="0" applyNumberFormat="1" applyFont="1" applyFill="1" applyBorder="1" applyAlignment="1">
      <alignment horizontal="center" vertical="center" wrapText="1"/>
    </xf>
    <xf numFmtId="4" fontId="5" fillId="2" borderId="8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0" fontId="19" fillId="3" borderId="0" xfId="3" applyFont="1" applyFill="1"/>
    <xf numFmtId="0" fontId="12" fillId="3" borderId="0" xfId="3" applyFont="1" applyFill="1"/>
    <xf numFmtId="0" fontId="1" fillId="3" borderId="0" xfId="3" applyFont="1" applyFill="1" applyAlignment="1">
      <alignment vertical="top"/>
    </xf>
    <xf numFmtId="0" fontId="21" fillId="3" borderId="0" xfId="3" applyFont="1" applyFill="1"/>
    <xf numFmtId="0" fontId="2" fillId="0" borderId="0" xfId="3" applyFont="1" applyAlignment="1" applyProtection="1">
      <alignment vertical="center" wrapText="1"/>
      <protection locked="0"/>
    </xf>
    <xf numFmtId="0" fontId="1" fillId="0" borderId="0" xfId="3" applyFont="1"/>
    <xf numFmtId="4" fontId="5" fillId="0" borderId="8" xfId="0" applyNumberFormat="1" applyFont="1" applyBorder="1" applyAlignment="1">
      <alignment horizontal="center" vertical="center" wrapText="1"/>
    </xf>
    <xf numFmtId="4" fontId="5" fillId="0" borderId="5" xfId="0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4" fontId="2" fillId="0" borderId="1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justify" vertical="center" wrapText="1"/>
    </xf>
    <xf numFmtId="4" fontId="5" fillId="0" borderId="11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justify" vertical="center" wrapText="1"/>
    </xf>
    <xf numFmtId="0" fontId="5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4" fontId="2" fillId="0" borderId="8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/>
    </xf>
    <xf numFmtId="4" fontId="2" fillId="0" borderId="9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vertical="center"/>
    </xf>
    <xf numFmtId="0" fontId="2" fillId="0" borderId="1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4" fontId="2" fillId="0" borderId="15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4" fontId="5" fillId="0" borderId="2" xfId="0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horizontal="justify" vertical="center" wrapText="1"/>
    </xf>
    <xf numFmtId="4" fontId="5" fillId="0" borderId="17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164" fontId="1" fillId="3" borderId="0" xfId="3" applyNumberFormat="1" applyFont="1" applyFill="1"/>
    <xf numFmtId="0" fontId="2" fillId="0" borderId="1" xfId="0" applyFont="1" applyBorder="1" applyAlignment="1">
      <alignment vertical="center" wrapText="1"/>
    </xf>
    <xf numFmtId="0" fontId="2" fillId="0" borderId="3" xfId="0" applyFont="1" applyBorder="1" applyAlignment="1">
      <alignment horizontal="justify" vertical="center" wrapText="1"/>
    </xf>
    <xf numFmtId="4" fontId="2" fillId="0" borderId="3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vertical="center" wrapText="1"/>
    </xf>
    <xf numFmtId="3" fontId="2" fillId="0" borderId="2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64" fontId="2" fillId="0" borderId="3" xfId="0" applyNumberFormat="1" applyFont="1" applyBorder="1" applyAlignment="1">
      <alignment horizontal="center" vertical="center" wrapText="1"/>
    </xf>
    <xf numFmtId="164" fontId="5" fillId="0" borderId="8" xfId="0" applyNumberFormat="1" applyFont="1" applyBorder="1" applyAlignment="1">
      <alignment horizontal="center" vertical="center" wrapText="1"/>
    </xf>
    <xf numFmtId="0" fontId="19" fillId="0" borderId="0" xfId="3" applyFont="1"/>
    <xf numFmtId="0" fontId="2" fillId="0" borderId="0" xfId="0" applyFont="1" applyAlignment="1">
      <alignment horizontal="justify" vertical="center" wrapText="1"/>
    </xf>
    <xf numFmtId="0" fontId="2" fillId="0" borderId="0" xfId="0" applyFont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 wrapText="1"/>
    </xf>
    <xf numFmtId="4" fontId="1" fillId="0" borderId="0" xfId="0" applyNumberFormat="1" applyFont="1" applyProtection="1">
      <protection locked="0"/>
    </xf>
    <xf numFmtId="4" fontId="1" fillId="3" borderId="0" xfId="3" applyNumberFormat="1" applyFont="1" applyFill="1"/>
    <xf numFmtId="4" fontId="2" fillId="3" borderId="8" xfId="0" applyNumberFormat="1" applyFont="1" applyFill="1" applyBorder="1" applyAlignment="1">
      <alignment horizontal="center" vertical="center" wrapText="1"/>
    </xf>
    <xf numFmtId="4" fontId="2" fillId="0" borderId="24" xfId="0" applyNumberFormat="1" applyFont="1" applyBorder="1" applyAlignment="1">
      <alignment horizontal="center" vertical="center" wrapText="1"/>
    </xf>
    <xf numFmtId="4" fontId="2" fillId="0" borderId="22" xfId="0" applyNumberFormat="1" applyFont="1" applyBorder="1" applyAlignment="1">
      <alignment horizontal="center" vertical="center" wrapText="1"/>
    </xf>
    <xf numFmtId="4" fontId="2" fillId="0" borderId="25" xfId="0" applyNumberFormat="1" applyFont="1" applyBorder="1" applyAlignment="1">
      <alignment horizontal="center" vertical="center" wrapText="1"/>
    </xf>
    <xf numFmtId="4" fontId="5" fillId="0" borderId="5" xfId="0" applyNumberFormat="1" applyFont="1" applyFill="1" applyBorder="1" applyAlignment="1">
      <alignment horizontal="center" vertical="center" wrapText="1"/>
    </xf>
    <xf numFmtId="0" fontId="8" fillId="0" borderId="8" xfId="3" applyFont="1" applyBorder="1" applyAlignment="1" applyProtection="1">
      <alignment horizontal="center" vertical="center" wrapText="1"/>
      <protection locked="0"/>
    </xf>
    <xf numFmtId="4" fontId="5" fillId="3" borderId="1" xfId="0" applyNumberFormat="1" applyFont="1" applyFill="1" applyBorder="1" applyAlignment="1">
      <alignment horizontal="center" vertical="center" wrapText="1"/>
    </xf>
    <xf numFmtId="4" fontId="2" fillId="3" borderId="15" xfId="0" applyNumberFormat="1" applyFont="1" applyFill="1" applyBorder="1" applyAlignment="1">
      <alignment horizontal="center" vertical="center" wrapText="1"/>
    </xf>
    <xf numFmtId="4" fontId="2" fillId="3" borderId="5" xfId="0" applyNumberFormat="1" applyFont="1" applyFill="1" applyBorder="1" applyAlignment="1">
      <alignment horizontal="center" vertical="center" wrapText="1"/>
    </xf>
    <xf numFmtId="4" fontId="2" fillId="3" borderId="23" xfId="0" applyNumberFormat="1" applyFont="1" applyFill="1" applyBorder="1" applyAlignment="1">
      <alignment horizontal="center" vertical="center" wrapText="1"/>
    </xf>
    <xf numFmtId="14" fontId="8" fillId="3" borderId="8" xfId="3" applyNumberFormat="1" applyFont="1" applyFill="1" applyBorder="1" applyAlignment="1" applyProtection="1">
      <alignment horizontal="left" vertical="center" wrapText="1"/>
      <protection locked="0"/>
    </xf>
    <xf numFmtId="4" fontId="2" fillId="3" borderId="13" xfId="0" applyNumberFormat="1" applyFont="1" applyFill="1" applyBorder="1" applyAlignment="1">
      <alignment horizontal="center" vertical="center" wrapText="1"/>
    </xf>
    <xf numFmtId="164" fontId="2" fillId="3" borderId="2" xfId="0" applyNumberFormat="1" applyFont="1" applyFill="1" applyBorder="1" applyAlignment="1">
      <alignment horizontal="center" vertical="center" wrapText="1"/>
    </xf>
    <xf numFmtId="0" fontId="8" fillId="0" borderId="0" xfId="3" applyFont="1" applyAlignment="1" applyProtection="1">
      <alignment horizontal="left" vertical="center" wrapText="1"/>
      <protection locked="0"/>
    </xf>
    <xf numFmtId="0" fontId="8" fillId="0" borderId="0" xfId="3" applyFont="1" applyAlignment="1" applyProtection="1">
      <alignment horizontal="center" vertical="center" wrapText="1"/>
      <protection locked="0"/>
    </xf>
    <xf numFmtId="0" fontId="11" fillId="2" borderId="8" xfId="3" applyFont="1" applyFill="1" applyBorder="1" applyAlignment="1">
      <alignment horizontal="center" vertical="center" wrapText="1"/>
    </xf>
    <xf numFmtId="0" fontId="19" fillId="3" borderId="18" xfId="3" applyFont="1" applyFill="1" applyBorder="1" applyAlignment="1">
      <alignment horizontal="left" wrapText="1"/>
    </xf>
    <xf numFmtId="0" fontId="19" fillId="3" borderId="0" xfId="3" applyFont="1" applyFill="1" applyAlignment="1">
      <alignment horizontal="left" wrapText="1"/>
    </xf>
    <xf numFmtId="0" fontId="1" fillId="3" borderId="18" xfId="3" applyFont="1" applyFill="1" applyBorder="1" applyAlignment="1">
      <alignment horizontal="left" vertical="center" wrapText="1"/>
    </xf>
    <xf numFmtId="0" fontId="1" fillId="3" borderId="0" xfId="3" applyFont="1" applyFill="1" applyAlignment="1">
      <alignment horizontal="left" vertical="center" wrapText="1"/>
    </xf>
    <xf numFmtId="4" fontId="19" fillId="3" borderId="18" xfId="3" applyNumberFormat="1" applyFont="1" applyFill="1" applyBorder="1" applyAlignment="1">
      <alignment horizontal="left" vertical="top" wrapText="1"/>
    </xf>
    <xf numFmtId="0" fontId="19" fillId="3" borderId="0" xfId="3" applyFont="1" applyFill="1" applyAlignment="1">
      <alignment horizontal="left" vertical="top" wrapText="1"/>
    </xf>
    <xf numFmtId="0" fontId="5" fillId="0" borderId="1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22" fillId="3" borderId="0" xfId="3" applyFont="1" applyFill="1" applyAlignment="1">
      <alignment horizontal="left" wrapText="1"/>
    </xf>
    <xf numFmtId="0" fontId="17" fillId="3" borderId="0" xfId="3" applyFont="1" applyFill="1" applyAlignment="1">
      <alignment horizontal="left" vertical="center" wrapText="1"/>
    </xf>
    <xf numFmtId="0" fontId="18" fillId="3" borderId="14" xfId="3" applyFont="1" applyFill="1" applyBorder="1" applyAlignment="1">
      <alignment horizontal="left" vertical="center" wrapText="1"/>
    </xf>
    <xf numFmtId="0" fontId="18" fillId="3" borderId="0" xfId="3" applyFont="1" applyFill="1" applyAlignment="1">
      <alignment horizontal="left" vertical="center" wrapText="1"/>
    </xf>
    <xf numFmtId="4" fontId="4" fillId="3" borderId="14" xfId="3" applyNumberFormat="1" applyFont="1" applyFill="1" applyBorder="1" applyAlignment="1">
      <alignment horizontal="left" vertical="center" wrapText="1"/>
    </xf>
    <xf numFmtId="0" fontId="4" fillId="3" borderId="0" xfId="3" applyFont="1" applyFill="1" applyAlignment="1">
      <alignment horizontal="left" vertical="center" wrapText="1"/>
    </xf>
    <xf numFmtId="0" fontId="4" fillId="3" borderId="18" xfId="3" applyFont="1" applyFill="1" applyBorder="1" applyAlignment="1">
      <alignment horizontal="left" wrapText="1"/>
    </xf>
    <xf numFmtId="0" fontId="4" fillId="3" borderId="0" xfId="3" applyFont="1" applyFill="1" applyAlignment="1">
      <alignment horizontal="left" wrapText="1"/>
    </xf>
    <xf numFmtId="0" fontId="1" fillId="3" borderId="18" xfId="3" applyFont="1" applyFill="1" applyBorder="1" applyAlignment="1">
      <alignment horizontal="left" wrapText="1"/>
    </xf>
    <xf numFmtId="0" fontId="1" fillId="3" borderId="0" xfId="3" applyFont="1" applyFill="1" applyAlignment="1">
      <alignment horizontal="left" wrapText="1"/>
    </xf>
    <xf numFmtId="0" fontId="9" fillId="0" borderId="0" xfId="3" applyFont="1" applyAlignment="1" applyProtection="1">
      <alignment horizontal="center" vertical="center" wrapText="1"/>
      <protection locked="0"/>
    </xf>
    <xf numFmtId="0" fontId="9" fillId="0" borderId="6" xfId="3" applyFont="1" applyBorder="1" applyAlignment="1" applyProtection="1">
      <alignment horizontal="center" vertical="center" wrapText="1"/>
      <protection locked="0"/>
    </xf>
    <xf numFmtId="0" fontId="11" fillId="2" borderId="11" xfId="3" applyFont="1" applyFill="1" applyBorder="1" applyAlignment="1">
      <alignment horizontal="center" vertical="center" wrapText="1"/>
    </xf>
    <xf numFmtId="0" fontId="11" fillId="2" borderId="8" xfId="3" applyFont="1" applyFill="1" applyBorder="1" applyAlignment="1">
      <alignment horizontal="center" vertical="center" wrapText="1"/>
    </xf>
    <xf numFmtId="0" fontId="11" fillId="2" borderId="1" xfId="3" applyFont="1" applyFill="1" applyBorder="1" applyAlignment="1">
      <alignment horizontal="center" vertical="center" wrapText="1"/>
    </xf>
    <xf numFmtId="0" fontId="5" fillId="2" borderId="14" xfId="3" applyFont="1" applyFill="1" applyBorder="1" applyAlignment="1">
      <alignment horizontal="center" vertical="center" wrapText="1"/>
    </xf>
    <xf numFmtId="0" fontId="5" fillId="2" borderId="0" xfId="3" applyFont="1" applyFill="1" applyAlignment="1">
      <alignment horizontal="center" vertical="center" wrapText="1"/>
    </xf>
    <xf numFmtId="0" fontId="5" fillId="2" borderId="16" xfId="3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8" fillId="0" borderId="9" xfId="3" applyFont="1" applyBorder="1" applyAlignment="1" applyProtection="1">
      <alignment horizontal="center" vertical="center" wrapText="1"/>
      <protection locked="0"/>
    </xf>
    <xf numFmtId="0" fontId="8" fillId="0" borderId="7" xfId="3" applyFont="1" applyBorder="1" applyAlignment="1" applyProtection="1">
      <alignment horizontal="center" vertical="center" wrapText="1"/>
      <protection locked="0"/>
    </xf>
    <xf numFmtId="0" fontId="8" fillId="0" borderId="10" xfId="3" applyFont="1" applyBorder="1" applyAlignment="1" applyProtection="1">
      <alignment horizontal="center" vertical="center" wrapText="1"/>
      <protection locked="0"/>
    </xf>
    <xf numFmtId="0" fontId="8" fillId="0" borderId="0" xfId="3" applyFont="1" applyAlignment="1" applyProtection="1">
      <alignment horizontal="left" vertical="center" wrapText="1"/>
      <protection locked="0"/>
    </xf>
    <xf numFmtId="0" fontId="5" fillId="0" borderId="0" xfId="3" applyFont="1" applyAlignment="1" applyProtection="1">
      <alignment horizontal="left" vertical="center" wrapText="1"/>
      <protection locked="0"/>
    </xf>
    <xf numFmtId="0" fontId="2" fillId="0" borderId="0" xfId="3" applyFont="1" applyAlignment="1" applyProtection="1">
      <alignment horizontal="left" vertical="center" wrapText="1"/>
      <protection locked="0"/>
    </xf>
    <xf numFmtId="0" fontId="8" fillId="0" borderId="0" xfId="3" applyFont="1" applyAlignment="1" applyProtection="1">
      <alignment horizontal="center" vertical="center" wrapText="1"/>
      <protection locked="0"/>
    </xf>
    <xf numFmtId="2" fontId="2" fillId="0" borderId="8" xfId="0" applyNumberFormat="1" applyFont="1" applyBorder="1" applyAlignment="1">
      <alignment horizontal="center" vertical="center" wrapText="1"/>
    </xf>
    <xf numFmtId="0" fontId="3" fillId="0" borderId="0" xfId="3" applyFont="1" applyAlignment="1">
      <alignment vertical="center"/>
    </xf>
    <xf numFmtId="0" fontId="3" fillId="0" borderId="0" xfId="3" applyFont="1" applyAlignment="1">
      <alignment horizontal="center" vertical="center"/>
    </xf>
    <xf numFmtId="0" fontId="4" fillId="0" borderId="0" xfId="3" applyFont="1" applyAlignment="1">
      <alignment horizontal="center" vertical="center"/>
    </xf>
    <xf numFmtId="0" fontId="4" fillId="0" borderId="0" xfId="3" applyFont="1" applyAlignment="1">
      <alignment horizontal="left" vertical="center"/>
    </xf>
    <xf numFmtId="0" fontId="2" fillId="0" borderId="6" xfId="3" applyFont="1" applyBorder="1" applyAlignment="1" applyProtection="1">
      <alignment horizontal="right" vertical="center" wrapText="1"/>
      <protection locked="0"/>
    </xf>
    <xf numFmtId="0" fontId="2" fillId="0" borderId="6" xfId="3" applyFont="1" applyBorder="1" applyAlignment="1" applyProtection="1">
      <alignment horizontal="right" vertical="center" wrapText="1"/>
      <protection locked="0"/>
    </xf>
    <xf numFmtId="0" fontId="6" fillId="2" borderId="0" xfId="3" applyFont="1" applyFill="1" applyAlignment="1">
      <alignment horizontal="center" vertical="center"/>
    </xf>
    <xf numFmtId="0" fontId="3" fillId="2" borderId="0" xfId="3" applyFont="1" applyFill="1" applyAlignment="1">
      <alignment horizontal="center" vertical="center"/>
    </xf>
    <xf numFmtId="0" fontId="10" fillId="2" borderId="0" xfId="3" applyFont="1" applyFill="1" applyAlignment="1">
      <alignment vertical="center"/>
    </xf>
    <xf numFmtId="0" fontId="10" fillId="2" borderId="0" xfId="3" applyFont="1" applyFill="1" applyAlignment="1">
      <alignment horizontal="center" vertical="center"/>
    </xf>
    <xf numFmtId="0" fontId="2" fillId="2" borderId="0" xfId="3" applyFont="1" applyFill="1" applyAlignment="1">
      <alignment horizontal="center" vertical="center"/>
    </xf>
    <xf numFmtId="0" fontId="2" fillId="0" borderId="8" xfId="3" applyFont="1" applyBorder="1" applyAlignment="1">
      <alignment horizontal="center" vertical="center"/>
    </xf>
    <xf numFmtId="4" fontId="2" fillId="0" borderId="12" xfId="0" applyNumberFormat="1" applyFont="1" applyBorder="1" applyAlignment="1">
      <alignment horizontal="center" vertical="center"/>
    </xf>
    <xf numFmtId="0" fontId="5" fillId="0" borderId="8" xfId="0" applyFont="1" applyBorder="1" applyAlignment="1">
      <alignment vertical="center"/>
    </xf>
    <xf numFmtId="4" fontId="2" fillId="0" borderId="8" xfId="0" applyNumberFormat="1" applyFont="1" applyBorder="1" applyAlignment="1">
      <alignment horizontal="center" vertical="center"/>
    </xf>
    <xf numFmtId="4" fontId="2" fillId="3" borderId="8" xfId="0" applyNumberFormat="1" applyFont="1" applyFill="1" applyBorder="1" applyAlignment="1">
      <alignment horizontal="center" vertical="center"/>
    </xf>
    <xf numFmtId="0" fontId="20" fillId="0" borderId="8" xfId="0" applyFont="1" applyBorder="1" applyAlignment="1" applyProtection="1">
      <alignment horizontal="center" vertical="center"/>
      <protection locked="0"/>
    </xf>
    <xf numFmtId="4" fontId="5" fillId="0" borderId="8" xfId="0" applyNumberFormat="1" applyFont="1" applyBorder="1" applyAlignment="1">
      <alignment horizontal="center" vertical="center"/>
    </xf>
    <xf numFmtId="4" fontId="2" fillId="0" borderId="9" xfId="0" applyNumberFormat="1" applyFont="1" applyBorder="1" applyAlignment="1">
      <alignment horizontal="center" vertical="center"/>
    </xf>
    <xf numFmtId="164" fontId="2" fillId="0" borderId="8" xfId="0" applyNumberFormat="1" applyFont="1" applyBorder="1" applyAlignment="1">
      <alignment horizontal="center" vertical="center"/>
    </xf>
    <xf numFmtId="164" fontId="5" fillId="0" borderId="8" xfId="0" applyNumberFormat="1" applyFont="1" applyBorder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3" fillId="0" borderId="4" xfId="3" applyFont="1" applyBorder="1" applyAlignment="1">
      <alignment horizontal="center" vertical="center"/>
    </xf>
    <xf numFmtId="164" fontId="3" fillId="0" borderId="0" xfId="3" applyNumberFormat="1" applyFont="1" applyAlignment="1">
      <alignment horizontal="center" vertical="center"/>
    </xf>
    <xf numFmtId="0" fontId="3" fillId="0" borderId="4" xfId="3" applyFont="1" applyBorder="1" applyAlignment="1">
      <alignment horizontal="center" vertical="center"/>
    </xf>
    <xf numFmtId="164" fontId="4" fillId="0" borderId="0" xfId="3" applyNumberFormat="1" applyFont="1" applyAlignment="1">
      <alignment horizontal="center" vertical="center"/>
    </xf>
    <xf numFmtId="0" fontId="3" fillId="2" borderId="0" xfId="3" applyFont="1" applyFill="1" applyAlignment="1">
      <alignment vertical="center"/>
    </xf>
    <xf numFmtId="0" fontId="3" fillId="2" borderId="0" xfId="3" applyFont="1" applyFill="1" applyAlignment="1">
      <alignment horizontal="center" vertical="center"/>
    </xf>
    <xf numFmtId="0" fontId="6" fillId="2" borderId="0" xfId="3" applyFont="1" applyFill="1" applyAlignment="1">
      <alignment horizontal="center" vertical="center"/>
    </xf>
    <xf numFmtId="0" fontId="6" fillId="0" borderId="0" xfId="3" applyFont="1" applyAlignment="1">
      <alignment horizontal="center" vertical="center"/>
    </xf>
    <xf numFmtId="0" fontId="3" fillId="2" borderId="4" xfId="3" applyFont="1" applyFill="1" applyBorder="1" applyAlignment="1">
      <alignment horizontal="center" vertical="center"/>
    </xf>
    <xf numFmtId="0" fontId="3" fillId="2" borderId="4" xfId="3" applyFont="1" applyFill="1" applyBorder="1" applyAlignment="1">
      <alignment horizontal="center" vertical="center"/>
    </xf>
    <xf numFmtId="0" fontId="4" fillId="0" borderId="0" xfId="3" applyFont="1" applyAlignment="1">
      <alignment vertical="center"/>
    </xf>
  </cellXfs>
  <cellStyles count="5">
    <cellStyle name="Денежный 2" xfId="1"/>
    <cellStyle name="Звичайний 2" xfId="4"/>
    <cellStyle name="Звичайний 2 2" xfId="3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T107"/>
  <sheetViews>
    <sheetView tabSelected="1" zoomScale="89" zoomScaleNormal="89" workbookViewId="0">
      <selection activeCell="J94" sqref="J94"/>
    </sheetView>
  </sheetViews>
  <sheetFormatPr defaultColWidth="9.109375" defaultRowHeight="18" x14ac:dyDescent="0.35"/>
  <cols>
    <col min="1" max="1" width="72.5546875" style="7" customWidth="1"/>
    <col min="2" max="2" width="7.109375" style="7" customWidth="1"/>
    <col min="3" max="3" width="15.109375" style="6" customWidth="1"/>
    <col min="4" max="4" width="13" style="6" customWidth="1"/>
    <col min="5" max="5" width="14.5546875" style="6" customWidth="1"/>
    <col min="6" max="6" width="16.5546875" style="6" customWidth="1"/>
    <col min="7" max="7" width="16.109375" style="6" customWidth="1"/>
    <col min="8" max="8" width="16.33203125" style="6" customWidth="1"/>
    <col min="9" max="9" width="17.109375" style="6" customWidth="1"/>
    <col min="10" max="10" width="14.109375" style="5" customWidth="1"/>
    <col min="11" max="11" width="15.6640625" style="5" customWidth="1"/>
    <col min="12" max="12" width="16.5546875" style="5" customWidth="1"/>
    <col min="13" max="13" width="15.33203125" style="5" customWidth="1"/>
    <col min="14" max="14" width="14.6640625" style="5" bestFit="1" customWidth="1"/>
    <col min="15" max="17" width="9.109375" style="5"/>
    <col min="18" max="18" width="9.109375" style="43"/>
    <col min="19" max="19" width="9.109375" style="1"/>
    <col min="20" max="20" width="14.6640625" style="1" bestFit="1" customWidth="1"/>
    <col min="21" max="16384" width="9.109375" style="1"/>
  </cols>
  <sheetData>
    <row r="1" spans="1:10" ht="16.95" customHeight="1" x14ac:dyDescent="0.35">
      <c r="A1" s="150"/>
      <c r="B1" s="150"/>
      <c r="C1" s="151"/>
      <c r="D1" s="10" t="s">
        <v>90</v>
      </c>
      <c r="E1" s="11"/>
      <c r="F1" s="11"/>
      <c r="G1" s="12"/>
      <c r="H1" s="152"/>
      <c r="I1" s="152"/>
    </row>
    <row r="2" spans="1:10" ht="16.95" customHeight="1" x14ac:dyDescent="0.35">
      <c r="A2" s="150"/>
      <c r="B2" s="150"/>
      <c r="C2" s="151"/>
      <c r="D2" s="145" t="s">
        <v>24</v>
      </c>
      <c r="E2" s="145"/>
      <c r="F2" s="145"/>
      <c r="G2" s="145"/>
      <c r="H2" s="145"/>
      <c r="I2" s="145"/>
    </row>
    <row r="3" spans="1:10" ht="16.95" customHeight="1" x14ac:dyDescent="0.35">
      <c r="A3" s="150"/>
      <c r="B3" s="150"/>
      <c r="C3" s="151"/>
      <c r="D3" s="13"/>
      <c r="E3" s="13"/>
      <c r="F3" s="13"/>
      <c r="G3" s="14"/>
      <c r="H3" s="153"/>
      <c r="I3" s="153"/>
    </row>
    <row r="4" spans="1:10" ht="16.95" customHeight="1" x14ac:dyDescent="0.35">
      <c r="A4" s="15" t="s">
        <v>25</v>
      </c>
      <c r="B4" s="150"/>
      <c r="C4" s="151"/>
      <c r="D4" s="146" t="s">
        <v>91</v>
      </c>
      <c r="E4" s="146"/>
      <c r="F4" s="146"/>
      <c r="G4" s="146"/>
      <c r="H4" s="146"/>
      <c r="I4" s="146"/>
    </row>
    <row r="5" spans="1:10" ht="48" customHeight="1" x14ac:dyDescent="0.35">
      <c r="A5" s="42" t="s">
        <v>21</v>
      </c>
      <c r="B5" s="150"/>
      <c r="C5" s="151"/>
      <c r="D5" s="147" t="s">
        <v>112</v>
      </c>
      <c r="E5" s="147"/>
      <c r="F5" s="147"/>
      <c r="G5" s="147"/>
      <c r="H5" s="147"/>
      <c r="I5" s="147"/>
    </row>
    <row r="6" spans="1:10" x14ac:dyDescent="0.35">
      <c r="A6" s="154" t="s">
        <v>111</v>
      </c>
      <c r="B6" s="150"/>
      <c r="C6" s="151"/>
      <c r="D6" s="155" t="s">
        <v>110</v>
      </c>
      <c r="E6" s="155"/>
      <c r="F6" s="155"/>
      <c r="G6" s="155"/>
      <c r="H6" s="155"/>
      <c r="I6" s="155"/>
    </row>
    <row r="7" spans="1:10" ht="16.95" customHeight="1" x14ac:dyDescent="0.35">
      <c r="A7" s="106" t="s">
        <v>26</v>
      </c>
      <c r="B7" s="150"/>
      <c r="C7" s="151"/>
      <c r="D7" s="148" t="s">
        <v>26</v>
      </c>
      <c r="E7" s="148"/>
      <c r="F7" s="148"/>
      <c r="G7" s="148"/>
      <c r="H7" s="148"/>
      <c r="I7" s="148"/>
    </row>
    <row r="8" spans="1:10" ht="16.95" customHeight="1" x14ac:dyDescent="0.35">
      <c r="A8" s="16"/>
      <c r="B8" s="150"/>
      <c r="C8" s="151"/>
      <c r="D8" s="105"/>
      <c r="E8" s="105"/>
      <c r="F8" s="105"/>
      <c r="G8" s="105"/>
      <c r="H8" s="105"/>
      <c r="I8" s="105"/>
    </row>
    <row r="9" spans="1:10" ht="16.95" customHeight="1" x14ac:dyDescent="0.35">
      <c r="A9" s="17" t="s">
        <v>27</v>
      </c>
      <c r="B9" s="150"/>
      <c r="C9" s="151"/>
      <c r="D9" s="18" t="s">
        <v>92</v>
      </c>
      <c r="E9" s="97" t="s">
        <v>97</v>
      </c>
      <c r="F9" s="18" t="s">
        <v>87</v>
      </c>
      <c r="G9" s="105"/>
      <c r="H9" s="105"/>
      <c r="I9" s="105"/>
    </row>
    <row r="10" spans="1:10" ht="16.95" customHeight="1" x14ac:dyDescent="0.35">
      <c r="A10" s="17" t="s">
        <v>115</v>
      </c>
      <c r="B10" s="150"/>
      <c r="C10" s="151"/>
      <c r="D10" s="18" t="s">
        <v>105</v>
      </c>
      <c r="E10" s="18"/>
      <c r="F10" s="19"/>
      <c r="G10" s="105"/>
      <c r="H10" s="105"/>
      <c r="I10" s="105"/>
      <c r="J10" s="41"/>
    </row>
    <row r="11" spans="1:10" ht="16.95" customHeight="1" x14ac:dyDescent="0.35">
      <c r="A11" s="17" t="s">
        <v>114</v>
      </c>
      <c r="B11" s="150"/>
      <c r="C11" s="151"/>
      <c r="D11" s="18" t="s">
        <v>93</v>
      </c>
      <c r="E11" s="97"/>
      <c r="F11" s="102"/>
      <c r="G11" s="105"/>
      <c r="H11" s="105"/>
      <c r="I11" s="105"/>
    </row>
    <row r="12" spans="1:10" ht="15" customHeight="1" x14ac:dyDescent="0.35">
      <c r="A12" s="17" t="s">
        <v>113</v>
      </c>
      <c r="B12" s="150"/>
      <c r="C12" s="151"/>
      <c r="D12" s="142" t="s">
        <v>94</v>
      </c>
      <c r="E12" s="143"/>
      <c r="F12" s="144"/>
      <c r="G12" s="105"/>
      <c r="H12" s="105"/>
      <c r="I12" s="105"/>
    </row>
    <row r="13" spans="1:10" ht="23.4" customHeight="1" x14ac:dyDescent="0.35">
      <c r="A13" s="16"/>
      <c r="B13" s="150"/>
      <c r="C13" s="151"/>
      <c r="D13" s="105"/>
      <c r="E13" s="105"/>
      <c r="F13" s="105"/>
      <c r="G13" s="105"/>
      <c r="H13" s="105"/>
      <c r="I13" s="105"/>
    </row>
    <row r="14" spans="1:10" ht="17.399999999999999" customHeight="1" x14ac:dyDescent="0.35">
      <c r="A14" s="130" t="s">
        <v>28</v>
      </c>
      <c r="B14" s="130"/>
      <c r="C14" s="130"/>
      <c r="D14" s="130"/>
      <c r="E14" s="130"/>
      <c r="F14" s="130"/>
      <c r="G14" s="130"/>
      <c r="H14" s="130"/>
      <c r="I14" s="130"/>
    </row>
    <row r="15" spans="1:10" ht="16.2" customHeight="1" x14ac:dyDescent="0.35">
      <c r="A15" s="131" t="s">
        <v>116</v>
      </c>
      <c r="B15" s="131"/>
      <c r="C15" s="131"/>
      <c r="D15" s="131"/>
      <c r="E15" s="131"/>
      <c r="F15" s="131"/>
      <c r="G15" s="131"/>
      <c r="H15" s="131"/>
      <c r="I15" s="131"/>
      <c r="J15" s="40"/>
    </row>
    <row r="16" spans="1:10" ht="16.95" customHeight="1" x14ac:dyDescent="0.35">
      <c r="A16" s="156" t="s">
        <v>17</v>
      </c>
      <c r="B16" s="156"/>
      <c r="C16" s="156"/>
      <c r="D16" s="156"/>
      <c r="E16" s="156"/>
      <c r="F16" s="156"/>
      <c r="G16" s="156"/>
      <c r="H16" s="156"/>
      <c r="I16" s="156"/>
    </row>
    <row r="17" spans="1:20" ht="16.95" customHeight="1" x14ac:dyDescent="0.35">
      <c r="A17" s="157" t="s">
        <v>117</v>
      </c>
      <c r="B17" s="157"/>
      <c r="C17" s="157"/>
      <c r="D17" s="157"/>
      <c r="E17" s="157"/>
      <c r="F17" s="157"/>
      <c r="G17" s="157"/>
      <c r="H17" s="157"/>
      <c r="I17" s="157"/>
    </row>
    <row r="18" spans="1:20" x14ac:dyDescent="0.35">
      <c r="A18" s="158"/>
      <c r="B18" s="159"/>
      <c r="C18" s="159"/>
      <c r="D18" s="159"/>
      <c r="E18" s="159"/>
      <c r="F18" s="152"/>
      <c r="G18" s="152"/>
      <c r="H18" s="160"/>
      <c r="I18" s="152" t="s">
        <v>20</v>
      </c>
    </row>
    <row r="19" spans="1:20" x14ac:dyDescent="0.35">
      <c r="A19" s="134" t="s">
        <v>1</v>
      </c>
      <c r="B19" s="134" t="s">
        <v>0</v>
      </c>
      <c r="C19" s="134" t="s">
        <v>118</v>
      </c>
      <c r="D19" s="134" t="s">
        <v>95</v>
      </c>
      <c r="E19" s="132" t="s">
        <v>10</v>
      </c>
      <c r="F19" s="133" t="s">
        <v>29</v>
      </c>
      <c r="G19" s="133"/>
      <c r="H19" s="133"/>
      <c r="I19" s="133"/>
    </row>
    <row r="20" spans="1:20" ht="25.5" customHeight="1" x14ac:dyDescent="0.35">
      <c r="A20" s="134"/>
      <c r="B20" s="134"/>
      <c r="C20" s="134"/>
      <c r="D20" s="134"/>
      <c r="E20" s="132"/>
      <c r="F20" s="107" t="s">
        <v>5</v>
      </c>
      <c r="G20" s="19" t="s">
        <v>6</v>
      </c>
      <c r="H20" s="19" t="s">
        <v>7</v>
      </c>
      <c r="I20" s="19" t="s">
        <v>8</v>
      </c>
    </row>
    <row r="21" spans="1:20" x14ac:dyDescent="0.35">
      <c r="A21" s="20" t="s">
        <v>2</v>
      </c>
      <c r="B21" s="20" t="s">
        <v>3</v>
      </c>
      <c r="C21" s="20">
        <v>3</v>
      </c>
      <c r="D21" s="20">
        <v>4</v>
      </c>
      <c r="E21" s="21">
        <v>5</v>
      </c>
      <c r="F21" s="22">
        <v>6</v>
      </c>
      <c r="G21" s="161">
        <v>7</v>
      </c>
      <c r="H21" s="161">
        <v>8</v>
      </c>
      <c r="I21" s="161">
        <v>9</v>
      </c>
    </row>
    <row r="22" spans="1:20" x14ac:dyDescent="0.35">
      <c r="A22" s="135" t="s">
        <v>30</v>
      </c>
      <c r="B22" s="136"/>
      <c r="C22" s="136"/>
      <c r="D22" s="136"/>
      <c r="E22" s="136"/>
      <c r="F22" s="136"/>
      <c r="G22" s="136"/>
      <c r="H22" s="136"/>
      <c r="I22" s="137"/>
      <c r="J22" s="23"/>
      <c r="R22" s="5"/>
    </row>
    <row r="23" spans="1:20" ht="24.6" customHeight="1" x14ac:dyDescent="0.35">
      <c r="A23" s="135" t="s">
        <v>31</v>
      </c>
      <c r="B23" s="136"/>
      <c r="C23" s="136"/>
      <c r="D23" s="136"/>
      <c r="E23" s="136"/>
      <c r="F23" s="136"/>
      <c r="G23" s="136"/>
      <c r="H23" s="136"/>
      <c r="I23" s="137"/>
      <c r="J23" s="23"/>
      <c r="R23" s="5"/>
    </row>
    <row r="24" spans="1:20" ht="33.75" customHeight="1" x14ac:dyDescent="0.35">
      <c r="A24" s="24" t="s">
        <v>32</v>
      </c>
      <c r="B24" s="25" t="s">
        <v>33</v>
      </c>
      <c r="C24" s="44">
        <f>C25+C26</f>
        <v>41541804</v>
      </c>
      <c r="D24" s="44">
        <v>0</v>
      </c>
      <c r="E24" s="45">
        <f t="shared" ref="E24:E38" si="0">F24+G24+H24+I24</f>
        <v>38774946.359999999</v>
      </c>
      <c r="F24" s="44">
        <f>F25+F26</f>
        <v>9359384.9100000001</v>
      </c>
      <c r="G24" s="44">
        <f>G25+G26</f>
        <v>9597190.6300000008</v>
      </c>
      <c r="H24" s="44">
        <f>H25+H26</f>
        <v>9891053.6999999993</v>
      </c>
      <c r="I24" s="44">
        <f>I25+I26</f>
        <v>9927317.1199999992</v>
      </c>
      <c r="J24" s="121"/>
      <c r="K24" s="121"/>
      <c r="L24" s="121"/>
      <c r="M24" s="121"/>
      <c r="N24" s="121"/>
      <c r="O24" s="121"/>
      <c r="P24" s="121"/>
      <c r="R24" s="5"/>
    </row>
    <row r="25" spans="1:20" ht="16.95" customHeight="1" x14ac:dyDescent="0.35">
      <c r="A25" s="26" t="s">
        <v>96</v>
      </c>
      <c r="B25" s="27" t="s">
        <v>34</v>
      </c>
      <c r="C25" s="28">
        <v>41541804</v>
      </c>
      <c r="D25" s="28" t="s">
        <v>97</v>
      </c>
      <c r="E25" s="96">
        <v>38774946.359999999</v>
      </c>
      <c r="F25" s="46">
        <v>9359384.9100000001</v>
      </c>
      <c r="G25" s="46">
        <v>9597190.6300000008</v>
      </c>
      <c r="H25" s="46">
        <v>9891053.6999999993</v>
      </c>
      <c r="I25" s="46">
        <v>9927317.1199999992</v>
      </c>
      <c r="J25" s="122"/>
      <c r="K25" s="123"/>
      <c r="L25" s="123"/>
      <c r="M25" s="123"/>
      <c r="N25" s="123"/>
      <c r="O25" s="123"/>
      <c r="P25" s="123"/>
      <c r="Q25" s="123"/>
      <c r="R25" s="123"/>
    </row>
    <row r="26" spans="1:20" ht="16.95" customHeight="1" x14ac:dyDescent="0.35">
      <c r="A26" s="29" t="s">
        <v>98</v>
      </c>
      <c r="B26" s="30" t="s">
        <v>35</v>
      </c>
      <c r="C26" s="53">
        <v>0</v>
      </c>
      <c r="D26" s="31" t="s">
        <v>97</v>
      </c>
      <c r="E26" s="45">
        <f t="shared" si="0"/>
        <v>0</v>
      </c>
      <c r="F26" s="47">
        <v>0</v>
      </c>
      <c r="G26" s="162">
        <v>0</v>
      </c>
      <c r="H26" s="162">
        <v>0</v>
      </c>
      <c r="I26" s="162">
        <v>0</v>
      </c>
      <c r="J26" s="32"/>
      <c r="L26" s="91"/>
      <c r="R26" s="5"/>
    </row>
    <row r="27" spans="1:20" x14ac:dyDescent="0.35">
      <c r="A27" s="48" t="s">
        <v>36</v>
      </c>
      <c r="B27" s="33" t="s">
        <v>37</v>
      </c>
      <c r="C27" s="34">
        <f>C28</f>
        <v>12465405.710000001</v>
      </c>
      <c r="D27" s="34" t="str">
        <f>D28</f>
        <v>Х</v>
      </c>
      <c r="E27" s="49">
        <f t="shared" si="0"/>
        <v>20245000</v>
      </c>
      <c r="F27" s="44">
        <v>4068000</v>
      </c>
      <c r="G27" s="44">
        <v>4980000</v>
      </c>
      <c r="H27" s="44">
        <v>6300000</v>
      </c>
      <c r="I27" s="44">
        <v>4897000</v>
      </c>
      <c r="J27" s="124"/>
      <c r="K27" s="125"/>
      <c r="L27" s="125"/>
      <c r="M27" s="125"/>
      <c r="N27" s="125"/>
      <c r="O27" s="125"/>
      <c r="P27" s="125"/>
      <c r="Q27" s="125"/>
      <c r="R27" s="125"/>
      <c r="T27" s="90"/>
    </row>
    <row r="28" spans="1:20" x14ac:dyDescent="0.35">
      <c r="A28" s="50" t="s">
        <v>38</v>
      </c>
      <c r="B28" s="35" t="s">
        <v>39</v>
      </c>
      <c r="C28" s="36">
        <v>12465405.710000001</v>
      </c>
      <c r="D28" s="36" t="s">
        <v>97</v>
      </c>
      <c r="E28" s="49">
        <f t="shared" si="0"/>
        <v>20245000</v>
      </c>
      <c r="F28" s="36">
        <v>4068000</v>
      </c>
      <c r="G28" s="36">
        <v>4980000</v>
      </c>
      <c r="H28" s="36">
        <v>6300000</v>
      </c>
      <c r="I28" s="36">
        <v>4897000</v>
      </c>
      <c r="J28" s="126"/>
      <c r="K28" s="127"/>
      <c r="L28" s="127"/>
      <c r="M28" s="127"/>
      <c r="N28" s="127"/>
      <c r="O28" s="127"/>
      <c r="P28" s="127"/>
      <c r="Q28" s="127"/>
      <c r="R28" s="127"/>
    </row>
    <row r="29" spans="1:20" ht="18.600000000000001" customHeight="1" x14ac:dyDescent="0.35">
      <c r="A29" s="163" t="s">
        <v>40</v>
      </c>
      <c r="B29" s="51">
        <v>1030</v>
      </c>
      <c r="C29" s="44">
        <f>C30+C31+C32+C33+C34+C35+C36+C37+C38</f>
        <v>5253593.8</v>
      </c>
      <c r="D29" s="44">
        <v>0</v>
      </c>
      <c r="E29" s="49">
        <f t="shared" si="0"/>
        <v>474900</v>
      </c>
      <c r="F29" s="44">
        <f>F30+F31+F32+F33+F34+F35+F36+F37+F38</f>
        <v>186020</v>
      </c>
      <c r="G29" s="44">
        <f>G30+G31+G32+G33+G34+G35+G36+G37+G38</f>
        <v>55020</v>
      </c>
      <c r="H29" s="44">
        <f>H30+H31+H32+H33+H34+H35+H36+H37+H38</f>
        <v>53020</v>
      </c>
      <c r="I29" s="44">
        <f>I30+I31+I32+I33+I34+I35+I36+I37+I38</f>
        <v>180840</v>
      </c>
      <c r="R29" s="5"/>
    </row>
    <row r="30" spans="1:20" ht="37.5" customHeight="1" x14ac:dyDescent="0.35">
      <c r="A30" s="79" t="s">
        <v>103</v>
      </c>
      <c r="B30" s="52">
        <v>1031</v>
      </c>
      <c r="C30" s="53">
        <v>0</v>
      </c>
      <c r="D30" s="53" t="s">
        <v>97</v>
      </c>
      <c r="E30" s="44">
        <f t="shared" si="0"/>
        <v>0</v>
      </c>
      <c r="F30" s="53">
        <v>0</v>
      </c>
      <c r="G30" s="164">
        <v>0</v>
      </c>
      <c r="H30" s="164">
        <v>0</v>
      </c>
      <c r="I30" s="164">
        <v>0</v>
      </c>
      <c r="K30" s="91"/>
      <c r="R30" s="5"/>
    </row>
    <row r="31" spans="1:20" ht="31.2" x14ac:dyDescent="0.35">
      <c r="A31" s="79" t="s">
        <v>104</v>
      </c>
      <c r="B31" s="52">
        <v>1032</v>
      </c>
      <c r="C31" s="53">
        <v>0</v>
      </c>
      <c r="D31" s="53" t="s">
        <v>97</v>
      </c>
      <c r="E31" s="44">
        <f t="shared" si="0"/>
        <v>0</v>
      </c>
      <c r="F31" s="53">
        <v>0</v>
      </c>
      <c r="G31" s="164">
        <v>0</v>
      </c>
      <c r="H31" s="164">
        <v>0</v>
      </c>
      <c r="I31" s="164">
        <v>0</v>
      </c>
      <c r="R31" s="5"/>
    </row>
    <row r="32" spans="1:20" ht="18.75" customHeight="1" x14ac:dyDescent="0.35">
      <c r="A32" s="54" t="s">
        <v>89</v>
      </c>
      <c r="B32" s="52">
        <v>1033</v>
      </c>
      <c r="C32" s="53">
        <v>1827644.7</v>
      </c>
      <c r="D32" s="53" t="s">
        <v>97</v>
      </c>
      <c r="E32" s="44">
        <f t="shared" si="0"/>
        <v>0</v>
      </c>
      <c r="F32" s="53">
        <v>0</v>
      </c>
      <c r="G32" s="164">
        <v>0</v>
      </c>
      <c r="H32" s="164">
        <v>0</v>
      </c>
      <c r="I32" s="164">
        <v>0</v>
      </c>
      <c r="J32" s="128"/>
      <c r="K32" s="129"/>
      <c r="L32" s="129"/>
      <c r="M32" s="129"/>
      <c r="N32" s="129"/>
      <c r="O32" s="129"/>
      <c r="P32" s="129"/>
      <c r="Q32" s="129"/>
      <c r="R32" s="129"/>
    </row>
    <row r="33" spans="1:18" ht="18" customHeight="1" x14ac:dyDescent="0.35">
      <c r="A33" s="79" t="s">
        <v>41</v>
      </c>
      <c r="B33" s="52">
        <v>1034</v>
      </c>
      <c r="C33" s="53">
        <v>0</v>
      </c>
      <c r="D33" s="53" t="s">
        <v>97</v>
      </c>
      <c r="E33" s="44">
        <f t="shared" si="0"/>
        <v>0</v>
      </c>
      <c r="F33" s="53">
        <v>0</v>
      </c>
      <c r="G33" s="164">
        <v>0</v>
      </c>
      <c r="H33" s="164">
        <v>0</v>
      </c>
      <c r="I33" s="164">
        <v>0</v>
      </c>
      <c r="J33" s="91"/>
      <c r="M33" s="91"/>
      <c r="R33" s="5"/>
    </row>
    <row r="34" spans="1:18" x14ac:dyDescent="0.35">
      <c r="A34" s="56" t="s">
        <v>42</v>
      </c>
      <c r="B34" s="52">
        <v>1035</v>
      </c>
      <c r="C34" s="53">
        <v>66811.11</v>
      </c>
      <c r="D34" s="53" t="s">
        <v>97</v>
      </c>
      <c r="E34" s="44">
        <f t="shared" si="0"/>
        <v>66900</v>
      </c>
      <c r="F34" s="55">
        <v>16020</v>
      </c>
      <c r="G34" s="164">
        <v>16020</v>
      </c>
      <c r="H34" s="164">
        <v>16020</v>
      </c>
      <c r="I34" s="164">
        <v>18840</v>
      </c>
      <c r="J34" s="108"/>
      <c r="K34" s="109"/>
      <c r="L34" s="109"/>
      <c r="M34" s="109"/>
      <c r="N34" s="109"/>
      <c r="O34" s="109"/>
      <c r="P34" s="109"/>
      <c r="Q34" s="109"/>
      <c r="R34" s="109"/>
    </row>
    <row r="35" spans="1:18" x14ac:dyDescent="0.35">
      <c r="A35" s="50" t="s">
        <v>22</v>
      </c>
      <c r="B35" s="52">
        <v>1036</v>
      </c>
      <c r="C35" s="53">
        <v>363660.44</v>
      </c>
      <c r="D35" s="53" t="s">
        <v>97</v>
      </c>
      <c r="E35" s="44">
        <f t="shared" si="0"/>
        <v>408000</v>
      </c>
      <c r="F35" s="92">
        <v>170000</v>
      </c>
      <c r="G35" s="165">
        <v>39000</v>
      </c>
      <c r="H35" s="165">
        <v>37000</v>
      </c>
      <c r="I35" s="165">
        <v>162000</v>
      </c>
      <c r="L35" s="91"/>
      <c r="R35" s="5"/>
    </row>
    <row r="36" spans="1:18" x14ac:dyDescent="0.35">
      <c r="A36" s="79" t="s">
        <v>43</v>
      </c>
      <c r="B36" s="52">
        <v>1037</v>
      </c>
      <c r="C36" s="53">
        <v>2975046.35</v>
      </c>
      <c r="D36" s="53" t="s">
        <v>97</v>
      </c>
      <c r="E36" s="44">
        <f t="shared" si="0"/>
        <v>0</v>
      </c>
      <c r="F36" s="92">
        <v>0</v>
      </c>
      <c r="G36" s="53">
        <v>0</v>
      </c>
      <c r="H36" s="53">
        <v>0</v>
      </c>
      <c r="I36" s="53">
        <v>0</v>
      </c>
      <c r="R36" s="5"/>
    </row>
    <row r="37" spans="1:18" x14ac:dyDescent="0.35">
      <c r="A37" s="79" t="s">
        <v>23</v>
      </c>
      <c r="B37" s="52">
        <v>1038</v>
      </c>
      <c r="C37" s="53">
        <v>20431.2</v>
      </c>
      <c r="D37" s="53" t="s">
        <v>97</v>
      </c>
      <c r="E37" s="44">
        <f t="shared" si="0"/>
        <v>0</v>
      </c>
      <c r="F37" s="53">
        <v>0</v>
      </c>
      <c r="G37" s="53">
        <v>0</v>
      </c>
      <c r="H37" s="53">
        <v>0</v>
      </c>
      <c r="I37" s="53">
        <v>0</v>
      </c>
      <c r="R37" s="5"/>
    </row>
    <row r="38" spans="1:18" x14ac:dyDescent="0.35">
      <c r="A38" s="79" t="s">
        <v>23</v>
      </c>
      <c r="B38" s="166">
        <v>1039</v>
      </c>
      <c r="C38" s="149">
        <v>0</v>
      </c>
      <c r="D38" s="53" t="s">
        <v>97</v>
      </c>
      <c r="E38" s="44">
        <f t="shared" si="0"/>
        <v>0</v>
      </c>
      <c r="F38" s="53">
        <v>0</v>
      </c>
      <c r="G38" s="164">
        <v>0</v>
      </c>
      <c r="H38" s="164">
        <v>0</v>
      </c>
      <c r="I38" s="164">
        <v>0</v>
      </c>
      <c r="K38" s="1"/>
      <c r="L38" s="1"/>
      <c r="M38" s="1"/>
      <c r="N38" s="1"/>
      <c r="O38" s="1"/>
      <c r="P38" s="1"/>
      <c r="Q38" s="1"/>
      <c r="R38" s="1"/>
    </row>
    <row r="39" spans="1:18" x14ac:dyDescent="0.35">
      <c r="A39" s="138" t="s">
        <v>44</v>
      </c>
      <c r="B39" s="139"/>
      <c r="C39" s="139"/>
      <c r="D39" s="139"/>
      <c r="E39" s="139"/>
      <c r="F39" s="139"/>
      <c r="G39" s="139"/>
      <c r="H39" s="139"/>
      <c r="I39" s="140"/>
      <c r="R39" s="5"/>
    </row>
    <row r="40" spans="1:18" x14ac:dyDescent="0.35">
      <c r="A40" s="57" t="s">
        <v>45</v>
      </c>
      <c r="B40" s="58">
        <v>1040</v>
      </c>
      <c r="C40" s="59">
        <v>30321418.460000001</v>
      </c>
      <c r="D40" s="53" t="s">
        <v>97</v>
      </c>
      <c r="E40" s="98">
        <f>F40+G40+H40+I40</f>
        <v>32525852.780000001</v>
      </c>
      <c r="F40" s="99">
        <v>8081493.75</v>
      </c>
      <c r="G40" s="165">
        <v>8140382.6399999997</v>
      </c>
      <c r="H40" s="165">
        <v>8142604.8600000003</v>
      </c>
      <c r="I40" s="165">
        <v>8161371.5300000003</v>
      </c>
      <c r="K40" s="91"/>
      <c r="L40" s="91"/>
      <c r="R40" s="5"/>
    </row>
    <row r="41" spans="1:18" x14ac:dyDescent="0.35">
      <c r="A41" s="57" t="s">
        <v>46</v>
      </c>
      <c r="B41" s="61">
        <v>1050</v>
      </c>
      <c r="C41" s="62">
        <v>6367497.8799999999</v>
      </c>
      <c r="D41" s="53" t="s">
        <v>97</v>
      </c>
      <c r="E41" s="98">
        <f t="shared" ref="E41:E50" si="1">F41+G41+H41+I41</f>
        <v>6993058.3499999996</v>
      </c>
      <c r="F41" s="100">
        <v>1737521.16</v>
      </c>
      <c r="G41" s="100">
        <v>1750182.27</v>
      </c>
      <c r="H41" s="100">
        <v>1750660.04</v>
      </c>
      <c r="I41" s="101">
        <v>1754694.88</v>
      </c>
      <c r="K41" s="91"/>
      <c r="L41" s="91"/>
      <c r="R41" s="5"/>
    </row>
    <row r="42" spans="1:18" x14ac:dyDescent="0.35">
      <c r="A42" s="57" t="s">
        <v>47</v>
      </c>
      <c r="B42" s="61">
        <v>1060</v>
      </c>
      <c r="C42" s="62">
        <v>332105.90000000002</v>
      </c>
      <c r="D42" s="53" t="s">
        <v>97</v>
      </c>
      <c r="E42" s="46">
        <f t="shared" si="1"/>
        <v>171000</v>
      </c>
      <c r="F42" s="63">
        <v>37000</v>
      </c>
      <c r="G42" s="164">
        <v>44000</v>
      </c>
      <c r="H42" s="164">
        <v>46000</v>
      </c>
      <c r="I42" s="164">
        <v>44000</v>
      </c>
      <c r="K42" s="91"/>
      <c r="R42" s="5"/>
    </row>
    <row r="43" spans="1:18" x14ac:dyDescent="0.35">
      <c r="A43" s="57" t="s">
        <v>48</v>
      </c>
      <c r="B43" s="61">
        <v>1070</v>
      </c>
      <c r="C43" s="62">
        <v>7084451.5099999998</v>
      </c>
      <c r="D43" s="53" t="s">
        <v>97</v>
      </c>
      <c r="E43" s="46">
        <f t="shared" si="1"/>
        <v>1636000</v>
      </c>
      <c r="F43" s="63">
        <v>301000</v>
      </c>
      <c r="G43" s="164">
        <v>430000</v>
      </c>
      <c r="H43" s="164">
        <v>460000</v>
      </c>
      <c r="I43" s="164">
        <v>445000</v>
      </c>
      <c r="K43" s="91"/>
      <c r="R43" s="5"/>
    </row>
    <row r="44" spans="1:18" x14ac:dyDescent="0.35">
      <c r="A44" s="57" t="s">
        <v>49</v>
      </c>
      <c r="B44" s="61">
        <v>1080</v>
      </c>
      <c r="C44" s="62">
        <v>775684.34</v>
      </c>
      <c r="D44" s="53" t="s">
        <v>97</v>
      </c>
      <c r="E44" s="46">
        <f t="shared" si="1"/>
        <v>553194</v>
      </c>
      <c r="F44" s="63">
        <v>138294</v>
      </c>
      <c r="G44" s="164">
        <v>138300</v>
      </c>
      <c r="H44" s="164">
        <v>138300</v>
      </c>
      <c r="I44" s="164">
        <v>138300</v>
      </c>
      <c r="R44" s="5"/>
    </row>
    <row r="45" spans="1:18" x14ac:dyDescent="0.35">
      <c r="A45" s="57" t="s">
        <v>50</v>
      </c>
      <c r="B45" s="61">
        <v>1090</v>
      </c>
      <c r="C45" s="62">
        <v>3963422.08</v>
      </c>
      <c r="D45" s="53" t="s">
        <v>97</v>
      </c>
      <c r="E45" s="46">
        <f t="shared" si="1"/>
        <v>11494679</v>
      </c>
      <c r="F45" s="63">
        <v>1470000</v>
      </c>
      <c r="G45" s="164">
        <v>2688000</v>
      </c>
      <c r="H45" s="164">
        <v>4570000</v>
      </c>
      <c r="I45" s="164">
        <v>2766679</v>
      </c>
      <c r="R45" s="5"/>
    </row>
    <row r="46" spans="1:18" x14ac:dyDescent="0.35">
      <c r="A46" s="57" t="s">
        <v>51</v>
      </c>
      <c r="B46" s="61">
        <v>1100</v>
      </c>
      <c r="C46" s="149">
        <v>0</v>
      </c>
      <c r="D46" s="53" t="s">
        <v>97</v>
      </c>
      <c r="E46" s="46">
        <f t="shared" si="1"/>
        <v>0</v>
      </c>
      <c r="F46" s="53">
        <v>0</v>
      </c>
      <c r="G46" s="164">
        <v>0</v>
      </c>
      <c r="H46" s="164">
        <v>0</v>
      </c>
      <c r="I46" s="164">
        <v>0</v>
      </c>
      <c r="R46" s="5"/>
    </row>
    <row r="47" spans="1:18" x14ac:dyDescent="0.35">
      <c r="A47" s="57" t="s">
        <v>52</v>
      </c>
      <c r="B47" s="61">
        <v>1110</v>
      </c>
      <c r="C47" s="62">
        <v>2202434.9700000002</v>
      </c>
      <c r="D47" s="53" t="s">
        <v>97</v>
      </c>
      <c r="E47" s="46">
        <f t="shared" si="1"/>
        <v>2155406</v>
      </c>
      <c r="F47" s="63">
        <v>884000</v>
      </c>
      <c r="G47" s="164">
        <v>367406</v>
      </c>
      <c r="H47" s="164">
        <v>194000</v>
      </c>
      <c r="I47" s="164">
        <v>710000</v>
      </c>
      <c r="R47" s="5"/>
    </row>
    <row r="48" spans="1:18" ht="31.2" x14ac:dyDescent="0.35">
      <c r="A48" s="64" t="s">
        <v>53</v>
      </c>
      <c r="B48" s="61">
        <v>1120</v>
      </c>
      <c r="C48" s="62">
        <v>15438</v>
      </c>
      <c r="D48" s="53" t="s">
        <v>97</v>
      </c>
      <c r="E48" s="46">
        <f t="shared" si="1"/>
        <v>10700</v>
      </c>
      <c r="F48" s="63">
        <v>0</v>
      </c>
      <c r="G48" s="164">
        <v>3200</v>
      </c>
      <c r="H48" s="164">
        <v>3400</v>
      </c>
      <c r="I48" s="164">
        <v>4100</v>
      </c>
      <c r="R48" s="5"/>
    </row>
    <row r="49" spans="1:18" x14ac:dyDescent="0.35">
      <c r="A49" s="64" t="s">
        <v>54</v>
      </c>
      <c r="B49" s="61">
        <v>1130</v>
      </c>
      <c r="C49" s="62">
        <v>5064718.83</v>
      </c>
      <c r="D49" s="53" t="s">
        <v>97</v>
      </c>
      <c r="E49" s="98">
        <f t="shared" si="1"/>
        <v>4586462</v>
      </c>
      <c r="F49" s="100">
        <v>1146617</v>
      </c>
      <c r="G49" s="165">
        <v>1146615</v>
      </c>
      <c r="H49" s="165">
        <v>1146615</v>
      </c>
      <c r="I49" s="165">
        <v>1146615</v>
      </c>
      <c r="M49" s="91"/>
      <c r="N49" s="91"/>
      <c r="R49" s="5"/>
    </row>
    <row r="50" spans="1:18" x14ac:dyDescent="0.35">
      <c r="A50" s="57" t="s">
        <v>55</v>
      </c>
      <c r="B50" s="61">
        <v>1140</v>
      </c>
      <c r="C50" s="62">
        <v>144576.01</v>
      </c>
      <c r="D50" s="53" t="s">
        <v>97</v>
      </c>
      <c r="E50" s="46">
        <f t="shared" si="1"/>
        <v>11700</v>
      </c>
      <c r="F50" s="63">
        <v>3000</v>
      </c>
      <c r="G50" s="164">
        <v>2700</v>
      </c>
      <c r="H50" s="164">
        <v>3000</v>
      </c>
      <c r="I50" s="164">
        <v>3000</v>
      </c>
      <c r="R50" s="5"/>
    </row>
    <row r="51" spans="1:18" x14ac:dyDescent="0.35">
      <c r="A51" s="65" t="s">
        <v>56</v>
      </c>
      <c r="B51" s="66">
        <v>1160</v>
      </c>
      <c r="C51" s="46">
        <f>C24+C27+C29+C54+C65</f>
        <v>60569047.469999999</v>
      </c>
      <c r="D51" s="46">
        <v>0</v>
      </c>
      <c r="E51" s="46">
        <f>F51+G51+H51+I51</f>
        <v>60822846.359999992</v>
      </c>
      <c r="F51" s="46">
        <f>F24+F27+F29+F54+F65</f>
        <v>13947404.91</v>
      </c>
      <c r="G51" s="46">
        <f>G24+G27+G29+G54+G65</f>
        <v>14966210.630000001</v>
      </c>
      <c r="H51" s="46">
        <f>H24+H27+H29+H54+H65</f>
        <v>16574073.699999999</v>
      </c>
      <c r="I51" s="46">
        <f>I24+I27+I29+I54+I65</f>
        <v>15335157.119999999</v>
      </c>
      <c r="J51" s="91"/>
      <c r="R51" s="5"/>
    </row>
    <row r="52" spans="1:18" x14ac:dyDescent="0.35">
      <c r="A52" s="65" t="s">
        <v>57</v>
      </c>
      <c r="B52" s="66">
        <v>1170</v>
      </c>
      <c r="C52" s="46">
        <f>C40+C41+C42+C43+C44+C45+C46+C47+C48+C49+C50+C57+C70</f>
        <v>57367207.539999999</v>
      </c>
      <c r="D52" s="46">
        <v>0</v>
      </c>
      <c r="E52" s="46">
        <f>F52+G52+H52+I52</f>
        <v>60677528.129999995</v>
      </c>
      <c r="F52" s="46">
        <f>F40+F41+F42+F43+F44+F45+F46+F47+F48+F49+F50+F57+F70</f>
        <v>13932294.91</v>
      </c>
      <c r="G52" s="46">
        <f>G40+G41+G42+G43+G44+G45+G46+G47+G48+G49+G50+G57+G70</f>
        <v>14846154.91</v>
      </c>
      <c r="H52" s="46">
        <f>H40+H41+H42+H43+H44+H45+H46+H47+H48+H49+H50+H57+H70</f>
        <v>16589948.9</v>
      </c>
      <c r="I52" s="46">
        <f>I40+I41+I42+I43+I44+I45+I46+I47+I48+I49+I50+I57+I70</f>
        <v>15309129.41</v>
      </c>
      <c r="J52" s="91"/>
      <c r="K52" s="91"/>
      <c r="L52" s="91"/>
      <c r="R52" s="5"/>
    </row>
    <row r="53" spans="1:18" x14ac:dyDescent="0.35">
      <c r="A53" s="114" t="s">
        <v>58</v>
      </c>
      <c r="B53" s="115"/>
      <c r="C53" s="115"/>
      <c r="D53" s="115"/>
      <c r="E53" s="115"/>
      <c r="F53" s="115"/>
      <c r="G53" s="115"/>
      <c r="H53" s="115"/>
      <c r="I53" s="141"/>
      <c r="J53" s="91"/>
      <c r="R53" s="5"/>
    </row>
    <row r="54" spans="1:18" x14ac:dyDescent="0.35">
      <c r="A54" s="67" t="s">
        <v>59</v>
      </c>
      <c r="B54" s="51">
        <v>2010</v>
      </c>
      <c r="C54" s="44">
        <f>C55+C56</f>
        <v>705329.58000000007</v>
      </c>
      <c r="D54" s="44">
        <v>0</v>
      </c>
      <c r="E54" s="44">
        <f>F54+G54+H54+I54</f>
        <v>1088000</v>
      </c>
      <c r="F54" s="44">
        <f>F55+F56</f>
        <v>274000</v>
      </c>
      <c r="G54" s="44">
        <f>G55+G56</f>
        <v>274000</v>
      </c>
      <c r="H54" s="44">
        <f>H55+H56</f>
        <v>270000</v>
      </c>
      <c r="I54" s="44">
        <f>I55+I56</f>
        <v>270000</v>
      </c>
      <c r="K54" s="91"/>
      <c r="R54" s="5"/>
    </row>
    <row r="55" spans="1:18" ht="31.2" x14ac:dyDescent="0.35">
      <c r="A55" s="68" t="s">
        <v>99</v>
      </c>
      <c r="B55" s="52">
        <v>2011</v>
      </c>
      <c r="C55" s="44">
        <v>363693.65</v>
      </c>
      <c r="D55" s="53" t="s">
        <v>97</v>
      </c>
      <c r="E55" s="44">
        <f>F55+G55+H55+I55</f>
        <v>744000</v>
      </c>
      <c r="F55" s="44">
        <v>187000</v>
      </c>
      <c r="G55" s="44">
        <v>187000</v>
      </c>
      <c r="H55" s="44">
        <v>185000</v>
      </c>
      <c r="I55" s="44">
        <v>185000</v>
      </c>
      <c r="J55" s="110"/>
      <c r="K55" s="111"/>
      <c r="L55" s="111"/>
      <c r="M55" s="111"/>
      <c r="N55" s="111"/>
      <c r="O55" s="111"/>
      <c r="P55" s="111"/>
      <c r="Q55" s="111"/>
      <c r="R55" s="111"/>
    </row>
    <row r="56" spans="1:18" x14ac:dyDescent="0.35">
      <c r="A56" s="68" t="s">
        <v>60</v>
      </c>
      <c r="B56" s="52">
        <v>2012</v>
      </c>
      <c r="C56" s="44">
        <v>341635.93</v>
      </c>
      <c r="D56" s="53" t="s">
        <v>97</v>
      </c>
      <c r="E56" s="44">
        <f>F56+G56+H56+I56</f>
        <v>344000</v>
      </c>
      <c r="F56" s="44">
        <v>87000</v>
      </c>
      <c r="G56" s="44">
        <v>87000</v>
      </c>
      <c r="H56" s="44">
        <v>85000</v>
      </c>
      <c r="I56" s="44">
        <v>85000</v>
      </c>
      <c r="J56" s="112"/>
      <c r="K56" s="113"/>
      <c r="L56" s="113"/>
      <c r="M56" s="113"/>
      <c r="N56" s="113"/>
      <c r="O56" s="113"/>
      <c r="P56" s="113"/>
      <c r="Q56" s="113"/>
      <c r="R56" s="113"/>
    </row>
    <row r="57" spans="1:18" x14ac:dyDescent="0.35">
      <c r="A57" s="69" t="s">
        <v>88</v>
      </c>
      <c r="B57" s="70">
        <v>3010</v>
      </c>
      <c r="C57" s="71">
        <f>C58+C59+C60+C61+C62+C63</f>
        <v>1095459.56</v>
      </c>
      <c r="D57" s="71">
        <v>0</v>
      </c>
      <c r="E57" s="71">
        <f>F57+G57+H57+I57</f>
        <v>539476</v>
      </c>
      <c r="F57" s="71">
        <v>133369</v>
      </c>
      <c r="G57" s="71">
        <v>135369</v>
      </c>
      <c r="H57" s="71">
        <v>135369</v>
      </c>
      <c r="I57" s="71">
        <v>135369</v>
      </c>
      <c r="J57" s="120"/>
      <c r="K57" s="120"/>
      <c r="L57" s="120"/>
      <c r="M57" s="120"/>
      <c r="N57" s="120"/>
      <c r="O57" s="120"/>
      <c r="P57" s="120"/>
      <c r="Q57" s="120"/>
      <c r="R57" s="120"/>
    </row>
    <row r="58" spans="1:18" x14ac:dyDescent="0.35">
      <c r="A58" s="57" t="s">
        <v>61</v>
      </c>
      <c r="B58" s="61">
        <v>3011</v>
      </c>
      <c r="C58" s="62">
        <v>0</v>
      </c>
      <c r="D58" s="53" t="s">
        <v>97</v>
      </c>
      <c r="E58" s="46">
        <f t="shared" ref="E58:E63" si="2">F58+G58+H58+I58</f>
        <v>0</v>
      </c>
      <c r="F58" s="63">
        <v>0</v>
      </c>
      <c r="G58" s="164">
        <v>0</v>
      </c>
      <c r="H58" s="164">
        <v>0</v>
      </c>
      <c r="I58" s="164">
        <v>0</v>
      </c>
      <c r="J58" s="120"/>
      <c r="K58" s="120"/>
      <c r="L58" s="120"/>
      <c r="M58" s="120"/>
      <c r="N58" s="120"/>
      <c r="O58" s="120"/>
      <c r="P58" s="120"/>
      <c r="Q58" s="120"/>
      <c r="R58" s="120"/>
    </row>
    <row r="59" spans="1:18" x14ac:dyDescent="0.35">
      <c r="A59" s="57" t="s">
        <v>100</v>
      </c>
      <c r="B59" s="61">
        <v>3012</v>
      </c>
      <c r="C59" s="62">
        <v>911220.62</v>
      </c>
      <c r="D59" s="53" t="s">
        <v>97</v>
      </c>
      <c r="E59" s="46">
        <f t="shared" si="2"/>
        <v>464000</v>
      </c>
      <c r="F59" s="63">
        <v>116000</v>
      </c>
      <c r="G59" s="164">
        <v>116000</v>
      </c>
      <c r="H59" s="164">
        <v>116000</v>
      </c>
      <c r="I59" s="164">
        <v>116000</v>
      </c>
      <c r="J59" s="120"/>
      <c r="K59" s="120"/>
      <c r="L59" s="120"/>
      <c r="M59" s="120"/>
      <c r="N59" s="120"/>
      <c r="O59" s="120"/>
      <c r="P59" s="120"/>
      <c r="Q59" s="120"/>
      <c r="R59" s="120"/>
    </row>
    <row r="60" spans="1:18" x14ac:dyDescent="0.35">
      <c r="A60" s="57" t="s">
        <v>101</v>
      </c>
      <c r="B60" s="61">
        <v>3013</v>
      </c>
      <c r="C60" s="62">
        <v>174695.64</v>
      </c>
      <c r="D60" s="53" t="s">
        <v>97</v>
      </c>
      <c r="E60" s="46">
        <f t="shared" si="2"/>
        <v>66000</v>
      </c>
      <c r="F60" s="63">
        <v>15000</v>
      </c>
      <c r="G60" s="164">
        <v>17000</v>
      </c>
      <c r="H60" s="164">
        <v>17000</v>
      </c>
      <c r="I60" s="164">
        <v>17000</v>
      </c>
      <c r="J60" s="120"/>
      <c r="K60" s="120"/>
      <c r="L60" s="120"/>
      <c r="M60" s="120"/>
      <c r="N60" s="120"/>
      <c r="O60" s="120"/>
      <c r="P60" s="120"/>
      <c r="Q60" s="120"/>
      <c r="R60" s="120"/>
    </row>
    <row r="61" spans="1:18" x14ac:dyDescent="0.35">
      <c r="A61" s="57" t="s">
        <v>102</v>
      </c>
      <c r="B61" s="61">
        <v>3014</v>
      </c>
      <c r="C61" s="62">
        <v>9543.2999999999993</v>
      </c>
      <c r="D61" s="53" t="s">
        <v>97</v>
      </c>
      <c r="E61" s="46">
        <f t="shared" si="2"/>
        <v>9476</v>
      </c>
      <c r="F61" s="63">
        <v>2369</v>
      </c>
      <c r="G61" s="164">
        <v>2369</v>
      </c>
      <c r="H61" s="164">
        <v>2369</v>
      </c>
      <c r="I61" s="164">
        <v>2369</v>
      </c>
      <c r="R61" s="5"/>
    </row>
    <row r="62" spans="1:18" ht="31.2" x14ac:dyDescent="0.35">
      <c r="A62" s="57" t="s">
        <v>62</v>
      </c>
      <c r="B62" s="61">
        <v>3015</v>
      </c>
      <c r="C62" s="62">
        <v>0</v>
      </c>
      <c r="D62" s="53" t="s">
        <v>97</v>
      </c>
      <c r="E62" s="46">
        <f t="shared" si="2"/>
        <v>0</v>
      </c>
      <c r="F62" s="63">
        <v>0</v>
      </c>
      <c r="G62" s="164">
        <v>0</v>
      </c>
      <c r="H62" s="164">
        <v>0</v>
      </c>
      <c r="I62" s="164">
        <v>0</v>
      </c>
      <c r="K62" s="91"/>
      <c r="R62" s="5"/>
    </row>
    <row r="63" spans="1:18" x14ac:dyDescent="0.35">
      <c r="A63" s="57" t="s">
        <v>19</v>
      </c>
      <c r="B63" s="61">
        <v>3016</v>
      </c>
      <c r="C63" s="62">
        <v>0</v>
      </c>
      <c r="D63" s="53" t="s">
        <v>97</v>
      </c>
      <c r="E63" s="46">
        <f t="shared" si="2"/>
        <v>0</v>
      </c>
      <c r="F63" s="63">
        <v>0</v>
      </c>
      <c r="G63" s="164">
        <v>0</v>
      </c>
      <c r="H63" s="164">
        <v>0</v>
      </c>
      <c r="I63" s="164">
        <v>0</v>
      </c>
      <c r="R63" s="5"/>
    </row>
    <row r="64" spans="1:18" x14ac:dyDescent="0.35">
      <c r="A64" s="114" t="s">
        <v>63</v>
      </c>
      <c r="B64" s="115"/>
      <c r="C64" s="115"/>
      <c r="D64" s="115"/>
      <c r="E64" s="115"/>
      <c r="F64" s="115"/>
      <c r="G64" s="115"/>
      <c r="H64" s="115"/>
      <c r="I64" s="116"/>
      <c r="R64" s="5"/>
    </row>
    <row r="65" spans="1:18" x14ac:dyDescent="0.35">
      <c r="A65" s="72" t="s">
        <v>64</v>
      </c>
      <c r="B65" s="51">
        <v>4010</v>
      </c>
      <c r="C65" s="73">
        <f>C66+C67+C68+C69</f>
        <v>602914.38</v>
      </c>
      <c r="D65" s="73">
        <v>0</v>
      </c>
      <c r="E65" s="46">
        <f>F65+G65+H65+I65</f>
        <v>240000</v>
      </c>
      <c r="F65" s="73">
        <f>F66+F67+F68+F69</f>
        <v>60000</v>
      </c>
      <c r="G65" s="73">
        <f>G66+G67+G68+G69</f>
        <v>60000</v>
      </c>
      <c r="H65" s="73">
        <f>H66+H67+H68+H69</f>
        <v>60000</v>
      </c>
      <c r="I65" s="73">
        <f>I66+I67+I68+I69</f>
        <v>60000</v>
      </c>
      <c r="R65" s="5"/>
    </row>
    <row r="66" spans="1:18" x14ac:dyDescent="0.35">
      <c r="A66" s="57" t="s">
        <v>65</v>
      </c>
      <c r="B66" s="58">
        <v>4011</v>
      </c>
      <c r="C66" s="62">
        <v>0</v>
      </c>
      <c r="D66" s="53" t="s">
        <v>97</v>
      </c>
      <c r="E66" s="46">
        <f t="shared" ref="E66:E73" si="3">F66+G66+H66+I66</f>
        <v>0</v>
      </c>
      <c r="F66" s="63">
        <v>0</v>
      </c>
      <c r="G66" s="164">
        <v>0</v>
      </c>
      <c r="H66" s="164">
        <v>0</v>
      </c>
      <c r="I66" s="164">
        <v>0</v>
      </c>
      <c r="R66" s="5"/>
    </row>
    <row r="67" spans="1:18" x14ac:dyDescent="0.35">
      <c r="A67" s="57" t="s">
        <v>66</v>
      </c>
      <c r="B67" s="61">
        <v>4012</v>
      </c>
      <c r="C67" s="62">
        <v>0</v>
      </c>
      <c r="D67" s="53" t="s">
        <v>97</v>
      </c>
      <c r="E67" s="46">
        <f t="shared" si="3"/>
        <v>0</v>
      </c>
      <c r="F67" s="63">
        <v>0</v>
      </c>
      <c r="G67" s="164">
        <v>0</v>
      </c>
      <c r="H67" s="164">
        <v>0</v>
      </c>
      <c r="I67" s="164">
        <v>0</v>
      </c>
      <c r="R67" s="5"/>
    </row>
    <row r="68" spans="1:18" x14ac:dyDescent="0.35">
      <c r="A68" s="57" t="s">
        <v>67</v>
      </c>
      <c r="B68" s="61">
        <v>4013</v>
      </c>
      <c r="C68" s="62">
        <v>602914.38</v>
      </c>
      <c r="D68" s="53" t="s">
        <v>97</v>
      </c>
      <c r="E68" s="46">
        <f t="shared" si="3"/>
        <v>240000</v>
      </c>
      <c r="F68" s="63">
        <v>60000</v>
      </c>
      <c r="G68" s="164">
        <v>60000</v>
      </c>
      <c r="H68" s="164">
        <v>60000</v>
      </c>
      <c r="I68" s="164">
        <v>60000</v>
      </c>
      <c r="R68" s="5"/>
    </row>
    <row r="69" spans="1:18" x14ac:dyDescent="0.35">
      <c r="A69" s="57" t="s">
        <v>68</v>
      </c>
      <c r="B69" s="61">
        <v>4020</v>
      </c>
      <c r="C69" s="62">
        <v>0</v>
      </c>
      <c r="D69" s="53" t="s">
        <v>97</v>
      </c>
      <c r="E69" s="46">
        <f t="shared" si="3"/>
        <v>0</v>
      </c>
      <c r="F69" s="63">
        <v>0</v>
      </c>
      <c r="G69" s="164">
        <v>0</v>
      </c>
      <c r="H69" s="164">
        <v>0</v>
      </c>
      <c r="I69" s="164">
        <v>0</v>
      </c>
      <c r="R69" s="5"/>
    </row>
    <row r="70" spans="1:18" x14ac:dyDescent="0.35">
      <c r="A70" s="65" t="s">
        <v>69</v>
      </c>
      <c r="B70" s="66">
        <v>4030</v>
      </c>
      <c r="C70" s="46">
        <f>C71+C72+C73+C74</f>
        <v>0</v>
      </c>
      <c r="D70" s="46">
        <v>0</v>
      </c>
      <c r="E70" s="46">
        <f>F70+G70+H70+I70</f>
        <v>0</v>
      </c>
      <c r="F70" s="46">
        <f>F71+F72+F73+F74</f>
        <v>0</v>
      </c>
      <c r="G70" s="46">
        <f>G71+G72+G73+G74</f>
        <v>0</v>
      </c>
      <c r="H70" s="46">
        <f>H71+H72+H73+H74</f>
        <v>0</v>
      </c>
      <c r="I70" s="46">
        <f>I71+I72+I73+I74</f>
        <v>0</v>
      </c>
      <c r="R70" s="5"/>
    </row>
    <row r="71" spans="1:18" x14ac:dyDescent="0.35">
      <c r="A71" s="57" t="s">
        <v>65</v>
      </c>
      <c r="B71" s="61">
        <v>4031</v>
      </c>
      <c r="C71" s="62">
        <v>0</v>
      </c>
      <c r="D71" s="53" t="s">
        <v>97</v>
      </c>
      <c r="E71" s="46">
        <f t="shared" si="3"/>
        <v>0</v>
      </c>
      <c r="F71" s="63">
        <v>0</v>
      </c>
      <c r="G71" s="164">
        <v>0</v>
      </c>
      <c r="H71" s="164">
        <v>0</v>
      </c>
      <c r="I71" s="164">
        <v>0</v>
      </c>
      <c r="R71" s="5"/>
    </row>
    <row r="72" spans="1:18" x14ac:dyDescent="0.35">
      <c r="A72" s="57" t="s">
        <v>66</v>
      </c>
      <c r="B72" s="61">
        <v>4032</v>
      </c>
      <c r="C72" s="62">
        <v>0</v>
      </c>
      <c r="D72" s="53" t="s">
        <v>97</v>
      </c>
      <c r="E72" s="46">
        <f t="shared" si="3"/>
        <v>0</v>
      </c>
      <c r="F72" s="63">
        <v>0</v>
      </c>
      <c r="G72" s="164">
        <v>0</v>
      </c>
      <c r="H72" s="164">
        <v>0</v>
      </c>
      <c r="I72" s="164">
        <v>0</v>
      </c>
      <c r="R72" s="5"/>
    </row>
    <row r="73" spans="1:18" x14ac:dyDescent="0.35">
      <c r="A73" s="57" t="s">
        <v>67</v>
      </c>
      <c r="B73" s="61">
        <v>4033</v>
      </c>
      <c r="C73" s="62">
        <v>0</v>
      </c>
      <c r="D73" s="53" t="s">
        <v>97</v>
      </c>
      <c r="E73" s="46">
        <f t="shared" si="3"/>
        <v>0</v>
      </c>
      <c r="F73" s="63">
        <v>0</v>
      </c>
      <c r="G73" s="164">
        <v>0</v>
      </c>
      <c r="H73" s="164">
        <v>0</v>
      </c>
      <c r="I73" s="164">
        <v>0</v>
      </c>
      <c r="R73" s="5"/>
    </row>
    <row r="74" spans="1:18" x14ac:dyDescent="0.35">
      <c r="A74" s="64" t="s">
        <v>70</v>
      </c>
      <c r="B74" s="61">
        <v>4040</v>
      </c>
      <c r="C74" s="62">
        <v>0</v>
      </c>
      <c r="D74" s="53" t="s">
        <v>97</v>
      </c>
      <c r="E74" s="46">
        <f>F74+G74+H74+I74</f>
        <v>0</v>
      </c>
      <c r="F74" s="63">
        <v>0</v>
      </c>
      <c r="G74" s="164">
        <v>0</v>
      </c>
      <c r="H74" s="164">
        <v>0</v>
      </c>
      <c r="I74" s="164">
        <v>0</v>
      </c>
      <c r="R74" s="5"/>
    </row>
    <row r="75" spans="1:18" x14ac:dyDescent="0.35">
      <c r="A75" s="117" t="s">
        <v>71</v>
      </c>
      <c r="B75" s="118"/>
      <c r="C75" s="118"/>
      <c r="D75" s="118"/>
      <c r="E75" s="118"/>
      <c r="F75" s="118"/>
      <c r="G75" s="118"/>
      <c r="H75" s="118"/>
      <c r="I75" s="119"/>
      <c r="R75" s="5"/>
    </row>
    <row r="76" spans="1:18" x14ac:dyDescent="0.35">
      <c r="A76" s="2" t="s">
        <v>11</v>
      </c>
      <c r="B76" s="51">
        <v>5010</v>
      </c>
      <c r="C76" s="44">
        <f>C51-C52</f>
        <v>3201839.9299999997</v>
      </c>
      <c r="D76" s="44">
        <f>D51-D52</f>
        <v>0</v>
      </c>
      <c r="E76" s="46">
        <f>F76+G76+H76+I76</f>
        <v>145318.23999999859</v>
      </c>
      <c r="F76" s="44">
        <f>F51-F52+0.01</f>
        <v>15110.01</v>
      </c>
      <c r="G76" s="44">
        <f>G51-G52</f>
        <v>120055.72000000067</v>
      </c>
      <c r="H76" s="44">
        <f>H51-H52</f>
        <v>-15875.200000001118</v>
      </c>
      <c r="I76" s="44">
        <f>I51-I52</f>
        <v>26027.709999999031</v>
      </c>
      <c r="J76" s="39"/>
      <c r="R76" s="5"/>
    </row>
    <row r="77" spans="1:18" x14ac:dyDescent="0.35">
      <c r="A77" s="3" t="s">
        <v>12</v>
      </c>
      <c r="B77" s="52">
        <v>5011</v>
      </c>
      <c r="C77" s="44">
        <f>C76-C78</f>
        <v>3201839.9299999997</v>
      </c>
      <c r="D77" s="44">
        <f>D76-D78</f>
        <v>0</v>
      </c>
      <c r="E77" s="46">
        <f>F77+G77+H77+I77</f>
        <v>145318.23999999859</v>
      </c>
      <c r="F77" s="44">
        <f>F76-F78</f>
        <v>15110.01</v>
      </c>
      <c r="G77" s="44">
        <f>G76-G78</f>
        <v>120055.72000000067</v>
      </c>
      <c r="H77" s="44">
        <f>H76-H78</f>
        <v>-15875.200000001118</v>
      </c>
      <c r="I77" s="44">
        <f>I76-I78</f>
        <v>26027.709999999031</v>
      </c>
      <c r="R77" s="5"/>
    </row>
    <row r="78" spans="1:18" x14ac:dyDescent="0.35">
      <c r="A78" s="4" t="s">
        <v>13</v>
      </c>
      <c r="B78" s="52">
        <v>5012</v>
      </c>
      <c r="C78" s="44">
        <v>0</v>
      </c>
      <c r="D78" s="44">
        <v>0</v>
      </c>
      <c r="E78" s="46">
        <f>F78+G78+H78+I78</f>
        <v>0</v>
      </c>
      <c r="F78" s="44">
        <v>0</v>
      </c>
      <c r="G78" s="167">
        <v>0</v>
      </c>
      <c r="H78" s="167">
        <v>0</v>
      </c>
      <c r="I78" s="167">
        <v>0</v>
      </c>
      <c r="R78" s="5"/>
    </row>
    <row r="79" spans="1:18" x14ac:dyDescent="0.35">
      <c r="A79" s="114" t="s">
        <v>72</v>
      </c>
      <c r="B79" s="115"/>
      <c r="C79" s="115"/>
      <c r="D79" s="115"/>
      <c r="E79" s="115"/>
      <c r="F79" s="115"/>
      <c r="G79" s="115"/>
      <c r="H79" s="115"/>
      <c r="I79" s="141"/>
      <c r="R79" s="5"/>
    </row>
    <row r="80" spans="1:18" x14ac:dyDescent="0.35">
      <c r="A80" s="67" t="s">
        <v>73</v>
      </c>
      <c r="B80" s="51">
        <v>6010</v>
      </c>
      <c r="C80" s="44">
        <f>C81+C82+C83+C84+C85+C86</f>
        <v>12280174.48</v>
      </c>
      <c r="D80" s="44">
        <v>0</v>
      </c>
      <c r="E80" s="44">
        <f>F80+G80+H80+I80-0.01</f>
        <v>13502508.902099999</v>
      </c>
      <c r="F80" s="44">
        <f>F81+F82+F83+F84+F85+F86</f>
        <v>3354889.9112499999</v>
      </c>
      <c r="G80" s="44">
        <f>G81+G82+G83+G84+G85+G86</f>
        <v>3379328.7947999998</v>
      </c>
      <c r="H80" s="44">
        <f>H81+H82+H83+H84+H85+H86</f>
        <v>3380251.0177000002</v>
      </c>
      <c r="I80" s="44">
        <f>I81+I82+I83+I84+I85+I86</f>
        <v>3388039.18835</v>
      </c>
      <c r="R80" s="5"/>
    </row>
    <row r="81" spans="1:18" x14ac:dyDescent="0.35">
      <c r="A81" s="74" t="s">
        <v>74</v>
      </c>
      <c r="B81" s="58">
        <v>6011</v>
      </c>
      <c r="C81" s="59">
        <v>0</v>
      </c>
      <c r="D81" s="53" t="s">
        <v>97</v>
      </c>
      <c r="E81" s="44">
        <f t="shared" ref="E80:E86" si="4">F81+G81+H81+I81</f>
        <v>0</v>
      </c>
      <c r="F81" s="60">
        <v>0</v>
      </c>
      <c r="G81" s="60">
        <v>0</v>
      </c>
      <c r="H81" s="99">
        <v>0</v>
      </c>
      <c r="I81" s="103">
        <v>0</v>
      </c>
      <c r="K81" s="75"/>
      <c r="R81" s="5"/>
    </row>
    <row r="82" spans="1:18" x14ac:dyDescent="0.35">
      <c r="A82" s="76" t="s">
        <v>75</v>
      </c>
      <c r="B82" s="58">
        <v>6012</v>
      </c>
      <c r="C82" s="62">
        <v>454821.28</v>
      </c>
      <c r="D82" s="53" t="s">
        <v>97</v>
      </c>
      <c r="E82" s="44">
        <f t="shared" si="4"/>
        <v>487887.7917</v>
      </c>
      <c r="F82" s="63">
        <f>F40*0.015</f>
        <v>121222.40625</v>
      </c>
      <c r="G82" s="63">
        <f>G40*0.015</f>
        <v>122105.73959999999</v>
      </c>
      <c r="H82" s="63">
        <f>H40*0.015</f>
        <v>122139.0729</v>
      </c>
      <c r="I82" s="93">
        <f t="shared" ref="I82" si="5">I40*0.015</f>
        <v>122420.57295</v>
      </c>
      <c r="K82" s="75"/>
      <c r="R82" s="5"/>
    </row>
    <row r="83" spans="1:18" x14ac:dyDescent="0.35">
      <c r="A83" s="76" t="s">
        <v>76</v>
      </c>
      <c r="B83" s="58">
        <v>6013</v>
      </c>
      <c r="C83" s="62">
        <v>0</v>
      </c>
      <c r="D83" s="53" t="s">
        <v>97</v>
      </c>
      <c r="E83" s="44">
        <f t="shared" si="4"/>
        <v>4280</v>
      </c>
      <c r="F83" s="63">
        <v>1070</v>
      </c>
      <c r="G83" s="164">
        <v>1070</v>
      </c>
      <c r="H83" s="168">
        <v>1070</v>
      </c>
      <c r="I83" s="164">
        <v>1070</v>
      </c>
      <c r="R83" s="5"/>
    </row>
    <row r="84" spans="1:18" x14ac:dyDescent="0.35">
      <c r="A84" s="76" t="s">
        <v>77</v>
      </c>
      <c r="B84" s="58">
        <v>6014</v>
      </c>
      <c r="C84" s="62">
        <v>5457855.3200000003</v>
      </c>
      <c r="D84" s="53" t="s">
        <v>97</v>
      </c>
      <c r="E84" s="44">
        <f t="shared" si="4"/>
        <v>5854653.5004000003</v>
      </c>
      <c r="F84" s="63">
        <f>F40*0.18</f>
        <v>1454668.875</v>
      </c>
      <c r="G84" s="63">
        <f t="shared" ref="G84:I84" si="6">G40*0.18</f>
        <v>1465268.8751999999</v>
      </c>
      <c r="H84" s="63">
        <f t="shared" si="6"/>
        <v>1465668.8748000001</v>
      </c>
      <c r="I84" s="94">
        <f t="shared" si="6"/>
        <v>1469046.8754</v>
      </c>
      <c r="J84" s="91"/>
      <c r="R84" s="5"/>
    </row>
    <row r="85" spans="1:18" ht="15.75" customHeight="1" x14ac:dyDescent="0.35">
      <c r="A85" s="77" t="s">
        <v>78</v>
      </c>
      <c r="B85" s="58">
        <v>6015</v>
      </c>
      <c r="C85" s="78">
        <v>6367497.8799999999</v>
      </c>
      <c r="D85" s="53" t="s">
        <v>97</v>
      </c>
      <c r="E85" s="44">
        <f>F85+G85+H85+I85</f>
        <v>7155687.6200000001</v>
      </c>
      <c r="F85" s="47">
        <v>1777928.63</v>
      </c>
      <c r="G85" s="47">
        <v>1790884.18</v>
      </c>
      <c r="H85" s="47">
        <v>1791373.07</v>
      </c>
      <c r="I85" s="95">
        <v>1795501.74</v>
      </c>
      <c r="R85" s="5"/>
    </row>
    <row r="86" spans="1:18" x14ac:dyDescent="0.35">
      <c r="A86" s="79" t="s">
        <v>79</v>
      </c>
      <c r="B86" s="58">
        <v>6016</v>
      </c>
      <c r="C86" s="53"/>
      <c r="D86" s="53" t="s">
        <v>97</v>
      </c>
      <c r="E86" s="44">
        <f t="shared" si="4"/>
        <v>0</v>
      </c>
      <c r="F86" s="53"/>
      <c r="G86" s="164"/>
      <c r="H86" s="164"/>
      <c r="I86" s="164"/>
      <c r="R86" s="5"/>
    </row>
    <row r="87" spans="1:18" x14ac:dyDescent="0.35">
      <c r="A87" s="138" t="s">
        <v>80</v>
      </c>
      <c r="B87" s="139"/>
      <c r="C87" s="139"/>
      <c r="D87" s="139"/>
      <c r="E87" s="139"/>
      <c r="F87" s="139"/>
      <c r="G87" s="139"/>
      <c r="H87" s="139"/>
      <c r="I87" s="140"/>
    </row>
    <row r="88" spans="1:18" x14ac:dyDescent="0.35">
      <c r="A88" s="68" t="s">
        <v>9</v>
      </c>
      <c r="B88" s="58">
        <v>7010</v>
      </c>
      <c r="C88" s="80">
        <v>126</v>
      </c>
      <c r="D88" s="53" t="s">
        <v>97</v>
      </c>
      <c r="E88" s="80">
        <v>126</v>
      </c>
      <c r="F88" s="80">
        <v>126</v>
      </c>
      <c r="G88" s="80">
        <v>126</v>
      </c>
      <c r="H88" s="80">
        <v>126</v>
      </c>
      <c r="I88" s="80">
        <v>126</v>
      </c>
    </row>
    <row r="89" spans="1:18" x14ac:dyDescent="0.35">
      <c r="A89" s="68"/>
      <c r="B89" s="58"/>
      <c r="C89" s="80"/>
      <c r="D89" s="53" t="s">
        <v>97</v>
      </c>
      <c r="E89" s="80"/>
      <c r="F89" s="80" t="s">
        <v>14</v>
      </c>
      <c r="G89" s="80" t="s">
        <v>15</v>
      </c>
      <c r="H89" s="80" t="s">
        <v>16</v>
      </c>
      <c r="I89" s="80" t="s">
        <v>81</v>
      </c>
      <c r="J89" s="39"/>
    </row>
    <row r="90" spans="1:18" x14ac:dyDescent="0.35">
      <c r="A90" s="68" t="s">
        <v>82</v>
      </c>
      <c r="B90" s="61">
        <v>7011</v>
      </c>
      <c r="C90" s="81">
        <v>31001024</v>
      </c>
      <c r="D90" s="53" t="s">
        <v>97</v>
      </c>
      <c r="E90" s="81"/>
      <c r="F90" s="37">
        <v>31001024</v>
      </c>
      <c r="G90" s="81">
        <v>32437700</v>
      </c>
      <c r="H90" s="81">
        <v>33897700</v>
      </c>
      <c r="I90" s="104">
        <v>33897700</v>
      </c>
    </row>
    <row r="91" spans="1:18" x14ac:dyDescent="0.35">
      <c r="A91" s="68" t="s">
        <v>83</v>
      </c>
      <c r="B91" s="61">
        <v>7012</v>
      </c>
      <c r="C91" s="81">
        <v>0</v>
      </c>
      <c r="D91" s="53" t="s">
        <v>97</v>
      </c>
      <c r="E91" s="81">
        <v>0</v>
      </c>
      <c r="F91" s="82">
        <v>0</v>
      </c>
      <c r="G91" s="169">
        <v>0</v>
      </c>
      <c r="H91" s="169">
        <v>0</v>
      </c>
      <c r="I91" s="169">
        <v>0</v>
      </c>
    </row>
    <row r="92" spans="1:18" x14ac:dyDescent="0.35">
      <c r="A92" s="68" t="s">
        <v>84</v>
      </c>
      <c r="B92" s="61">
        <v>7013</v>
      </c>
      <c r="C92" s="81">
        <v>0</v>
      </c>
      <c r="D92" s="53" t="s">
        <v>97</v>
      </c>
      <c r="E92" s="81">
        <v>0</v>
      </c>
      <c r="F92" s="82">
        <v>0</v>
      </c>
      <c r="G92" s="169">
        <v>0</v>
      </c>
      <c r="H92" s="169">
        <v>0</v>
      </c>
      <c r="I92" s="169">
        <v>0</v>
      </c>
    </row>
    <row r="93" spans="1:18" x14ac:dyDescent="0.35">
      <c r="A93" s="68" t="s">
        <v>85</v>
      </c>
      <c r="B93" s="83">
        <v>7016</v>
      </c>
      <c r="C93" s="84">
        <v>0</v>
      </c>
      <c r="D93" s="53" t="s">
        <v>97</v>
      </c>
      <c r="E93" s="81">
        <v>0</v>
      </c>
      <c r="F93" s="82">
        <v>0</v>
      </c>
      <c r="G93" s="169">
        <v>0</v>
      </c>
      <c r="H93" s="169">
        <v>0</v>
      </c>
      <c r="I93" s="169">
        <v>0</v>
      </c>
    </row>
    <row r="94" spans="1:18" x14ac:dyDescent="0.35">
      <c r="A94" s="68" t="s">
        <v>86</v>
      </c>
      <c r="B94" s="52">
        <v>7020</v>
      </c>
      <c r="C94" s="85">
        <v>0</v>
      </c>
      <c r="D94" s="53" t="s">
        <v>97</v>
      </c>
      <c r="E94" s="85">
        <v>0</v>
      </c>
      <c r="F94" s="85">
        <v>0</v>
      </c>
      <c r="G94" s="170">
        <v>0</v>
      </c>
      <c r="H94" s="170">
        <v>0</v>
      </c>
      <c r="I94" s="170">
        <v>0</v>
      </c>
      <c r="J94" s="38"/>
      <c r="K94" s="38"/>
      <c r="L94" s="38"/>
      <c r="M94" s="38"/>
      <c r="N94" s="38"/>
      <c r="O94" s="38"/>
      <c r="P94" s="38"/>
      <c r="Q94" s="38"/>
      <c r="R94" s="86"/>
    </row>
    <row r="95" spans="1:18" x14ac:dyDescent="0.35">
      <c r="A95" s="87"/>
      <c r="B95" s="88"/>
      <c r="C95" s="89"/>
      <c r="D95" s="89"/>
      <c r="E95" s="89"/>
      <c r="F95" s="89"/>
      <c r="G95" s="171"/>
      <c r="H95" s="171"/>
      <c r="I95" s="171"/>
    </row>
    <row r="96" spans="1:18" x14ac:dyDescent="0.35">
      <c r="A96" s="150" t="s">
        <v>109</v>
      </c>
      <c r="B96" s="151"/>
      <c r="C96" s="172"/>
      <c r="D96" s="173"/>
      <c r="E96" s="174" t="s">
        <v>108</v>
      </c>
      <c r="F96" s="174"/>
      <c r="G96" s="175"/>
      <c r="H96" s="152"/>
      <c r="I96" s="152"/>
    </row>
    <row r="97" spans="1:9" x14ac:dyDescent="0.35">
      <c r="A97" s="176"/>
      <c r="B97" s="177"/>
      <c r="C97" s="178" t="s">
        <v>4</v>
      </c>
      <c r="D97" s="179" t="s">
        <v>18</v>
      </c>
      <c r="E97" s="179"/>
      <c r="F97" s="179"/>
      <c r="G97" s="152"/>
      <c r="H97" s="152"/>
      <c r="I97" s="152"/>
    </row>
    <row r="98" spans="1:9" x14ac:dyDescent="0.35">
      <c r="A98" s="176" t="s">
        <v>106</v>
      </c>
      <c r="B98" s="177"/>
      <c r="C98" s="180"/>
      <c r="D98" s="177"/>
      <c r="E98" s="181" t="s">
        <v>107</v>
      </c>
      <c r="F98" s="181"/>
      <c r="G98" s="152"/>
      <c r="H98" s="152"/>
      <c r="I98" s="152"/>
    </row>
    <row r="99" spans="1:9" x14ac:dyDescent="0.35">
      <c r="A99" s="176"/>
      <c r="B99" s="177"/>
      <c r="C99" s="178" t="s">
        <v>4</v>
      </c>
      <c r="D99" s="179" t="s">
        <v>18</v>
      </c>
      <c r="E99" s="179"/>
      <c r="F99" s="179"/>
      <c r="G99" s="152"/>
      <c r="H99" s="152"/>
      <c r="I99" s="152"/>
    </row>
    <row r="100" spans="1:9" x14ac:dyDescent="0.35">
      <c r="A100" s="182"/>
      <c r="B100" s="182"/>
      <c r="C100" s="152"/>
      <c r="D100" s="152"/>
      <c r="E100" s="152"/>
      <c r="F100" s="152"/>
      <c r="G100" s="152"/>
      <c r="H100" s="152"/>
      <c r="I100" s="152"/>
    </row>
    <row r="101" spans="1:9" x14ac:dyDescent="0.35">
      <c r="A101" s="182"/>
      <c r="B101" s="182"/>
      <c r="C101" s="152"/>
      <c r="D101" s="152"/>
      <c r="E101" s="152"/>
      <c r="F101" s="152"/>
      <c r="G101" s="152"/>
      <c r="H101" s="152"/>
      <c r="I101" s="152"/>
    </row>
    <row r="102" spans="1:9" x14ac:dyDescent="0.35">
      <c r="A102" s="150"/>
      <c r="B102" s="150"/>
      <c r="C102" s="151"/>
      <c r="D102" s="151"/>
      <c r="E102" s="151"/>
      <c r="F102" s="151"/>
      <c r="G102" s="151"/>
      <c r="H102" s="151"/>
      <c r="I102" s="152"/>
    </row>
    <row r="103" spans="1:9" x14ac:dyDescent="0.35">
      <c r="A103" s="150"/>
      <c r="B103" s="150"/>
      <c r="C103" s="151"/>
      <c r="D103" s="151"/>
      <c r="E103" s="151"/>
      <c r="F103" s="151"/>
      <c r="G103" s="151"/>
      <c r="H103" s="151"/>
      <c r="I103" s="152"/>
    </row>
    <row r="104" spans="1:9" x14ac:dyDescent="0.35">
      <c r="A104" s="150"/>
      <c r="B104" s="150"/>
      <c r="C104" s="151"/>
      <c r="D104" s="151"/>
      <c r="E104" s="151"/>
      <c r="F104" s="151"/>
      <c r="G104" s="151"/>
      <c r="H104" s="151"/>
      <c r="I104" s="152"/>
    </row>
    <row r="105" spans="1:9" x14ac:dyDescent="0.35">
      <c r="A105" s="150"/>
      <c r="B105" s="150"/>
      <c r="C105" s="151"/>
      <c r="D105" s="151"/>
      <c r="E105" s="151"/>
      <c r="F105" s="151"/>
      <c r="G105" s="151"/>
      <c r="H105" s="151"/>
      <c r="I105" s="152"/>
    </row>
    <row r="106" spans="1:9" x14ac:dyDescent="0.35">
      <c r="A106" s="150"/>
      <c r="B106" s="150"/>
      <c r="C106" s="151"/>
      <c r="D106" s="151"/>
      <c r="E106" s="151"/>
      <c r="F106" s="151"/>
      <c r="G106" s="151"/>
      <c r="H106" s="151"/>
      <c r="I106" s="152"/>
    </row>
    <row r="107" spans="1:9" x14ac:dyDescent="0.35">
      <c r="A107" s="8"/>
      <c r="B107" s="8"/>
      <c r="C107" s="9"/>
      <c r="D107" s="9"/>
      <c r="E107" s="9"/>
      <c r="F107" s="9"/>
      <c r="G107" s="9"/>
      <c r="H107" s="9"/>
    </row>
  </sheetData>
  <mergeCells count="37">
    <mergeCell ref="D12:F12"/>
    <mergeCell ref="D2:I2"/>
    <mergeCell ref="D4:I4"/>
    <mergeCell ref="D5:I5"/>
    <mergeCell ref="D6:I6"/>
    <mergeCell ref="D7:I7"/>
    <mergeCell ref="E96:F96"/>
    <mergeCell ref="D97:F97"/>
    <mergeCell ref="E98:F98"/>
    <mergeCell ref="D99:F99"/>
    <mergeCell ref="D19:D20"/>
    <mergeCell ref="A22:I22"/>
    <mergeCell ref="A23:I23"/>
    <mergeCell ref="A39:I39"/>
    <mergeCell ref="A53:I53"/>
    <mergeCell ref="A79:I79"/>
    <mergeCell ref="A87:I87"/>
    <mergeCell ref="A14:I14"/>
    <mergeCell ref="A15:I15"/>
    <mergeCell ref="A16:I16"/>
    <mergeCell ref="A17:I17"/>
    <mergeCell ref="E19:E20"/>
    <mergeCell ref="F19:I19"/>
    <mergeCell ref="A19:A20"/>
    <mergeCell ref="B19:B20"/>
    <mergeCell ref="C19:C20"/>
    <mergeCell ref="J24:P24"/>
    <mergeCell ref="J25:R25"/>
    <mergeCell ref="J27:R27"/>
    <mergeCell ref="J28:R28"/>
    <mergeCell ref="J32:R32"/>
    <mergeCell ref="J34:R34"/>
    <mergeCell ref="J55:R55"/>
    <mergeCell ref="J56:R56"/>
    <mergeCell ref="A64:I64"/>
    <mergeCell ref="A75:I75"/>
    <mergeCell ref="J57:R60"/>
  </mergeCells>
  <pageMargins left="0.82677165354330717" right="0.43307086614173229" top="0.74803149606299213" bottom="0.74803149606299213" header="0" footer="0"/>
  <pageSetup paperSize="9" scale="70" fitToHeight="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Додаток 1 (форма плану)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Geo1</dc:creator>
  <cp:lastModifiedBy>Пользователь Windows</cp:lastModifiedBy>
  <cp:lastPrinted>2023-02-06T09:23:47Z</cp:lastPrinted>
  <dcterms:created xsi:type="dcterms:W3CDTF">2016-09-17T08:38:05Z</dcterms:created>
  <dcterms:modified xsi:type="dcterms:W3CDTF">2023-12-29T10:29:56Z</dcterms:modified>
</cp:coreProperties>
</file>