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definedNames>
    <definedName name="_xlnm.Print_Titles" localSheetId="0">TDSheet!21:21</definedName>
  </definedNames>
  <calcPr calcId="125725" refMode="R1C1"/>
</workbook>
</file>

<file path=xl/calcChain.xml><?xml version="1.0" encoding="utf-8"?>
<calcChain xmlns="http://schemas.openxmlformats.org/spreadsheetml/2006/main">
  <c r="Q30" i="1"/>
  <c r="R30" s="1"/>
  <c r="R23"/>
  <c r="Q28"/>
  <c r="Q29"/>
  <c r="Q27"/>
  <c r="Q26"/>
  <c r="Q25"/>
  <c r="Q24"/>
  <c r="Q23"/>
  <c r="M23"/>
  <c r="R31"/>
  <c r="R24"/>
  <c r="R25"/>
  <c r="R26"/>
  <c r="R27"/>
  <c r="R28"/>
  <c r="R29"/>
  <c r="M28"/>
  <c r="M22"/>
  <c r="M31" s="1"/>
  <c r="K22"/>
  <c r="K31" s="1"/>
  <c r="I31"/>
  <c r="I22"/>
  <c r="Q22" l="1"/>
  <c r="Q31" s="1"/>
</calcChain>
</file>

<file path=xl/sharedStrings.xml><?xml version="1.0" encoding="utf-8"?>
<sst xmlns="http://schemas.openxmlformats.org/spreadsheetml/2006/main" count="55" uniqueCount="46">
  <si>
    <t>ЗАТВЕРДЖЕНО 
Наказ Міністерства фінансів 
України 
28.01.2002 № 57 
(у редакції наказу Міністерства 
фінансів України 
від 26.11.2012 № 1220)</t>
  </si>
  <si>
    <t>"Погоджено"</t>
  </si>
  <si>
    <t>"Затверджую"</t>
  </si>
  <si>
    <t>(посада)</t>
  </si>
  <si>
    <t>В.М. Гутцайт</t>
  </si>
  <si>
    <t>М.О. Нечитайло</t>
  </si>
  <si>
    <t>(підпис)          (ініціали і прізвище)</t>
  </si>
  <si>
    <t>(підпис)</t>
  </si>
  <si>
    <t>(ініціали і прізвище)</t>
  </si>
  <si>
    <t>М.П.</t>
  </si>
  <si>
    <t>"_____" _________ 20__ р.</t>
  </si>
  <si>
    <t>01 січня 2020 р.</t>
  </si>
  <si>
    <t>Штатний розпис</t>
  </si>
  <si>
    <t>станом на 01 січня 2020 рік</t>
  </si>
  <si>
    <t>Підрозділ</t>
  </si>
  <si>
    <t>Кількість штатних одиниць</t>
  </si>
  <si>
    <t>Посадовий оклад з підвищенням</t>
  </si>
  <si>
    <t>Надбавка</t>
  </si>
  <si>
    <t>Доплата</t>
  </si>
  <si>
    <t>Фонд заробітної плати на місяць</t>
  </si>
  <si>
    <t>Фонд заробітної плати на  рік</t>
  </si>
  <si>
    <t>Посада для СПОРТА</t>
  </si>
  <si>
    <t>Посада.Код КП</t>
  </si>
  <si>
    <t>за вислугу років</t>
  </si>
  <si>
    <t>за почесне звання</t>
  </si>
  <si>
    <t>за використання дезинфікуючих засобів</t>
  </si>
  <si>
    <t/>
  </si>
  <si>
    <t>КДЮСШ "Тріумф"</t>
  </si>
  <si>
    <t>Директор</t>
  </si>
  <si>
    <t>1210.1</t>
  </si>
  <si>
    <t>Заступник директора з НТР (Завуч)</t>
  </si>
  <si>
    <t>Заступник директора з адміністративно-господарської роботи</t>
  </si>
  <si>
    <t>Головний бухгалтер</t>
  </si>
  <si>
    <t>Лікар</t>
  </si>
  <si>
    <t>2221.2</t>
  </si>
  <si>
    <t>Сестра медична</t>
  </si>
  <si>
    <t>Прибиральник службових приміщень</t>
  </si>
  <si>
    <t>Тренер-викладач</t>
  </si>
  <si>
    <t>Итого</t>
  </si>
  <si>
    <t>Л.В. Артем'єва</t>
  </si>
  <si>
    <t>М.В. Левченко</t>
  </si>
  <si>
    <t>Сформовано за допомогою Єдиної інформаційної системи управління бюджетом (ЄІСУБ)</t>
  </si>
  <si>
    <t>Директор Департаменту  молоді та спорту</t>
  </si>
  <si>
    <t>Начальник відділу у справах  молоді та спорту Голосіївської районної в місті Києві державної адміністрації</t>
  </si>
  <si>
    <r>
      <rPr>
        <u/>
        <sz val="10"/>
        <rFont val="Times New Roman"/>
        <family val="1"/>
        <charset val="204"/>
      </rPr>
      <t>Комплексна дитячо-юнацька спортивна школа "Тріумф" станом  на 01 січня  2020 рік  м.Київ, просп. Голосіївський, 42</t>
    </r>
    <r>
      <rPr>
        <sz val="10"/>
        <rFont val="Times New Roman"/>
        <family val="1"/>
        <charset val="204"/>
      </rPr>
      <t xml:space="preserve">
                   (установа)                            (число, місяць, рік)                                                           (адреса)</t>
    </r>
  </si>
  <si>
    <t>Штат в кількості 19,5 штатних одиниць з місячним фондом заробітної плати Сто двадцять одна тисяча дев"ятсот шістдесят сім гривень двадцять одна копійок
(121967 гривень 21 коп.) гривень</t>
  </si>
</sst>
</file>

<file path=xl/styles.xml><?xml version="1.0" encoding="utf-8"?>
<styleSheet xmlns="http://schemas.openxmlformats.org/spreadsheetml/2006/main">
  <fonts count="13">
    <font>
      <sz val="8"/>
      <name val="Arial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top"/>
    </xf>
    <xf numFmtId="2" fontId="12" fillId="0" borderId="3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2" fontId="7" fillId="0" borderId="3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10" fillId="0" borderId="1" xfId="0" applyFont="1" applyBorder="1" applyAlignment="1">
      <alignment horizontal="right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2" fontId="12" fillId="0" borderId="3" xfId="0" applyNumberFormat="1" applyFont="1" applyBorder="1" applyAlignment="1">
      <alignment horizontal="right" vertical="top"/>
    </xf>
    <xf numFmtId="4" fontId="12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left" vertical="top" wrapText="1" indent="2"/>
    </xf>
    <xf numFmtId="1" fontId="7" fillId="0" borderId="3" xfId="0" applyNumberFormat="1" applyFont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110;&#1082;&#1072;&#1094;1%2001.01.20%20&#8212;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35">
          <cell r="R35">
            <v>86866.573333333334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S40"/>
  <sheetViews>
    <sheetView tabSelected="1" topLeftCell="A4" workbookViewId="0">
      <selection activeCell="Q9" sqref="N9:S10"/>
    </sheetView>
  </sheetViews>
  <sheetFormatPr defaultColWidth="10.5" defaultRowHeight="11.45" customHeight="1" outlineLevelRow="1"/>
  <cols>
    <col min="1" max="1" width="10.5" style="1" customWidth="1"/>
    <col min="2" max="2" width="18.6640625" style="1" customWidth="1"/>
    <col min="3" max="3" width="12.33203125" style="1" customWidth="1"/>
    <col min="4" max="4" width="6.5" style="1" hidden="1" customWidth="1"/>
    <col min="5" max="5" width="10.33203125" style="1" hidden="1" customWidth="1"/>
    <col min="6" max="6" width="0.6640625" style="1" customWidth="1"/>
    <col min="7" max="7" width="7" style="1" customWidth="1"/>
    <col min="8" max="8" width="0.33203125" style="1" customWidth="1"/>
    <col min="9" max="9" width="11" style="1" customWidth="1"/>
    <col min="10" max="10" width="0.6640625" style="1" customWidth="1"/>
    <col min="11" max="11" width="16.83203125" style="1" customWidth="1"/>
    <col min="12" max="12" width="0.6640625" style="1" customWidth="1"/>
    <col min="13" max="13" width="11.1640625" style="1" customWidth="1"/>
    <col min="14" max="14" width="4.6640625" style="1" customWidth="1"/>
    <col min="15" max="15" width="5.1640625" style="1" customWidth="1"/>
    <col min="16" max="16" width="12.5" style="1" customWidth="1"/>
    <col min="17" max="17" width="17.5" style="1" customWidth="1"/>
    <col min="18" max="18" width="19.1640625" style="1" customWidth="1"/>
    <col min="19" max="19" width="10.5" style="1" customWidth="1"/>
    <col min="20" max="16384" width="10.5" style="2"/>
  </cols>
  <sheetData>
    <row r="1" spans="1:19" ht="79.5" customHeight="1">
      <c r="N1" s="40" t="s">
        <v>0</v>
      </c>
      <c r="O1" s="40"/>
      <c r="P1" s="40"/>
      <c r="Q1" s="40"/>
      <c r="R1" s="40"/>
      <c r="S1" s="40"/>
    </row>
    <row r="2" spans="1:19" ht="12" customHeight="1"/>
    <row r="3" spans="1:19" ht="12" customHeight="1">
      <c r="A3" s="41" t="s">
        <v>1</v>
      </c>
      <c r="B3" s="41"/>
      <c r="C3" s="41"/>
      <c r="D3" s="41"/>
      <c r="E3" s="41"/>
      <c r="R3" s="3" t="s">
        <v>2</v>
      </c>
    </row>
    <row r="4" spans="1:19" s="1" customFormat="1" ht="0.95" customHeight="1"/>
    <row r="5" spans="1:19" ht="51" customHeight="1">
      <c r="N5" s="42" t="s">
        <v>45</v>
      </c>
      <c r="O5" s="42"/>
      <c r="P5" s="42"/>
      <c r="Q5" s="42"/>
      <c r="R5" s="42"/>
      <c r="S5" s="42"/>
    </row>
    <row r="6" spans="1:19" s="1" customFormat="1" ht="0.95" customHeight="1"/>
    <row r="7" spans="1:19" ht="26.25" customHeight="1">
      <c r="A7" s="22" t="s">
        <v>42</v>
      </c>
      <c r="B7" s="22"/>
      <c r="C7" s="22"/>
      <c r="D7" s="22"/>
      <c r="N7" s="36" t="s">
        <v>43</v>
      </c>
      <c r="O7" s="36"/>
      <c r="P7" s="36"/>
      <c r="Q7" s="36"/>
      <c r="R7" s="36"/>
      <c r="S7" s="36"/>
    </row>
    <row r="8" spans="1:19" ht="11.1" customHeight="1">
      <c r="A8" s="43" t="s">
        <v>3</v>
      </c>
      <c r="B8" s="43"/>
      <c r="C8" s="43"/>
      <c r="D8" s="43"/>
      <c r="E8" s="43"/>
      <c r="Q8" s="44" t="s">
        <v>3</v>
      </c>
      <c r="R8" s="44"/>
      <c r="S8" s="44"/>
    </row>
    <row r="9" spans="1:19" s="1" customFormat="1" ht="0.95" customHeight="1"/>
    <row r="10" spans="1:19" ht="12.95" customHeight="1">
      <c r="A10" s="35" t="s">
        <v>4</v>
      </c>
      <c r="B10" s="35"/>
      <c r="C10" s="35"/>
      <c r="D10" s="35"/>
      <c r="E10" s="35"/>
      <c r="N10" s="36" t="s">
        <v>5</v>
      </c>
      <c r="O10" s="36"/>
      <c r="P10" s="36"/>
      <c r="Q10" s="36"/>
      <c r="R10" s="36"/>
      <c r="S10" s="36"/>
    </row>
    <row r="11" spans="1:19" ht="12.95" customHeight="1">
      <c r="A11" s="4"/>
      <c r="B11" s="4"/>
      <c r="C11" s="4"/>
      <c r="D11" s="4"/>
      <c r="E11" s="4" t="s">
        <v>6</v>
      </c>
      <c r="F11" s="5"/>
      <c r="G11" s="5"/>
      <c r="H11" s="5"/>
      <c r="I11" s="5"/>
      <c r="J11" s="5"/>
      <c r="K11" s="5"/>
      <c r="L11" s="5"/>
      <c r="M11" s="5"/>
      <c r="P11" s="6" t="s">
        <v>7</v>
      </c>
      <c r="R11" s="7" t="s">
        <v>8</v>
      </c>
      <c r="S11" s="8"/>
    </row>
    <row r="12" spans="1:19" ht="12" customHeight="1">
      <c r="S12" s="9" t="s">
        <v>9</v>
      </c>
    </row>
    <row r="13" spans="1:19" ht="12.95" customHeight="1">
      <c r="A13" s="9" t="s">
        <v>10</v>
      </c>
      <c r="B13" s="9"/>
      <c r="C13" s="9"/>
      <c r="D13" s="9"/>
      <c r="E13" s="9"/>
      <c r="N13" s="9" t="s">
        <v>11</v>
      </c>
      <c r="O13" s="9"/>
    </row>
    <row r="14" spans="1:19" s="1" customFormat="1" ht="0.95" customHeight="1"/>
    <row r="15" spans="1:19" ht="15.95" customHeight="1">
      <c r="A15" s="37" t="s">
        <v>12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19" ht="12.95" customHeight="1">
      <c r="A16" s="38" t="s">
        <v>13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ht="26.1" customHeight="1">
      <c r="A17" s="39" t="s">
        <v>44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2.9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6.5" customHeight="1">
      <c r="A19" s="33" t="s">
        <v>14</v>
      </c>
      <c r="B19" s="33"/>
      <c r="C19" s="33"/>
      <c r="D19" s="33"/>
      <c r="E19" s="33"/>
      <c r="F19" s="33"/>
      <c r="G19" s="33"/>
      <c r="H19" s="33"/>
      <c r="I19" s="33" t="s">
        <v>15</v>
      </c>
      <c r="J19" s="33"/>
      <c r="K19" s="33" t="s">
        <v>16</v>
      </c>
      <c r="L19" s="33"/>
      <c r="M19" s="33" t="s">
        <v>17</v>
      </c>
      <c r="N19" s="33"/>
      <c r="O19" s="33"/>
      <c r="P19" s="14" t="s">
        <v>18</v>
      </c>
      <c r="Q19" s="33" t="s">
        <v>19</v>
      </c>
      <c r="R19" s="33" t="s">
        <v>20</v>
      </c>
      <c r="S19" s="13"/>
    </row>
    <row r="20" spans="1:19" ht="81.75" customHeight="1">
      <c r="A20" s="33" t="s">
        <v>21</v>
      </c>
      <c r="B20" s="33"/>
      <c r="C20" s="33"/>
      <c r="D20" s="33"/>
      <c r="E20" s="33"/>
      <c r="F20" s="33" t="s">
        <v>22</v>
      </c>
      <c r="G20" s="33"/>
      <c r="H20" s="33"/>
      <c r="I20" s="33"/>
      <c r="J20" s="33"/>
      <c r="K20" s="33"/>
      <c r="L20" s="33"/>
      <c r="M20" s="14" t="s">
        <v>23</v>
      </c>
      <c r="N20" s="33" t="s">
        <v>24</v>
      </c>
      <c r="O20" s="33"/>
      <c r="P20" s="14" t="s">
        <v>25</v>
      </c>
      <c r="Q20" s="33"/>
      <c r="R20" s="33"/>
      <c r="S20" s="13"/>
    </row>
    <row r="21" spans="1:19" ht="12.95" customHeight="1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13"/>
    </row>
    <row r="22" spans="1:19" ht="12.75">
      <c r="A22" s="32" t="s">
        <v>27</v>
      </c>
      <c r="B22" s="32"/>
      <c r="C22" s="32"/>
      <c r="D22" s="32"/>
      <c r="E22" s="32"/>
      <c r="F22" s="32"/>
      <c r="G22" s="32"/>
      <c r="H22" s="32"/>
      <c r="I22" s="26">
        <f>SUM(I23:J30)</f>
        <v>19.5</v>
      </c>
      <c r="J22" s="26"/>
      <c r="K22" s="27">
        <f>SUM(K23:L29)</f>
        <v>32837.32</v>
      </c>
      <c r="L22" s="27"/>
      <c r="M22" s="15">
        <f>SUM(M23:M30)</f>
        <v>2263.3199999999997</v>
      </c>
      <c r="N22" s="27"/>
      <c r="O22" s="27"/>
      <c r="P22" s="16"/>
      <c r="Q22" s="15">
        <f>SUM(Q23:Q30)</f>
        <v>121967.21333333333</v>
      </c>
      <c r="R22" s="15">
        <v>1428766.8</v>
      </c>
      <c r="S22" s="13"/>
    </row>
    <row r="23" spans="1:19" ht="12.75" outlineLevel="1">
      <c r="A23" s="28" t="s">
        <v>28</v>
      </c>
      <c r="B23" s="28"/>
      <c r="C23" s="28"/>
      <c r="D23" s="28"/>
      <c r="E23" s="28"/>
      <c r="F23" s="32" t="s">
        <v>29</v>
      </c>
      <c r="G23" s="32"/>
      <c r="H23" s="32"/>
      <c r="I23" s="30">
        <v>1</v>
      </c>
      <c r="J23" s="30"/>
      <c r="K23" s="31">
        <v>5726.4</v>
      </c>
      <c r="L23" s="31"/>
      <c r="M23" s="17">
        <f>K23*30%</f>
        <v>1717.9199999999998</v>
      </c>
      <c r="N23" s="23"/>
      <c r="O23" s="24"/>
      <c r="P23" s="18"/>
      <c r="Q23" s="17">
        <f>SUM(K23:M23)</f>
        <v>7444.32</v>
      </c>
      <c r="R23" s="17">
        <f>Q23*12</f>
        <v>89331.839999999997</v>
      </c>
      <c r="S23" s="13"/>
    </row>
    <row r="24" spans="1:19" ht="13.5" customHeight="1" outlineLevel="1">
      <c r="A24" s="28" t="s">
        <v>30</v>
      </c>
      <c r="B24" s="28"/>
      <c r="C24" s="28"/>
      <c r="D24" s="28"/>
      <c r="E24" s="28"/>
      <c r="F24" s="32" t="s">
        <v>29</v>
      </c>
      <c r="G24" s="32"/>
      <c r="H24" s="32"/>
      <c r="I24" s="30">
        <v>1</v>
      </c>
      <c r="J24" s="30"/>
      <c r="K24" s="31">
        <v>5440.08</v>
      </c>
      <c r="L24" s="31"/>
      <c r="M24" s="18"/>
      <c r="N24" s="31"/>
      <c r="O24" s="31"/>
      <c r="P24" s="18"/>
      <c r="Q24" s="17">
        <f t="shared" ref="Q24:Q29" si="0">SUM(K24:M24)</f>
        <v>5440.08</v>
      </c>
      <c r="R24" s="17">
        <f t="shared" ref="R24:R30" si="1">Q24*12</f>
        <v>65280.959999999999</v>
      </c>
      <c r="S24" s="13"/>
    </row>
    <row r="25" spans="1:19" ht="25.5" customHeight="1" outlineLevel="1">
      <c r="A25" s="28" t="s">
        <v>31</v>
      </c>
      <c r="B25" s="28"/>
      <c r="C25" s="28"/>
      <c r="D25" s="28"/>
      <c r="E25" s="28"/>
      <c r="F25" s="32" t="s">
        <v>29</v>
      </c>
      <c r="G25" s="32"/>
      <c r="H25" s="32"/>
      <c r="I25" s="30">
        <v>1</v>
      </c>
      <c r="J25" s="30"/>
      <c r="K25" s="31">
        <v>5440.08</v>
      </c>
      <c r="L25" s="31"/>
      <c r="M25" s="18"/>
      <c r="N25" s="23"/>
      <c r="O25" s="24"/>
      <c r="P25" s="18"/>
      <c r="Q25" s="17">
        <f t="shared" si="0"/>
        <v>5440.08</v>
      </c>
      <c r="R25" s="17">
        <f t="shared" si="1"/>
        <v>65280.959999999999</v>
      </c>
      <c r="S25" s="13"/>
    </row>
    <row r="26" spans="1:19" ht="12.75" outlineLevel="1">
      <c r="A26" s="28" t="s">
        <v>32</v>
      </c>
      <c r="B26" s="28"/>
      <c r="C26" s="28"/>
      <c r="D26" s="28"/>
      <c r="E26" s="28"/>
      <c r="F26" s="29">
        <v>1231</v>
      </c>
      <c r="G26" s="29"/>
      <c r="H26" s="29"/>
      <c r="I26" s="30">
        <v>1</v>
      </c>
      <c r="J26" s="30"/>
      <c r="K26" s="31">
        <v>5153.76</v>
      </c>
      <c r="L26" s="31"/>
      <c r="M26" s="18"/>
      <c r="N26" s="23"/>
      <c r="O26" s="24"/>
      <c r="P26" s="18"/>
      <c r="Q26" s="17">
        <f t="shared" si="0"/>
        <v>5153.76</v>
      </c>
      <c r="R26" s="17">
        <f t="shared" si="1"/>
        <v>61845.120000000003</v>
      </c>
      <c r="S26" s="13"/>
    </row>
    <row r="27" spans="1:19" ht="12.75" outlineLevel="1">
      <c r="A27" s="28" t="s">
        <v>33</v>
      </c>
      <c r="B27" s="28"/>
      <c r="C27" s="28"/>
      <c r="D27" s="28"/>
      <c r="E27" s="28"/>
      <c r="F27" s="32" t="s">
        <v>34</v>
      </c>
      <c r="G27" s="32"/>
      <c r="H27" s="32"/>
      <c r="I27" s="30">
        <v>0.5</v>
      </c>
      <c r="J27" s="30"/>
      <c r="K27" s="31">
        <v>2386</v>
      </c>
      <c r="L27" s="31"/>
      <c r="M27" s="18"/>
      <c r="N27" s="23"/>
      <c r="O27" s="24"/>
      <c r="P27" s="18"/>
      <c r="Q27" s="17">
        <f t="shared" si="0"/>
        <v>2386</v>
      </c>
      <c r="R27" s="17">
        <f t="shared" si="1"/>
        <v>28632</v>
      </c>
      <c r="S27" s="13"/>
    </row>
    <row r="28" spans="1:19" ht="12.75" outlineLevel="1">
      <c r="A28" s="28" t="s">
        <v>35</v>
      </c>
      <c r="B28" s="28"/>
      <c r="C28" s="28"/>
      <c r="D28" s="28"/>
      <c r="E28" s="28"/>
      <c r="F28" s="29">
        <v>3231</v>
      </c>
      <c r="G28" s="29"/>
      <c r="H28" s="29"/>
      <c r="I28" s="30">
        <v>0.5</v>
      </c>
      <c r="J28" s="30"/>
      <c r="K28" s="31">
        <v>1818</v>
      </c>
      <c r="L28" s="31"/>
      <c r="M28" s="19">
        <f>K28*30%</f>
        <v>545.4</v>
      </c>
      <c r="N28" s="23"/>
      <c r="O28" s="24"/>
      <c r="P28" s="18"/>
      <c r="Q28" s="17">
        <f>SUM(K28:M28)</f>
        <v>2363.4</v>
      </c>
      <c r="R28" s="17">
        <f t="shared" si="1"/>
        <v>28360.800000000003</v>
      </c>
      <c r="S28" s="13"/>
    </row>
    <row r="29" spans="1:19" ht="12.75" outlineLevel="1">
      <c r="A29" s="28" t="s">
        <v>36</v>
      </c>
      <c r="B29" s="28"/>
      <c r="C29" s="28"/>
      <c r="D29" s="28"/>
      <c r="E29" s="28"/>
      <c r="F29" s="29">
        <v>9132</v>
      </c>
      <c r="G29" s="29"/>
      <c r="H29" s="29"/>
      <c r="I29" s="30">
        <v>3</v>
      </c>
      <c r="J29" s="30"/>
      <c r="K29" s="31">
        <v>6873</v>
      </c>
      <c r="L29" s="31"/>
      <c r="M29" s="18"/>
      <c r="N29" s="23"/>
      <c r="O29" s="24"/>
      <c r="P29" s="19"/>
      <c r="Q29" s="17">
        <f t="shared" si="0"/>
        <v>6873</v>
      </c>
      <c r="R29" s="17">
        <f t="shared" si="1"/>
        <v>82476</v>
      </c>
      <c r="S29" s="13"/>
    </row>
    <row r="30" spans="1:19" ht="12.75" outlineLevel="1">
      <c r="A30" s="28" t="s">
        <v>37</v>
      </c>
      <c r="B30" s="28"/>
      <c r="C30" s="28"/>
      <c r="D30" s="28"/>
      <c r="E30" s="28"/>
      <c r="F30" s="29">
        <v>3475</v>
      </c>
      <c r="G30" s="29"/>
      <c r="H30" s="29"/>
      <c r="I30" s="30">
        <v>11.5</v>
      </c>
      <c r="J30" s="30"/>
      <c r="K30" s="23"/>
      <c r="L30" s="24"/>
      <c r="M30" s="18"/>
      <c r="N30" s="23"/>
      <c r="O30" s="24"/>
      <c r="P30" s="18"/>
      <c r="Q30" s="17">
        <f>[1]TDSheet!$R$35</f>
        <v>86866.573333333334</v>
      </c>
      <c r="R30" s="17">
        <f t="shared" si="1"/>
        <v>1042398.88</v>
      </c>
      <c r="S30" s="13"/>
    </row>
    <row r="31" spans="1:19" ht="12.75">
      <c r="A31" s="25" t="s">
        <v>38</v>
      </c>
      <c r="B31" s="25"/>
      <c r="C31" s="25"/>
      <c r="D31" s="25"/>
      <c r="E31" s="25"/>
      <c r="F31" s="25"/>
      <c r="G31" s="25"/>
      <c r="H31" s="25"/>
      <c r="I31" s="26">
        <f>I22</f>
        <v>19.5</v>
      </c>
      <c r="J31" s="26"/>
      <c r="K31" s="27">
        <f>K22</f>
        <v>32837.32</v>
      </c>
      <c r="L31" s="27"/>
      <c r="M31" s="15">
        <f>M22</f>
        <v>2263.3199999999997</v>
      </c>
      <c r="N31" s="27"/>
      <c r="O31" s="27"/>
      <c r="P31" s="16"/>
      <c r="Q31" s="15">
        <f>Q22</f>
        <v>121967.21333333333</v>
      </c>
      <c r="R31" s="15">
        <f>R22</f>
        <v>1428766.8</v>
      </c>
      <c r="S31" s="13"/>
    </row>
    <row r="32" spans="1:19" s="1" customFormat="1" ht="9.9499999999999993" customHeight="1"/>
    <row r="33" spans="1:19" ht="11.1" customHeight="1"/>
    <row r="34" spans="1:19" s="1" customFormat="1" ht="11.1" customHeight="1"/>
    <row r="35" spans="1:19" ht="12.95" customHeight="1">
      <c r="F35" s="20" t="s">
        <v>28</v>
      </c>
      <c r="G35" s="20"/>
      <c r="H35" s="20"/>
      <c r="I35" s="20"/>
      <c r="J35" s="20"/>
      <c r="K35" s="20"/>
      <c r="L35" s="20"/>
      <c r="M35" s="20"/>
      <c r="Q35" s="21" t="s">
        <v>39</v>
      </c>
      <c r="R35" s="21"/>
      <c r="S35" s="21"/>
    </row>
    <row r="36" spans="1:19" s="1" customFormat="1" ht="11.1" customHeight="1">
      <c r="N36" s="10" t="s">
        <v>7</v>
      </c>
      <c r="O36" s="10"/>
      <c r="P36" s="10"/>
      <c r="Q36" s="10"/>
      <c r="R36" s="10"/>
      <c r="S36" s="11" t="s">
        <v>8</v>
      </c>
    </row>
    <row r="37" spans="1:19" s="1" customFormat="1" ht="11.1" customHeight="1"/>
    <row r="38" spans="1:19" ht="12.95" customHeight="1">
      <c r="F38" s="20" t="s">
        <v>32</v>
      </c>
      <c r="G38" s="20"/>
      <c r="H38" s="20"/>
      <c r="I38" s="20"/>
      <c r="J38" s="20"/>
      <c r="K38" s="20"/>
      <c r="L38" s="20"/>
      <c r="M38" s="20"/>
      <c r="Q38" s="21" t="s">
        <v>40</v>
      </c>
      <c r="R38" s="21"/>
      <c r="S38" s="21"/>
    </row>
    <row r="39" spans="1:19" s="1" customFormat="1" ht="11.1" customHeight="1">
      <c r="N39" s="10" t="s">
        <v>7</v>
      </c>
      <c r="O39" s="10"/>
      <c r="P39" s="10"/>
      <c r="Q39" s="10"/>
      <c r="R39" s="10"/>
      <c r="S39" s="11" t="s">
        <v>8</v>
      </c>
    </row>
    <row r="40" spans="1:19" s="12" customFormat="1" ht="11.1" customHeight="1">
      <c r="A40" s="12" t="s">
        <v>41</v>
      </c>
    </row>
  </sheetData>
  <mergeCells count="74">
    <mergeCell ref="N1:S1"/>
    <mergeCell ref="A3:E3"/>
    <mergeCell ref="N5:S5"/>
    <mergeCell ref="N7:S7"/>
    <mergeCell ref="A8:E8"/>
    <mergeCell ref="Q8:S8"/>
    <mergeCell ref="A10:E10"/>
    <mergeCell ref="N10:S10"/>
    <mergeCell ref="A15:S15"/>
    <mergeCell ref="A16:S16"/>
    <mergeCell ref="A17:S17"/>
    <mergeCell ref="R19:R20"/>
    <mergeCell ref="A20:E20"/>
    <mergeCell ref="F20:H20"/>
    <mergeCell ref="N20:O20"/>
    <mergeCell ref="A21:R21"/>
    <mergeCell ref="A19:H19"/>
    <mergeCell ref="I19:J20"/>
    <mergeCell ref="K19:L20"/>
    <mergeCell ref="M19:O19"/>
    <mergeCell ref="Q19:Q20"/>
    <mergeCell ref="A22:H22"/>
    <mergeCell ref="I22:J22"/>
    <mergeCell ref="K22:L22"/>
    <mergeCell ref="N22:O22"/>
    <mergeCell ref="A23:E23"/>
    <mergeCell ref="F23:H23"/>
    <mergeCell ref="I23:J23"/>
    <mergeCell ref="K23:L23"/>
    <mergeCell ref="A24:E24"/>
    <mergeCell ref="F24:H24"/>
    <mergeCell ref="I24:J24"/>
    <mergeCell ref="K24:L24"/>
    <mergeCell ref="N24:O24"/>
    <mergeCell ref="A25:E25"/>
    <mergeCell ref="F25:H25"/>
    <mergeCell ref="I25:J25"/>
    <mergeCell ref="K25:L25"/>
    <mergeCell ref="A26:E26"/>
    <mergeCell ref="F26:H26"/>
    <mergeCell ref="I26:J26"/>
    <mergeCell ref="K26:L26"/>
    <mergeCell ref="A27:E27"/>
    <mergeCell ref="F27:H27"/>
    <mergeCell ref="I27:J27"/>
    <mergeCell ref="K27:L27"/>
    <mergeCell ref="A28:E28"/>
    <mergeCell ref="F28:H28"/>
    <mergeCell ref="I28:J28"/>
    <mergeCell ref="K28:L28"/>
    <mergeCell ref="N31:O31"/>
    <mergeCell ref="A29:E29"/>
    <mergeCell ref="F29:H29"/>
    <mergeCell ref="I29:J29"/>
    <mergeCell ref="K29:L29"/>
    <mergeCell ref="A30:E30"/>
    <mergeCell ref="F30:H30"/>
    <mergeCell ref="I30:J30"/>
    <mergeCell ref="F35:M35"/>
    <mergeCell ref="Q35:S35"/>
    <mergeCell ref="F38:M38"/>
    <mergeCell ref="Q38:S38"/>
    <mergeCell ref="A7:D7"/>
    <mergeCell ref="N23:O23"/>
    <mergeCell ref="N25:O25"/>
    <mergeCell ref="N26:O26"/>
    <mergeCell ref="N27:O27"/>
    <mergeCell ref="N28:O28"/>
    <mergeCell ref="N29:O29"/>
    <mergeCell ref="N30:O30"/>
    <mergeCell ref="K30:L30"/>
    <mergeCell ref="A31:H31"/>
    <mergeCell ref="I31:J31"/>
    <mergeCell ref="K31:L31"/>
  </mergeCells>
  <pageMargins left="0.39370078740157483" right="0.19685039370078741" top="0.19685039370078741" bottom="0.19685039370078741" header="0.19685039370078741" footer="0.19685039370078741"/>
  <pageSetup scale="9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2020-01-09T14:08:21Z</cp:lastPrinted>
  <dcterms:modified xsi:type="dcterms:W3CDTF">2020-01-17T11:34:10Z</dcterms:modified>
</cp:coreProperties>
</file>