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ані_05\0405\КП\ЕКОРЕСУРСИ\9. Звіт про фінплан\"/>
    </mc:Choice>
  </mc:AlternateContent>
  <bookViews>
    <workbookView xWindow="0" yWindow="0" windowWidth="28800" windowHeight="10485"/>
  </bookViews>
  <sheets>
    <sheet name="I_kvartal_2020" sheetId="2" r:id="rId1"/>
  </sheets>
  <calcPr calcId="162913" refMode="R1C1"/>
</workbook>
</file>

<file path=xl/calcChain.xml><?xml version="1.0" encoding="utf-8"?>
<calcChain xmlns="http://schemas.openxmlformats.org/spreadsheetml/2006/main">
  <c r="G96" i="2" l="1"/>
  <c r="G100" i="2" l="1"/>
  <c r="G99" i="2"/>
  <c r="H99" i="2" s="1"/>
  <c r="G98" i="2"/>
  <c r="H98" i="2" s="1"/>
  <c r="G95" i="2"/>
  <c r="G32" i="2"/>
  <c r="G27" i="2" s="1"/>
  <c r="G87" i="2"/>
  <c r="G21" i="2"/>
  <c r="G20" i="2"/>
  <c r="H11" i="2"/>
  <c r="H45" i="2"/>
  <c r="H97" i="2"/>
  <c r="H23" i="2"/>
  <c r="H24" i="2"/>
  <c r="H25" i="2"/>
  <c r="H26" i="2"/>
  <c r="H33" i="2"/>
  <c r="H34" i="2"/>
  <c r="H36" i="2"/>
  <c r="H37" i="2"/>
  <c r="H38" i="2"/>
  <c r="H43" i="2"/>
  <c r="H44" i="2"/>
  <c r="H22" i="2"/>
  <c r="G50" i="2" l="1"/>
  <c r="G55" i="2" s="1"/>
  <c r="G56" i="2" s="1"/>
  <c r="H15" i="2"/>
  <c r="H96" i="2"/>
  <c r="H21" i="2"/>
  <c r="H87" i="2"/>
  <c r="H100" i="2"/>
  <c r="H20" i="2"/>
  <c r="H95" i="2"/>
  <c r="H32" i="2"/>
  <c r="H27" i="2" s="1"/>
  <c r="H50" i="2" l="1"/>
  <c r="G102" i="2"/>
  <c r="H55" i="2"/>
  <c r="H56" i="2"/>
  <c r="H102" i="2" l="1"/>
  <c r="G101" i="2"/>
  <c r="H101" i="2" s="1"/>
</calcChain>
</file>

<file path=xl/sharedStrings.xml><?xml version="1.0" encoding="utf-8"?>
<sst xmlns="http://schemas.openxmlformats.org/spreadsheetml/2006/main" count="103" uniqueCount="99">
  <si>
    <t>Найменування показників</t>
  </si>
  <si>
    <t>Усього доходів</t>
  </si>
  <si>
    <t>Адміністративні витрати , в т.ч.:</t>
  </si>
  <si>
    <t>Інші витрати</t>
  </si>
  <si>
    <t>Усього витрати</t>
  </si>
  <si>
    <t>тис. грн.</t>
  </si>
  <si>
    <t>Основні фінансові показники підприємства</t>
  </si>
  <si>
    <t>Частина І : Формування прибутку підприємства</t>
  </si>
  <si>
    <t>Код рядка</t>
  </si>
  <si>
    <t>Собівартість реалізованої продукції (товарів, робіт, послуг)</t>
  </si>
  <si>
    <t>витрати пов'язані із використанням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</si>
  <si>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</si>
  <si>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</si>
  <si>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</si>
  <si>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збут</t>
  </si>
  <si>
    <t>Фінансові витрати</t>
  </si>
  <si>
    <t>Втрати від участі в капіталі</t>
  </si>
  <si>
    <t>Податок на прибуток від звичайної діяльності</t>
  </si>
  <si>
    <t>Фінансові результати діяльності</t>
  </si>
  <si>
    <t>Валовий прибуток (збиток)</t>
  </si>
  <si>
    <t>Фінансовий результат від операційної діяльності</t>
  </si>
  <si>
    <t>Фінансовий результат від звичайної діяльності до оподаткування</t>
  </si>
  <si>
    <t>Чистий прибуток (збиток), у т.ч.:</t>
  </si>
  <si>
    <t>прибуток</t>
  </si>
  <si>
    <t>збиток</t>
  </si>
  <si>
    <t>ІІ. Розподіл чистого прибутку</t>
  </si>
  <si>
    <t>Відрахування частини прибутку комунальними унітарними підприємствами</t>
  </si>
  <si>
    <t>Залишок нерозподіленого прибутку минулих періодів (нерозподіленого збитку)</t>
  </si>
  <si>
    <t>Розвиток виробництва:</t>
  </si>
  <si>
    <t>у тому числі за основними видами діяльності згідно з КВЕД</t>
  </si>
  <si>
    <t>Резервний фонд</t>
  </si>
  <si>
    <t>Інші фонди</t>
  </si>
  <si>
    <t xml:space="preserve">Залишок нерозподіленого прибутку </t>
  </si>
  <si>
    <t>ІІІ. Обов'язкові платежі підприємства до бюджету та державних цільових фондів</t>
  </si>
  <si>
    <t>Сплата поточних податків та обов'язкових платежів до бюджету, у тому числі:</t>
  </si>
  <si>
    <t>податок на прибуток</t>
  </si>
  <si>
    <t>акцизний збір</t>
  </si>
  <si>
    <t>ПДВ, що підлягає сплаті до бюджету за підсумками звітного періоду</t>
  </si>
  <si>
    <t>ПДВ , що підлягає відшкодуванню з бюджету за підсумками звітного періоду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</si>
  <si>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</si>
  <si>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році:</t>
  </si>
  <si>
    <t>до бюджету</t>
  </si>
  <si>
    <t>до державних цільових фондів</t>
  </si>
  <si>
    <t>неустойки (штрафи, пені)</t>
  </si>
  <si>
    <t>Елементи витрат</t>
  </si>
  <si>
    <t>Матеріальні витрати (сума р.з 001/1 до 001/2) у т. ч.:</t>
  </si>
  <si>
    <t>витрати на сировину й основні матеріали</t>
  </si>
  <si>
    <t>витрати на паливо та енергію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</si>
  <si>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</si>
  <si>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</si>
  <si>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</si>
  <si>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</si>
  <si>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Операційні витрати усього (сума р. з 001 до 005)</t>
  </si>
  <si>
    <t>Інші обов'язкові платежі, у тому числі:</t>
  </si>
  <si>
    <t>інші платежі (торгові патенти)</t>
  </si>
  <si>
    <t>Інші операційні витрати (штрафи , пені)</t>
  </si>
  <si>
    <t>Інші адміністративні витрати (послуги зв'язку, зарплата з нарахуваннями, послуги банку, преса )</t>
  </si>
  <si>
    <t>Інші податки (податок з доходів)</t>
  </si>
  <si>
    <t xml:space="preserve">Внески до державних цільових фондів </t>
  </si>
  <si>
    <t xml:space="preserve">місцеві податки та збори </t>
  </si>
  <si>
    <t>Доход (виручка) від реалізації  продукції(товарів,робіт,послуг)</t>
  </si>
  <si>
    <t>Податок на додану вартість</t>
  </si>
  <si>
    <t>Інші непрямі податки</t>
  </si>
  <si>
    <t>Інші доходи (розшифрування)</t>
  </si>
  <si>
    <t>Інші вирахування з доходу (розшифрування)</t>
  </si>
  <si>
    <t>Чистий доход  (виручка)від реалізації продукції (товарів,робіт, послуг (розшифрування)</t>
  </si>
  <si>
    <t>Інші операційні доходи (розшифрування)</t>
  </si>
  <si>
    <t>Доход від участі в капіталі (розшифрування)</t>
  </si>
  <si>
    <t>Інші фінансові доходи (розшифрування)</t>
  </si>
  <si>
    <t>матеріальні затрати</t>
  </si>
  <si>
    <t>виплати на оплату праці</t>
  </si>
  <si>
    <t>відрахування на соціальні заходи</t>
  </si>
  <si>
    <t>амортизаційний фонд</t>
  </si>
  <si>
    <t>інші витрати</t>
  </si>
  <si>
    <t>з-та апарату управління</t>
  </si>
  <si>
    <t>нарах. на фонд оплати праці</t>
  </si>
  <si>
    <t>обчислювальні послуги</t>
  </si>
  <si>
    <t>канцелярські і господарські в-ти</t>
  </si>
  <si>
    <t>доходи банку за касове обслуговування</t>
  </si>
  <si>
    <t>послуги радіозв’язку і ТТС</t>
  </si>
  <si>
    <t>інформаційне забезпечення</t>
  </si>
  <si>
    <t>податок з власників транспортних засобів</t>
  </si>
  <si>
    <t>екологічний збір</t>
  </si>
  <si>
    <t>комунальний податок</t>
  </si>
  <si>
    <t>плата за землю</t>
  </si>
  <si>
    <t>інші</t>
  </si>
  <si>
    <t>ВИКОНАННЯ ФІНАНСОВОГО ПЛАНУ</t>
  </si>
  <si>
    <t>Відхилення фактичних показників від планових</t>
  </si>
  <si>
    <t>Директор КП ”Екоресурси”                                                          А.Я. Урбан</t>
  </si>
  <si>
    <r>
      <t>Доходи</t>
    </r>
    <r>
      <rPr>
        <sz val="10"/>
        <rFont val="Times New Roman"/>
        <family val="1"/>
        <charset val="204"/>
      </rPr>
      <t xml:space="preserve"> </t>
    </r>
  </si>
  <si>
    <t xml:space="preserve">комунального підприємства "Екоресурси" за 1 квартал 2020 року </t>
  </si>
  <si>
    <t>Факт минулого року    2019 р</t>
  </si>
  <si>
    <t>Довідка : факт минулого року           2019 р</t>
  </si>
  <si>
    <t>Довідка: фінансовий план поточного року                2020 р</t>
  </si>
  <si>
    <t xml:space="preserve">План на  1 квартал 2020 р  </t>
  </si>
  <si>
    <t>Фінансовий план поточного року            2020р</t>
  </si>
  <si>
    <t>План на один квартал 2020р</t>
  </si>
  <si>
    <t>Факт за 1 квартал 2020 р</t>
  </si>
  <si>
    <t>Факт за 1 квартал 2020р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</si>
</sst>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000"/>
    <numFmt numFmtId="166" formatCode="000/1"/>
    <numFmt numFmtId="167" formatCode="000/2"/>
    <numFmt numFmtId="168" formatCode="000/3"/>
    <numFmt numFmtId="169" formatCode="000/4"/>
    <numFmt numFmtId="170" formatCode="000/5"/>
    <numFmt numFmtId="171" formatCode="#,##0.0"/>
  </numFmts>
  <fonts count="16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8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164" fontId="0" fillId="0" borderId="15" xfId="0" applyNumberFormat="1" applyFont="1" applyBorder="1" applyAlignment="1">
      <alignment horizontal="center" vertical="top" wrapText="1"/>
    </xf>
    <xf numFmtId="164" fontId="0" fillId="0" borderId="18" xfId="0" applyNumberFormat="1" applyFont="1" applyBorder="1" applyAlignment="1">
      <alignment horizontal="center" vertical="top" wrapText="1"/>
    </xf>
    <xf numFmtId="164" fontId="0" fillId="0" borderId="20" xfId="0" applyNumberFormat="1" applyFont="1" applyBorder="1" applyAlignment="1">
      <alignment horizontal="center" vertical="top" wrapText="1"/>
    </xf>
    <xf numFmtId="164" fontId="1" fillId="0" borderId="0" xfId="0" applyNumberFormat="1" applyFont="1"/>
    <xf numFmtId="0" fontId="3" fillId="0" borderId="0" xfId="0" applyFont="1" applyAlignment="1"/>
    <xf numFmtId="0" fontId="4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/>
    <xf numFmtId="0" fontId="4" fillId="0" borderId="24" xfId="0" applyFont="1" applyBorder="1"/>
    <xf numFmtId="0" fontId="4" fillId="0" borderId="0" xfId="0" applyFont="1" applyBorder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7" fillId="0" borderId="27" xfId="0" applyFont="1" applyBorder="1" applyAlignment="1">
      <alignment vertical="top" wrapText="1"/>
    </xf>
    <xf numFmtId="165" fontId="4" fillId="0" borderId="27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top" wrapText="1"/>
    </xf>
    <xf numFmtId="165" fontId="4" fillId="0" borderId="32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top" wrapText="1"/>
    </xf>
    <xf numFmtId="164" fontId="7" fillId="0" borderId="31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top" wrapText="1"/>
    </xf>
    <xf numFmtId="0" fontId="7" fillId="0" borderId="32" xfId="0" applyFont="1" applyBorder="1" applyAlignment="1">
      <alignment vertical="top" wrapText="1"/>
    </xf>
    <xf numFmtId="2" fontId="4" fillId="0" borderId="10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0" fontId="7" fillId="0" borderId="26" xfId="0" applyFont="1" applyBorder="1" applyAlignment="1">
      <alignment vertical="top" wrapText="1"/>
    </xf>
    <xf numFmtId="165" fontId="4" fillId="0" borderId="26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165" fontId="3" fillId="0" borderId="29" xfId="0" applyNumberFormat="1" applyFont="1" applyBorder="1" applyAlignment="1">
      <alignment horizontal="center" vertical="top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33" xfId="0" applyNumberFormat="1" applyFont="1" applyBorder="1" applyAlignment="1">
      <alignment horizontal="center" vertical="top" wrapText="1"/>
    </xf>
    <xf numFmtId="164" fontId="6" fillId="0" borderId="0" xfId="0" applyNumberFormat="1" applyFont="1" applyBorder="1" applyAlignment="1">
      <alignment horizontal="center" vertical="top" wrapText="1"/>
    </xf>
    <xf numFmtId="0" fontId="4" fillId="0" borderId="27" xfId="0" applyFont="1" applyBorder="1" applyAlignment="1">
      <alignment vertical="top" wrapText="1"/>
    </xf>
    <xf numFmtId="164" fontId="6" fillId="0" borderId="18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164" fontId="7" fillId="0" borderId="0" xfId="0" applyNumberFormat="1" applyFont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164" fontId="8" fillId="0" borderId="10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center" vertical="top" wrapText="1"/>
    </xf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32" xfId="0" applyFont="1" applyBorder="1" applyAlignment="1">
      <alignment vertical="top" wrapText="1"/>
    </xf>
    <xf numFmtId="164" fontId="7" fillId="0" borderId="35" xfId="0" applyNumberFormat="1" applyFont="1" applyBorder="1" applyAlignment="1">
      <alignment horizontal="center" vertical="center" wrapText="1"/>
    </xf>
    <xf numFmtId="166" fontId="4" fillId="0" borderId="32" xfId="0" applyNumberFormat="1" applyFont="1" applyBorder="1" applyAlignment="1">
      <alignment horizontal="center" vertical="top" wrapText="1"/>
    </xf>
    <xf numFmtId="164" fontId="9" fillId="0" borderId="10" xfId="0" applyNumberFormat="1" applyFont="1" applyBorder="1" applyAlignment="1">
      <alignment horizontal="center" vertical="top" wrapText="1"/>
    </xf>
    <xf numFmtId="167" fontId="4" fillId="0" borderId="32" xfId="0" applyNumberFormat="1" applyFont="1" applyBorder="1" applyAlignment="1">
      <alignment horizontal="center" vertical="top" wrapText="1"/>
    </xf>
    <xf numFmtId="168" fontId="4" fillId="0" borderId="32" xfId="0" applyNumberFormat="1" applyFont="1" applyBorder="1" applyAlignment="1">
      <alignment horizontal="center" vertical="top" wrapText="1"/>
    </xf>
    <xf numFmtId="169" fontId="4" fillId="0" borderId="32" xfId="0" applyNumberFormat="1" applyFont="1" applyBorder="1" applyAlignment="1">
      <alignment horizontal="center" vertical="top" wrapText="1"/>
    </xf>
    <xf numFmtId="164" fontId="4" fillId="0" borderId="31" xfId="0" applyNumberFormat="1" applyFont="1" applyBorder="1" applyAlignment="1">
      <alignment horizontal="center" vertical="top" wrapText="1"/>
    </xf>
    <xf numFmtId="170" fontId="4" fillId="0" borderId="32" xfId="0" applyNumberFormat="1" applyFont="1" applyBorder="1" applyAlignment="1">
      <alignment horizontal="center" vertical="top" wrapText="1"/>
    </xf>
    <xf numFmtId="2" fontId="7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8" fontId="4" fillId="0" borderId="32" xfId="0" applyNumberFormat="1" applyFont="1" applyBorder="1" applyAlignment="1">
      <alignment vertical="top" wrapText="1"/>
    </xf>
    <xf numFmtId="2" fontId="4" fillId="0" borderId="0" xfId="0" applyNumberFormat="1" applyFont="1"/>
    <xf numFmtId="0" fontId="9" fillId="0" borderId="0" xfId="0" applyFont="1"/>
    <xf numFmtId="164" fontId="7" fillId="0" borderId="15" xfId="0" applyNumberFormat="1" applyFont="1" applyBorder="1" applyAlignment="1">
      <alignment horizontal="center" vertical="top" wrapText="1"/>
    </xf>
    <xf numFmtId="164" fontId="10" fillId="0" borderId="10" xfId="0" applyNumberFormat="1" applyFont="1" applyBorder="1" applyAlignment="1">
      <alignment horizontal="center" vertical="top" wrapText="1"/>
    </xf>
    <xf numFmtId="0" fontId="3" fillId="0" borderId="0" xfId="0" applyFont="1"/>
    <xf numFmtId="164" fontId="9" fillId="0" borderId="12" xfId="0" applyNumberFormat="1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165" fontId="4" fillId="0" borderId="9" xfId="0" applyNumberFormat="1" applyFont="1" applyBorder="1" applyAlignment="1">
      <alignment horizontal="center" vertical="top" wrapText="1"/>
    </xf>
    <xf numFmtId="164" fontId="6" fillId="0" borderId="29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165" fontId="4" fillId="0" borderId="0" xfId="0" applyNumberFormat="1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165" fontId="4" fillId="0" borderId="2" xfId="0" applyNumberFormat="1" applyFont="1" applyBorder="1" applyAlignment="1">
      <alignment vertical="top" wrapText="1"/>
    </xf>
    <xf numFmtId="164" fontId="9" fillId="0" borderId="2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165" fontId="4" fillId="0" borderId="25" xfId="0" applyNumberFormat="1" applyFont="1" applyBorder="1" applyAlignment="1">
      <alignment horizontal="center" vertical="top" wrapText="1"/>
    </xf>
    <xf numFmtId="164" fontId="9" fillId="0" borderId="14" xfId="0" applyNumberFormat="1" applyFont="1" applyBorder="1" applyAlignment="1">
      <alignment horizontal="center" vertical="top" wrapText="1"/>
    </xf>
    <xf numFmtId="164" fontId="4" fillId="0" borderId="14" xfId="0" applyNumberFormat="1" applyFont="1" applyBorder="1" applyAlignment="1">
      <alignment horizontal="center" vertical="top" wrapText="1"/>
    </xf>
    <xf numFmtId="164" fontId="4" fillId="0" borderId="25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165" fontId="4" fillId="0" borderId="11" xfId="0" applyNumberFormat="1" applyFont="1" applyBorder="1" applyAlignment="1">
      <alignment horizontal="center" vertical="top" wrapText="1"/>
    </xf>
    <xf numFmtId="164" fontId="4" fillId="0" borderId="35" xfId="0" applyNumberFormat="1" applyFont="1" applyBorder="1" applyAlignment="1">
      <alignment horizontal="center" vertical="top" wrapText="1"/>
    </xf>
    <xf numFmtId="164" fontId="7" fillId="0" borderId="30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164" fontId="3" fillId="0" borderId="10" xfId="0" applyNumberFormat="1" applyFont="1" applyBorder="1" applyAlignment="1">
      <alignment horizontal="center" vertical="center" wrapText="1"/>
    </xf>
    <xf numFmtId="164" fontId="7" fillId="0" borderId="3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vertical="top" wrapText="1"/>
    </xf>
    <xf numFmtId="164" fontId="4" fillId="0" borderId="30" xfId="0" applyNumberFormat="1" applyFont="1" applyBorder="1" applyAlignment="1">
      <alignment horizontal="center" vertical="top" wrapText="1"/>
    </xf>
    <xf numFmtId="0" fontId="4" fillId="0" borderId="22" xfId="0" applyFont="1" applyBorder="1"/>
    <xf numFmtId="0" fontId="4" fillId="0" borderId="15" xfId="0" applyFont="1" applyBorder="1"/>
    <xf numFmtId="166" fontId="4" fillId="0" borderId="11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167" fontId="4" fillId="0" borderId="13" xfId="0" applyNumberFormat="1" applyFont="1" applyBorder="1" applyAlignment="1">
      <alignment horizontal="center" vertical="top" wrapText="1"/>
    </xf>
    <xf numFmtId="164" fontId="4" fillId="0" borderId="13" xfId="0" applyNumberFormat="1" applyFont="1" applyBorder="1" applyAlignment="1">
      <alignment horizontal="center" vertical="top" wrapText="1"/>
    </xf>
    <xf numFmtId="167" fontId="4" fillId="0" borderId="0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165" fontId="4" fillId="0" borderId="10" xfId="0" applyNumberFormat="1" applyFont="1" applyBorder="1" applyAlignment="1">
      <alignment horizontal="center" vertical="top" wrapText="1"/>
    </xf>
    <xf numFmtId="164" fontId="4" fillId="0" borderId="11" xfId="0" applyNumberFormat="1" applyFont="1" applyBorder="1" applyAlignment="1">
      <alignment horizontal="center" vertical="top" wrapText="1"/>
    </xf>
    <xf numFmtId="166" fontId="4" fillId="0" borderId="10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165" fontId="4" fillId="0" borderId="12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164" fontId="4" fillId="0" borderId="14" xfId="0" applyNumberFormat="1" applyFont="1" applyBorder="1" applyAlignment="1">
      <alignment horizontal="center" vertical="center" wrapText="1"/>
    </xf>
    <xf numFmtId="166" fontId="4" fillId="0" borderId="11" xfId="0" applyNumberFormat="1" applyFont="1" applyBorder="1" applyAlignment="1">
      <alignment vertical="top" wrapText="1"/>
    </xf>
    <xf numFmtId="167" fontId="4" fillId="0" borderId="11" xfId="0" applyNumberFormat="1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168" fontId="4" fillId="0" borderId="11" xfId="0" applyNumberFormat="1" applyFont="1" applyBorder="1" applyAlignment="1">
      <alignment horizontal="center" vertical="top" wrapText="1"/>
    </xf>
    <xf numFmtId="169" fontId="4" fillId="0" borderId="11" xfId="0" applyNumberFormat="1" applyFont="1" applyBorder="1" applyAlignment="1">
      <alignment horizontal="center" vertical="top" wrapText="1"/>
    </xf>
    <xf numFmtId="170" fontId="4" fillId="0" borderId="11" xfId="0" applyNumberFormat="1" applyFont="1" applyBorder="1" applyAlignment="1">
      <alignment horizontal="center" vertical="top" wrapText="1"/>
    </xf>
    <xf numFmtId="168" fontId="4" fillId="0" borderId="11" xfId="0" applyNumberFormat="1" applyFont="1" applyBorder="1" applyAlignment="1">
      <alignment vertical="top" wrapText="1"/>
    </xf>
    <xf numFmtId="169" fontId="4" fillId="0" borderId="11" xfId="0" applyNumberFormat="1" applyFont="1" applyBorder="1" applyAlignment="1">
      <alignment vertical="top" wrapText="1"/>
    </xf>
    <xf numFmtId="164" fontId="7" fillId="0" borderId="10" xfId="0" applyNumberFormat="1" applyFont="1" applyBorder="1" applyAlignment="1">
      <alignment horizontal="center" vertical="top" wrapText="1"/>
    </xf>
    <xf numFmtId="167" fontId="4" fillId="0" borderId="13" xfId="0" applyNumberFormat="1" applyFont="1" applyBorder="1" applyAlignment="1">
      <alignment vertical="top" wrapText="1"/>
    </xf>
    <xf numFmtId="0" fontId="7" fillId="0" borderId="0" xfId="0" applyFont="1"/>
    <xf numFmtId="0" fontId="13" fillId="0" borderId="0" xfId="0" applyFont="1"/>
    <xf numFmtId="165" fontId="4" fillId="0" borderId="21" xfId="0" applyNumberFormat="1" applyFont="1" applyBorder="1" applyAlignment="1">
      <alignment vertical="top" wrapText="1"/>
    </xf>
    <xf numFmtId="164" fontId="4" fillId="0" borderId="18" xfId="0" applyNumberFormat="1" applyFont="1" applyBorder="1" applyAlignment="1">
      <alignment horizontal="center" vertical="top" wrapText="1"/>
    </xf>
    <xf numFmtId="164" fontId="4" fillId="0" borderId="0" xfId="0" applyNumberFormat="1" applyFont="1" applyAlignment="1">
      <alignment horizontal="center"/>
    </xf>
    <xf numFmtId="166" fontId="4" fillId="0" borderId="22" xfId="0" applyNumberFormat="1" applyFont="1" applyBorder="1" applyAlignment="1">
      <alignment vertical="top" wrapText="1"/>
    </xf>
    <xf numFmtId="167" fontId="4" fillId="0" borderId="22" xfId="0" applyNumberFormat="1" applyFont="1" applyBorder="1" applyAlignment="1">
      <alignment vertical="top" wrapText="1"/>
    </xf>
    <xf numFmtId="165" fontId="4" fillId="0" borderId="22" xfId="0" applyNumberFormat="1" applyFont="1" applyBorder="1" applyAlignment="1">
      <alignment vertical="top" wrapText="1"/>
    </xf>
    <xf numFmtId="165" fontId="4" fillId="0" borderId="23" xfId="0" applyNumberFormat="1" applyFont="1" applyBorder="1" applyAlignment="1">
      <alignment vertical="top" wrapText="1"/>
    </xf>
    <xf numFmtId="164" fontId="3" fillId="0" borderId="0" xfId="0" applyNumberFormat="1" applyFont="1" applyBorder="1" applyAlignment="1">
      <alignment horizontal="center" vertical="top" wrapText="1"/>
    </xf>
    <xf numFmtId="0" fontId="1" fillId="0" borderId="0" xfId="0" applyFont="1"/>
    <xf numFmtId="164" fontId="8" fillId="0" borderId="0" xfId="0" applyNumberFormat="1" applyFont="1" applyBorder="1" applyAlignment="1">
      <alignment horizontal="center" vertical="top" wrapText="1"/>
    </xf>
    <xf numFmtId="164" fontId="14" fillId="0" borderId="0" xfId="0" applyNumberFormat="1" applyFont="1" applyBorder="1" applyAlignment="1">
      <alignment horizontal="center" vertical="top" wrapText="1"/>
    </xf>
    <xf numFmtId="171" fontId="3" fillId="0" borderId="10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4" fontId="6" fillId="0" borderId="18" xfId="0" applyNumberFormat="1" applyFont="1" applyBorder="1" applyAlignment="1">
      <alignment horizontal="center" wrapText="1"/>
    </xf>
    <xf numFmtId="164" fontId="6" fillId="0" borderId="35" xfId="0" applyNumberFormat="1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top" wrapText="1"/>
    </xf>
    <xf numFmtId="0" fontId="7" fillId="0" borderId="12" xfId="0" applyFont="1" applyBorder="1" applyAlignment="1">
      <alignment vertical="top" wrapText="1"/>
    </xf>
    <xf numFmtId="0" fontId="7" fillId="0" borderId="15" xfId="0" applyFont="1" applyBorder="1" applyAlignment="1">
      <alignment horizontal="center" vertical="top" wrapText="1"/>
    </xf>
    <xf numFmtId="164" fontId="6" fillId="0" borderId="10" xfId="0" applyNumberFormat="1" applyFont="1" applyBorder="1" applyAlignment="1">
      <alignment horizontal="center" vertical="top" wrapText="1"/>
    </xf>
    <xf numFmtId="164" fontId="7" fillId="0" borderId="31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6" fillId="0" borderId="3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18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center" vertical="top" wrapText="1"/>
    </xf>
    <xf numFmtId="171" fontId="6" fillId="0" borderId="18" xfId="0" applyNumberFormat="1" applyFont="1" applyBorder="1" applyAlignment="1">
      <alignment horizontal="center" vertical="center" wrapText="1"/>
    </xf>
    <xf numFmtId="171" fontId="4" fillId="0" borderId="35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vertical="top" wrapText="1"/>
    </xf>
    <xf numFmtId="171" fontId="6" fillId="0" borderId="33" xfId="0" applyNumberFormat="1" applyFont="1" applyBorder="1" applyAlignment="1">
      <alignment horizontal="center" vertical="top" wrapText="1"/>
    </xf>
    <xf numFmtId="164" fontId="6" fillId="0" borderId="34" xfId="0" applyNumberFormat="1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wrapText="1"/>
    </xf>
    <xf numFmtId="164" fontId="4" fillId="0" borderId="15" xfId="0" applyNumberFormat="1" applyFont="1" applyBorder="1" applyAlignment="1">
      <alignment horizontal="center" wrapText="1"/>
    </xf>
    <xf numFmtId="164" fontId="3" fillId="0" borderId="35" xfId="0" applyNumberFormat="1" applyFont="1" applyBorder="1" applyAlignment="1">
      <alignment horizontal="center" vertical="top" wrapText="1"/>
    </xf>
    <xf numFmtId="164" fontId="3" fillId="0" borderId="11" xfId="0" applyNumberFormat="1" applyFont="1" applyBorder="1" applyAlignment="1">
      <alignment horizontal="center" vertical="top" wrapText="1"/>
    </xf>
    <xf numFmtId="164" fontId="6" fillId="0" borderId="17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top" wrapText="1"/>
    </xf>
    <xf numFmtId="164" fontId="4" fillId="0" borderId="17" xfId="0" applyNumberFormat="1" applyFont="1" applyBorder="1" applyAlignment="1">
      <alignment horizontal="center" vertical="top" wrapText="1"/>
    </xf>
    <xf numFmtId="164" fontId="7" fillId="0" borderId="35" xfId="0" applyNumberFormat="1" applyFont="1" applyBorder="1" applyAlignment="1">
      <alignment horizontal="center" vertical="top" wrapText="1"/>
    </xf>
    <xf numFmtId="164" fontId="6" fillId="0" borderId="10" xfId="0" applyNumberFormat="1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top" wrapText="1"/>
    </xf>
    <xf numFmtId="164" fontId="4" fillId="0" borderId="19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164" fontId="4" fillId="0" borderId="44" xfId="0" applyNumberFormat="1" applyFont="1" applyBorder="1" applyAlignment="1">
      <alignment horizontal="center" vertical="top" wrapText="1"/>
    </xf>
    <xf numFmtId="164" fontId="4" fillId="0" borderId="45" xfId="0" applyNumberFormat="1" applyFont="1" applyBorder="1" applyAlignment="1">
      <alignment horizontal="center" vertical="top" wrapText="1"/>
    </xf>
    <xf numFmtId="164" fontId="3" fillId="0" borderId="33" xfId="0" applyNumberFormat="1" applyFont="1" applyBorder="1" applyAlignment="1">
      <alignment horizontal="center" vertical="top" wrapText="1"/>
    </xf>
    <xf numFmtId="164" fontId="15" fillId="0" borderId="34" xfId="0" applyNumberFormat="1" applyFont="1" applyBorder="1" applyAlignment="1">
      <alignment horizontal="center" vertical="top" wrapText="1"/>
    </xf>
    <xf numFmtId="164" fontId="6" fillId="0" borderId="19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vertical="top" wrapText="1"/>
    </xf>
    <xf numFmtId="164" fontId="6" fillId="0" borderId="19" xfId="0" applyNumberFormat="1" applyFont="1" applyBorder="1" applyAlignment="1">
      <alignment horizontal="center" wrapText="1"/>
    </xf>
    <xf numFmtId="164" fontId="7" fillId="0" borderId="17" xfId="0" applyNumberFormat="1" applyFont="1" applyBorder="1" applyAlignment="1">
      <alignment horizontal="center" vertical="top" wrapText="1"/>
    </xf>
    <xf numFmtId="164" fontId="4" fillId="0" borderId="0" xfId="0" applyNumberFormat="1" applyFont="1" applyBorder="1" applyAlignment="1">
      <alignment vertical="top" wrapText="1"/>
    </xf>
    <xf numFmtId="164" fontId="4" fillId="0" borderId="17" xfId="0" applyNumberFormat="1" applyFont="1" applyBorder="1"/>
    <xf numFmtId="0" fontId="1" fillId="0" borderId="0" xfId="0" applyFont="1" applyAlignment="1">
      <alignment horizontal="center"/>
    </xf>
    <xf numFmtId="0" fontId="4" fillId="0" borderId="40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0" fontId="4" fillId="0" borderId="37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0" fontId="4" fillId="0" borderId="42" xfId="0" applyFont="1" applyBorder="1" applyAlignment="1">
      <alignment horizontal="center" vertical="top" wrapText="1"/>
    </xf>
    <xf numFmtId="0" fontId="4" fillId="0" borderId="4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29"/>
  <sheetViews>
    <sheetView tabSelected="1" workbookViewId="0">
      <selection activeCell="B1" sqref="B1:H1"/>
    </sheetView>
  </sheetViews>
  <sheetFormatPr defaultRowHeight="12.75" x14ac:dyDescent="0.2"/>
  <cols>
    <col min="1" max="1" width="3" style="6" customWidth="1"/>
    <col min="2" max="2" width="58.140625" style="6" customWidth="1"/>
    <col min="3" max="3" width="5.85546875" style="6" customWidth="1"/>
    <col min="4" max="4" width="9.7109375" style="6" customWidth="1"/>
    <col min="5" max="5" width="14.7109375" style="6" customWidth="1"/>
    <col min="6" max="6" width="9.140625" style="6"/>
    <col min="7" max="7" width="9.7109375" style="6" customWidth="1"/>
    <col min="8" max="8" width="11.42578125" style="6" customWidth="1"/>
    <col min="9" max="9" width="7.42578125" style="6" customWidth="1"/>
    <col min="10" max="10" width="11.5703125" style="6" customWidth="1"/>
    <col min="11" max="11" width="8.42578125" style="6" customWidth="1"/>
    <col min="12" max="16384" width="9.140625" style="6"/>
  </cols>
  <sheetData>
    <row r="1" spans="2:11" ht="26.25" customHeight="1" x14ac:dyDescent="0.25">
      <c r="B1" s="200" t="s">
        <v>86</v>
      </c>
      <c r="C1" s="200"/>
      <c r="D1" s="200"/>
      <c r="E1" s="200"/>
      <c r="F1" s="200"/>
      <c r="G1" s="200"/>
      <c r="H1" s="200"/>
      <c r="I1" s="5"/>
      <c r="J1" s="5"/>
      <c r="K1" s="5"/>
    </row>
    <row r="2" spans="2:11" ht="28.5" customHeight="1" x14ac:dyDescent="0.2">
      <c r="B2" s="199" t="s">
        <v>90</v>
      </c>
      <c r="C2" s="199"/>
      <c r="D2" s="199"/>
      <c r="E2" s="199"/>
      <c r="F2" s="199"/>
      <c r="G2" s="199"/>
      <c r="H2" s="199"/>
      <c r="I2" s="7"/>
      <c r="J2" s="7"/>
      <c r="K2" s="7"/>
    </row>
    <row r="3" spans="2:11" ht="18.75" x14ac:dyDescent="0.2">
      <c r="B3" s="154"/>
      <c r="C3" s="154"/>
      <c r="D3" s="154"/>
      <c r="E3" s="154"/>
      <c r="F3" s="154"/>
      <c r="G3" s="154"/>
      <c r="H3" s="154"/>
      <c r="I3" s="7"/>
      <c r="J3" s="7"/>
      <c r="K3" s="7"/>
    </row>
    <row r="4" spans="2:11" ht="19.5" customHeight="1" x14ac:dyDescent="0.2">
      <c r="B4" s="198" t="s">
        <v>6</v>
      </c>
      <c r="C4" s="198"/>
      <c r="D4" s="198"/>
      <c r="E4" s="198"/>
      <c r="F4" s="198"/>
      <c r="G4" s="198"/>
      <c r="H4" s="198"/>
      <c r="I4" s="8"/>
      <c r="J4" s="8"/>
      <c r="K4" s="8"/>
    </row>
    <row r="5" spans="2:11" ht="19.5" customHeight="1" x14ac:dyDescent="0.25">
      <c r="B5" s="203" t="s">
        <v>7</v>
      </c>
      <c r="C5" s="203"/>
      <c r="D5" s="203"/>
      <c r="E5" s="203"/>
      <c r="F5" s="203"/>
      <c r="G5" s="203"/>
      <c r="H5" s="203"/>
      <c r="I5" s="9"/>
      <c r="J5" s="9"/>
      <c r="K5" s="9"/>
    </row>
    <row r="6" spans="2:11" ht="19.5" customHeight="1" x14ac:dyDescent="0.25">
      <c r="B6" s="155"/>
      <c r="C6" s="155"/>
      <c r="D6" s="155"/>
      <c r="E6" s="155"/>
      <c r="F6" s="155"/>
      <c r="G6" s="155"/>
      <c r="H6" s="155"/>
      <c r="I6" s="9"/>
      <c r="J6" s="9"/>
      <c r="K6" s="9"/>
    </row>
    <row r="7" spans="2:11" ht="13.5" thickBot="1" x14ac:dyDescent="0.25">
      <c r="G7" s="10"/>
      <c r="H7" s="6" t="s">
        <v>5</v>
      </c>
      <c r="I7" s="11"/>
      <c r="J7" s="11"/>
      <c r="K7" s="11"/>
    </row>
    <row r="8" spans="2:11" ht="12.75" customHeight="1" x14ac:dyDescent="0.2">
      <c r="B8" s="191" t="s">
        <v>0</v>
      </c>
      <c r="C8" s="189" t="s">
        <v>8</v>
      </c>
      <c r="D8" s="189" t="s">
        <v>92</v>
      </c>
      <c r="E8" s="189" t="s">
        <v>93</v>
      </c>
      <c r="F8" s="194" t="s">
        <v>94</v>
      </c>
      <c r="G8" s="194" t="s">
        <v>97</v>
      </c>
      <c r="H8" s="187" t="s">
        <v>87</v>
      </c>
      <c r="I8" s="12"/>
      <c r="J8" s="12"/>
      <c r="K8" s="12"/>
    </row>
    <row r="9" spans="2:11" ht="69.75" customHeight="1" thickBot="1" x14ac:dyDescent="0.25">
      <c r="B9" s="192"/>
      <c r="C9" s="193"/>
      <c r="D9" s="193"/>
      <c r="E9" s="193"/>
      <c r="F9" s="195"/>
      <c r="G9" s="195"/>
      <c r="H9" s="188"/>
      <c r="I9" s="13"/>
      <c r="J9" s="13"/>
      <c r="K9" s="13"/>
    </row>
    <row r="10" spans="2:11" ht="13.5" thickBot="1" x14ac:dyDescent="0.25">
      <c r="B10" s="14" t="s">
        <v>89</v>
      </c>
      <c r="C10" s="15"/>
      <c r="D10" s="15"/>
      <c r="E10" s="15"/>
      <c r="F10" s="16"/>
      <c r="G10" s="17"/>
      <c r="H10" s="18"/>
      <c r="I10" s="13"/>
      <c r="J10" s="13"/>
      <c r="K10" s="13"/>
    </row>
    <row r="11" spans="2:11" ht="15" x14ac:dyDescent="0.2">
      <c r="B11" s="19" t="s">
        <v>60</v>
      </c>
      <c r="C11" s="20">
        <v>1</v>
      </c>
      <c r="D11" s="140">
        <v>1219.3</v>
      </c>
      <c r="E11" s="158">
        <v>1356</v>
      </c>
      <c r="F11" s="141">
        <v>294</v>
      </c>
      <c r="G11" s="41">
        <v>157.6</v>
      </c>
      <c r="H11" s="180">
        <f>G11-F11</f>
        <v>-136.4</v>
      </c>
      <c r="I11" s="21"/>
      <c r="J11" s="21"/>
      <c r="K11" s="21"/>
    </row>
    <row r="12" spans="2:11" ht="15" x14ac:dyDescent="0.2">
      <c r="B12" s="22" t="s">
        <v>61</v>
      </c>
      <c r="C12" s="23">
        <v>2</v>
      </c>
      <c r="D12" s="24">
        <v>203.2</v>
      </c>
      <c r="E12" s="91">
        <v>226</v>
      </c>
      <c r="F12" s="125">
        <v>49</v>
      </c>
      <c r="G12" s="26">
        <v>26.3</v>
      </c>
      <c r="H12" s="110"/>
      <c r="I12" s="27"/>
      <c r="J12" s="27"/>
      <c r="K12" s="27"/>
    </row>
    <row r="13" spans="2:11" ht="15" x14ac:dyDescent="0.2">
      <c r="B13" s="28" t="s">
        <v>62</v>
      </c>
      <c r="C13" s="23">
        <v>3</v>
      </c>
      <c r="D13" s="26"/>
      <c r="E13" s="91"/>
      <c r="F13" s="125"/>
      <c r="G13" s="25"/>
      <c r="H13" s="110"/>
      <c r="I13" s="27"/>
      <c r="J13" s="27"/>
      <c r="K13" s="27"/>
    </row>
    <row r="14" spans="2:11" ht="15" x14ac:dyDescent="0.2">
      <c r="B14" s="28" t="s">
        <v>64</v>
      </c>
      <c r="C14" s="23">
        <v>4</v>
      </c>
      <c r="D14" s="26"/>
      <c r="E14" s="91"/>
      <c r="F14" s="125"/>
      <c r="G14" s="25"/>
      <c r="H14" s="110"/>
      <c r="I14" s="27"/>
      <c r="J14" s="27"/>
      <c r="K14" s="27"/>
    </row>
    <row r="15" spans="2:11" ht="30" x14ac:dyDescent="0.2">
      <c r="B15" s="22" t="s">
        <v>65</v>
      </c>
      <c r="C15" s="23">
        <v>5</v>
      </c>
      <c r="D15" s="24">
        <v>1016.0999999999999</v>
      </c>
      <c r="E15" s="159">
        <v>1130</v>
      </c>
      <c r="F15" s="145">
        <v>245</v>
      </c>
      <c r="G15" s="26">
        <v>131.30000000000001</v>
      </c>
      <c r="H15" s="160">
        <f>G15-F15</f>
        <v>-113.69999999999999</v>
      </c>
      <c r="I15" s="27"/>
      <c r="J15" s="27"/>
      <c r="K15" s="27"/>
    </row>
    <row r="16" spans="2:11" ht="15" x14ac:dyDescent="0.2">
      <c r="B16" s="22" t="s">
        <v>66</v>
      </c>
      <c r="C16" s="23">
        <v>6</v>
      </c>
      <c r="D16" s="25"/>
      <c r="E16" s="91"/>
      <c r="F16" s="125"/>
      <c r="G16" s="25"/>
      <c r="H16" s="110"/>
      <c r="I16" s="27"/>
      <c r="J16" s="27"/>
      <c r="K16" s="27"/>
    </row>
    <row r="17" spans="2:16" ht="15" x14ac:dyDescent="0.2">
      <c r="B17" s="22" t="s">
        <v>67</v>
      </c>
      <c r="C17" s="23">
        <v>7</v>
      </c>
      <c r="D17" s="25"/>
      <c r="E17" s="91"/>
      <c r="F17" s="125"/>
      <c r="G17" s="25"/>
      <c r="H17" s="110"/>
      <c r="I17" s="27"/>
      <c r="J17" s="27"/>
      <c r="K17" s="27"/>
    </row>
    <row r="18" spans="2:16" ht="15" x14ac:dyDescent="0.2">
      <c r="B18" s="22" t="s">
        <v>68</v>
      </c>
      <c r="C18" s="23">
        <v>8</v>
      </c>
      <c r="D18" s="29"/>
      <c r="E18" s="91"/>
      <c r="F18" s="146"/>
      <c r="G18" s="29"/>
      <c r="H18" s="110"/>
      <c r="I18" s="30"/>
      <c r="J18" s="30"/>
      <c r="K18" s="30"/>
    </row>
    <row r="19" spans="2:16" ht="15.75" thickBot="1" x14ac:dyDescent="0.25">
      <c r="B19" s="31" t="s">
        <v>63</v>
      </c>
      <c r="C19" s="32">
        <v>9</v>
      </c>
      <c r="D19" s="33"/>
      <c r="E19" s="161"/>
      <c r="F19" s="147"/>
      <c r="G19" s="34"/>
      <c r="H19" s="181"/>
      <c r="I19" s="12"/>
      <c r="J19" s="12"/>
      <c r="K19" s="12"/>
    </row>
    <row r="20" spans="2:16" ht="15" thickBot="1" x14ac:dyDescent="0.25">
      <c r="B20" s="35" t="s">
        <v>1</v>
      </c>
      <c r="C20" s="36">
        <v>10</v>
      </c>
      <c r="D20" s="37">
        <v>1016.0999999999999</v>
      </c>
      <c r="E20" s="162">
        <v>1130</v>
      </c>
      <c r="F20" s="38">
        <v>245</v>
      </c>
      <c r="G20" s="38">
        <f>G15+G16+G17+G18+G19</f>
        <v>131.30000000000001</v>
      </c>
      <c r="H20" s="163">
        <f>G20-F20</f>
        <v>-113.69999999999999</v>
      </c>
      <c r="I20" s="39"/>
      <c r="J20" s="39"/>
      <c r="K20" s="39"/>
    </row>
    <row r="21" spans="2:16" ht="15" x14ac:dyDescent="0.25">
      <c r="B21" s="40" t="s">
        <v>9</v>
      </c>
      <c r="C21" s="20">
        <v>11</v>
      </c>
      <c r="D21" s="94">
        <v>536.70000000000005</v>
      </c>
      <c r="E21" s="141">
        <v>574.31999999999994</v>
      </c>
      <c r="F21" s="41">
        <v>109.58</v>
      </c>
      <c r="G21" s="142">
        <f>SUM(G22:G26)</f>
        <v>63</v>
      </c>
      <c r="H21" s="182">
        <f>G21-F21</f>
        <v>-46.58</v>
      </c>
      <c r="I21" s="42"/>
      <c r="J21" s="43"/>
      <c r="K21" s="42"/>
      <c r="M21" s="44"/>
      <c r="N21" s="45"/>
    </row>
    <row r="22" spans="2:16" ht="15" x14ac:dyDescent="0.2">
      <c r="B22" s="22" t="s">
        <v>69</v>
      </c>
      <c r="C22" s="23"/>
      <c r="D22" s="46">
        <v>22.6</v>
      </c>
      <c r="E22" s="164">
        <v>32</v>
      </c>
      <c r="F22" s="67">
        <v>8</v>
      </c>
      <c r="G22" s="48">
        <v>11.7</v>
      </c>
      <c r="H22" s="170">
        <f>G22-F22</f>
        <v>3.6999999999999993</v>
      </c>
      <c r="I22" s="13"/>
      <c r="J22" s="13"/>
      <c r="K22" s="13"/>
      <c r="L22" s="49"/>
      <c r="M22" s="50"/>
    </row>
    <row r="23" spans="2:16" ht="15" x14ac:dyDescent="0.2">
      <c r="B23" s="22" t="s">
        <v>70</v>
      </c>
      <c r="C23" s="23"/>
      <c r="D23" s="46">
        <v>223.9</v>
      </c>
      <c r="E23" s="165">
        <v>256</v>
      </c>
      <c r="F23" s="148">
        <v>39</v>
      </c>
      <c r="G23" s="47">
        <v>14.2</v>
      </c>
      <c r="H23" s="170">
        <f t="shared" ref="H23:H45" si="0">G23-F23</f>
        <v>-24.8</v>
      </c>
      <c r="I23" s="13"/>
      <c r="J23" s="13"/>
      <c r="K23" s="13"/>
      <c r="M23" s="49"/>
      <c r="N23" s="51"/>
    </row>
    <row r="24" spans="2:16" ht="15" x14ac:dyDescent="0.2">
      <c r="B24" s="22" t="s">
        <v>71</v>
      </c>
      <c r="C24" s="23"/>
      <c r="D24" s="46">
        <v>50.7</v>
      </c>
      <c r="E24" s="165">
        <v>56.32</v>
      </c>
      <c r="F24" s="67">
        <v>8.58</v>
      </c>
      <c r="G24" s="47">
        <v>3.1</v>
      </c>
      <c r="H24" s="170">
        <f t="shared" si="0"/>
        <v>-5.48</v>
      </c>
      <c r="I24" s="13"/>
      <c r="J24" s="13"/>
      <c r="K24" s="13"/>
      <c r="M24" s="49"/>
    </row>
    <row r="25" spans="2:16" ht="15" x14ac:dyDescent="0.2">
      <c r="B25" s="22" t="s">
        <v>72</v>
      </c>
      <c r="C25" s="23"/>
      <c r="D25" s="46"/>
      <c r="E25" s="164">
        <v>0</v>
      </c>
      <c r="F25" s="67">
        <v>0</v>
      </c>
      <c r="G25" s="48">
        <v>0</v>
      </c>
      <c r="H25" s="170">
        <f t="shared" si="0"/>
        <v>0</v>
      </c>
      <c r="I25" s="13"/>
      <c r="J25" s="13"/>
      <c r="K25" s="13"/>
    </row>
    <row r="26" spans="2:16" ht="15" x14ac:dyDescent="0.2">
      <c r="B26" s="22" t="s">
        <v>73</v>
      </c>
      <c r="C26" s="23"/>
      <c r="D26" s="46">
        <v>239.5</v>
      </c>
      <c r="E26" s="165">
        <v>230</v>
      </c>
      <c r="F26" s="67">
        <v>54</v>
      </c>
      <c r="G26" s="47">
        <v>34</v>
      </c>
      <c r="H26" s="170">
        <f t="shared" si="0"/>
        <v>-20</v>
      </c>
      <c r="I26" s="13"/>
      <c r="J26" s="27"/>
      <c r="K26" s="13"/>
      <c r="L26" s="52"/>
      <c r="M26" s="49"/>
      <c r="N26" s="52"/>
      <c r="O26" s="49"/>
      <c r="P26" s="52"/>
    </row>
    <row r="27" spans="2:16" ht="14.25" x14ac:dyDescent="0.2">
      <c r="B27" s="53" t="s">
        <v>2</v>
      </c>
      <c r="C27" s="23">
        <v>12</v>
      </c>
      <c r="D27" s="94">
        <v>477.7</v>
      </c>
      <c r="E27" s="166">
        <v>447.35999999999996</v>
      </c>
      <c r="F27" s="149">
        <v>111.74</v>
      </c>
      <c r="G27" s="149">
        <f>G32</f>
        <v>100.10000000000001</v>
      </c>
      <c r="H27" s="167">
        <f>H32</f>
        <v>-11.639999999999986</v>
      </c>
      <c r="I27" s="27"/>
      <c r="J27" s="27"/>
      <c r="K27" s="27"/>
      <c r="L27" s="52"/>
      <c r="M27" s="52"/>
      <c r="N27" s="52"/>
      <c r="O27" s="52"/>
      <c r="P27" s="52"/>
    </row>
    <row r="28" spans="2:16" ht="15" x14ac:dyDescent="0.2">
      <c r="B28" s="53" t="s">
        <v>10</v>
      </c>
      <c r="C28" s="55">
        <v>12</v>
      </c>
      <c r="D28" s="25"/>
      <c r="E28" s="91"/>
      <c r="F28" s="125"/>
      <c r="G28" s="25"/>
      <c r="H28" s="170"/>
      <c r="I28" s="27"/>
      <c r="J28" s="27"/>
      <c r="K28" s="27"/>
      <c r="L28" s="52"/>
      <c r="M28" s="52"/>
      <c r="N28" s="52"/>
      <c r="O28" s="52"/>
      <c r="P28" s="52"/>
    </row>
    <row r="29" spans="2:16" ht="15" x14ac:dyDescent="0.2">
      <c r="B29" s="53" t="s">
        <v>11</v>
      </c>
      <c r="C29" s="57">
        <v>6</v>
      </c>
      <c r="D29" s="25"/>
      <c r="E29" s="91"/>
      <c r="F29" s="125"/>
      <c r="G29" s="25"/>
      <c r="H29" s="170"/>
      <c r="I29" s="27"/>
      <c r="J29" s="27"/>
      <c r="K29" s="27"/>
      <c r="N29" s="52"/>
    </row>
    <row r="30" spans="2:16" ht="15" x14ac:dyDescent="0.2">
      <c r="B30" s="53" t="s">
        <v>12</v>
      </c>
      <c r="C30" s="58">
        <v>4</v>
      </c>
      <c r="D30" s="25"/>
      <c r="E30" s="91"/>
      <c r="F30" s="125"/>
      <c r="G30" s="25"/>
      <c r="H30" s="170"/>
      <c r="I30" s="27"/>
      <c r="J30" s="27"/>
      <c r="K30" s="27"/>
    </row>
    <row r="31" spans="2:16" ht="15" x14ac:dyDescent="0.2">
      <c r="B31" s="53" t="s">
        <v>13</v>
      </c>
      <c r="C31" s="59">
        <v>3</v>
      </c>
      <c r="D31" s="60"/>
      <c r="E31" s="47"/>
      <c r="F31" s="150"/>
      <c r="G31" s="60"/>
      <c r="H31" s="170"/>
      <c r="I31" s="27"/>
      <c r="J31" s="27"/>
      <c r="K31" s="27"/>
    </row>
    <row r="32" spans="2:16" ht="29.25" customHeight="1" x14ac:dyDescent="0.2">
      <c r="B32" s="53" t="s">
        <v>56</v>
      </c>
      <c r="C32" s="61">
        <v>2.4</v>
      </c>
      <c r="D32" s="94">
        <v>477.7</v>
      </c>
      <c r="E32" s="143">
        <v>447.35999999999996</v>
      </c>
      <c r="F32" s="144">
        <v>111.74</v>
      </c>
      <c r="G32" s="144">
        <f>SUM(G33:G44)</f>
        <v>100.10000000000001</v>
      </c>
      <c r="H32" s="168">
        <f t="shared" si="0"/>
        <v>-11.639999999999986</v>
      </c>
      <c r="I32" s="21"/>
      <c r="J32" s="62"/>
      <c r="K32" s="62"/>
      <c r="M32" s="63"/>
      <c r="N32" s="51"/>
    </row>
    <row r="33" spans="2:14" ht="15" x14ac:dyDescent="0.2">
      <c r="B33" s="53" t="s">
        <v>74</v>
      </c>
      <c r="C33" s="64"/>
      <c r="D33" s="46">
        <v>233.9</v>
      </c>
      <c r="E33" s="91">
        <v>248</v>
      </c>
      <c r="F33" s="151">
        <v>62</v>
      </c>
      <c r="G33" s="48">
        <v>58.9</v>
      </c>
      <c r="H33" s="170">
        <f t="shared" si="0"/>
        <v>-3.1000000000000014</v>
      </c>
      <c r="I33" s="13"/>
      <c r="J33" s="13"/>
      <c r="K33" s="13"/>
      <c r="M33" s="49"/>
      <c r="N33" s="51"/>
    </row>
    <row r="34" spans="2:14" ht="15" x14ac:dyDescent="0.2">
      <c r="B34" s="53" t="s">
        <v>75</v>
      </c>
      <c r="C34" s="64"/>
      <c r="D34" s="46">
        <v>51.6</v>
      </c>
      <c r="E34" s="91">
        <v>54.56</v>
      </c>
      <c r="F34" s="151">
        <v>13.64</v>
      </c>
      <c r="G34" s="47">
        <v>13</v>
      </c>
      <c r="H34" s="170">
        <f t="shared" si="0"/>
        <v>-0.64000000000000057</v>
      </c>
      <c r="I34" s="13"/>
      <c r="J34" s="13"/>
      <c r="K34" s="13"/>
      <c r="M34" s="49"/>
    </row>
    <row r="35" spans="2:14" ht="15" x14ac:dyDescent="0.2">
      <c r="B35" s="53" t="s">
        <v>76</v>
      </c>
      <c r="C35" s="64"/>
      <c r="D35" s="46"/>
      <c r="E35" s="169"/>
      <c r="F35" s="151"/>
      <c r="G35" s="48"/>
      <c r="H35" s="170"/>
      <c r="I35" s="13"/>
      <c r="J35" s="27"/>
      <c r="K35" s="13"/>
      <c r="L35" s="51"/>
    </row>
    <row r="36" spans="2:14" ht="15" x14ac:dyDescent="0.2">
      <c r="B36" s="53" t="s">
        <v>77</v>
      </c>
      <c r="C36" s="64"/>
      <c r="D36" s="46">
        <v>1.9</v>
      </c>
      <c r="E36" s="91">
        <v>3</v>
      </c>
      <c r="F36" s="151">
        <v>0.7</v>
      </c>
      <c r="G36" s="48">
        <v>0.9</v>
      </c>
      <c r="H36" s="170">
        <f t="shared" si="0"/>
        <v>0.20000000000000007</v>
      </c>
      <c r="I36" s="13"/>
      <c r="J36" s="27"/>
      <c r="K36" s="13"/>
      <c r="M36" s="49"/>
    </row>
    <row r="37" spans="2:14" ht="15" x14ac:dyDescent="0.2">
      <c r="B37" s="53" t="s">
        <v>78</v>
      </c>
      <c r="C37" s="64"/>
      <c r="D37" s="46">
        <v>5.0999999999999996</v>
      </c>
      <c r="E37" s="91">
        <v>4.4000000000000004</v>
      </c>
      <c r="F37" s="125">
        <v>1.1000000000000001</v>
      </c>
      <c r="G37" s="48">
        <v>1.5</v>
      </c>
      <c r="H37" s="170">
        <f t="shared" si="0"/>
        <v>0.39999999999999991</v>
      </c>
      <c r="I37" s="13"/>
      <c r="J37" s="27"/>
      <c r="K37" s="13"/>
    </row>
    <row r="38" spans="2:14" ht="15" x14ac:dyDescent="0.2">
      <c r="B38" s="53" t="s">
        <v>79</v>
      </c>
      <c r="C38" s="64"/>
      <c r="D38" s="46">
        <v>0.4</v>
      </c>
      <c r="E38" s="169">
        <v>0.4</v>
      </c>
      <c r="F38" s="151">
        <v>0.1</v>
      </c>
      <c r="G38" s="48">
        <v>0.1</v>
      </c>
      <c r="H38" s="170">
        <f t="shared" si="0"/>
        <v>0</v>
      </c>
      <c r="I38" s="13"/>
      <c r="J38" s="13"/>
      <c r="K38" s="13"/>
      <c r="M38" s="49"/>
    </row>
    <row r="39" spans="2:14" ht="15" x14ac:dyDescent="0.2">
      <c r="B39" s="53" t="s">
        <v>80</v>
      </c>
      <c r="C39" s="64"/>
      <c r="D39" s="46"/>
      <c r="E39" s="169"/>
      <c r="F39" s="151"/>
      <c r="G39" s="48">
        <v>2.9</v>
      </c>
      <c r="H39" s="170"/>
      <c r="I39" s="13"/>
      <c r="J39" s="13"/>
      <c r="K39" s="13"/>
    </row>
    <row r="40" spans="2:14" ht="15" x14ac:dyDescent="0.2">
      <c r="B40" s="53" t="s">
        <v>81</v>
      </c>
      <c r="C40" s="64"/>
      <c r="D40" s="46"/>
      <c r="E40" s="169"/>
      <c r="F40" s="151"/>
      <c r="G40" s="48"/>
      <c r="H40" s="170"/>
      <c r="I40" s="13"/>
      <c r="J40" s="13"/>
      <c r="K40" s="13"/>
    </row>
    <row r="41" spans="2:14" ht="15" x14ac:dyDescent="0.2">
      <c r="B41" s="53" t="s">
        <v>82</v>
      </c>
      <c r="C41" s="64"/>
      <c r="D41" s="46"/>
      <c r="E41" s="169"/>
      <c r="F41" s="151"/>
      <c r="G41" s="48"/>
      <c r="H41" s="170"/>
      <c r="I41" s="13"/>
      <c r="J41" s="13"/>
      <c r="K41" s="13"/>
      <c r="M41" s="65"/>
      <c r="N41" s="66"/>
    </row>
    <row r="42" spans="2:14" ht="15" x14ac:dyDescent="0.2">
      <c r="B42" s="53" t="s">
        <v>83</v>
      </c>
      <c r="C42" s="64"/>
      <c r="D42" s="46"/>
      <c r="E42" s="169"/>
      <c r="F42" s="151"/>
      <c r="G42" s="48"/>
      <c r="H42" s="170"/>
      <c r="I42" s="13"/>
      <c r="J42" s="27"/>
      <c r="K42" s="27"/>
    </row>
    <row r="43" spans="2:14" ht="15" x14ac:dyDescent="0.2">
      <c r="B43" s="53" t="s">
        <v>84</v>
      </c>
      <c r="C43" s="64"/>
      <c r="D43" s="46">
        <v>137</v>
      </c>
      <c r="E43" s="169">
        <v>137</v>
      </c>
      <c r="F43" s="151">
        <v>34.200000000000003</v>
      </c>
      <c r="G43" s="48">
        <v>22.8</v>
      </c>
      <c r="H43" s="170">
        <f t="shared" si="0"/>
        <v>-11.400000000000002</v>
      </c>
      <c r="I43" s="13"/>
      <c r="J43" s="13"/>
      <c r="K43" s="13"/>
      <c r="M43" s="49"/>
    </row>
    <row r="44" spans="2:14" ht="15" x14ac:dyDescent="0.2">
      <c r="B44" s="53" t="s">
        <v>85</v>
      </c>
      <c r="C44" s="58"/>
      <c r="D44" s="46"/>
      <c r="E44" s="169">
        <v>0</v>
      </c>
      <c r="F44" s="151"/>
      <c r="G44" s="47"/>
      <c r="H44" s="170">
        <f t="shared" si="0"/>
        <v>0</v>
      </c>
      <c r="I44" s="13"/>
      <c r="J44" s="27"/>
      <c r="K44" s="27"/>
      <c r="N44" s="66"/>
    </row>
    <row r="45" spans="2:14" ht="15" x14ac:dyDescent="0.2">
      <c r="B45" s="53" t="s">
        <v>14</v>
      </c>
      <c r="C45" s="23">
        <v>13</v>
      </c>
      <c r="D45" s="24">
        <v>47.8</v>
      </c>
      <c r="E45" s="91">
        <v>90</v>
      </c>
      <c r="F45" s="125">
        <v>22.5</v>
      </c>
      <c r="G45" s="67">
        <v>3</v>
      </c>
      <c r="H45" s="183">
        <f t="shared" si="0"/>
        <v>-19.5</v>
      </c>
      <c r="I45" s="27"/>
      <c r="J45" s="27"/>
      <c r="K45" s="27"/>
      <c r="M45" s="65"/>
    </row>
    <row r="46" spans="2:14" ht="15" x14ac:dyDescent="0.2">
      <c r="B46" s="53" t="s">
        <v>55</v>
      </c>
      <c r="C46" s="23">
        <v>14</v>
      </c>
      <c r="D46" s="25"/>
      <c r="E46" s="91"/>
      <c r="F46" s="125"/>
      <c r="G46" s="25"/>
      <c r="H46" s="110"/>
      <c r="I46" s="27"/>
      <c r="J46" s="27"/>
      <c r="K46" s="27"/>
    </row>
    <row r="47" spans="2:14" ht="15" x14ac:dyDescent="0.2">
      <c r="B47" s="53" t="s">
        <v>15</v>
      </c>
      <c r="C47" s="23">
        <v>15</v>
      </c>
      <c r="D47" s="25"/>
      <c r="E47" s="91"/>
      <c r="F47" s="125"/>
      <c r="G47" s="25"/>
      <c r="H47" s="110"/>
      <c r="I47" s="27"/>
      <c r="J47" s="27"/>
      <c r="K47" s="27"/>
    </row>
    <row r="48" spans="2:14" ht="15" x14ac:dyDescent="0.2">
      <c r="B48" s="53" t="s">
        <v>16</v>
      </c>
      <c r="C48" s="23">
        <v>16</v>
      </c>
      <c r="D48" s="25"/>
      <c r="E48" s="91"/>
      <c r="F48" s="125"/>
      <c r="G48" s="25"/>
      <c r="H48" s="110"/>
      <c r="I48" s="27"/>
      <c r="J48" s="27"/>
      <c r="K48" s="27"/>
      <c r="N48" s="69"/>
    </row>
    <row r="49" spans="2:13" ht="15.75" thickBot="1" x14ac:dyDescent="0.25">
      <c r="B49" s="53" t="s">
        <v>3</v>
      </c>
      <c r="C49" s="23">
        <v>17</v>
      </c>
      <c r="D49" s="25"/>
      <c r="E49" s="91"/>
      <c r="F49" s="125"/>
      <c r="G49" s="54"/>
      <c r="H49" s="110"/>
      <c r="I49" s="27"/>
      <c r="J49" s="27"/>
      <c r="K49" s="27"/>
    </row>
    <row r="50" spans="2:13" ht="15" thickBot="1" x14ac:dyDescent="0.25">
      <c r="B50" s="72" t="s">
        <v>4</v>
      </c>
      <c r="C50" s="73">
        <v>18</v>
      </c>
      <c r="D50" s="37">
        <v>1014.4000000000001</v>
      </c>
      <c r="E50" s="74">
        <v>1111.6799999999998</v>
      </c>
      <c r="F50" s="74">
        <v>243.82</v>
      </c>
      <c r="G50" s="74">
        <f>G21+G27+G45+G46+G47+G48+G49</f>
        <v>166.10000000000002</v>
      </c>
      <c r="H50" s="74">
        <f>H21+H27+H45+H46+H47+H48+H49</f>
        <v>-77.719999999999985</v>
      </c>
      <c r="I50" s="39"/>
      <c r="J50" s="39"/>
      <c r="K50" s="39"/>
      <c r="L50" s="51"/>
      <c r="M50" s="51"/>
    </row>
    <row r="51" spans="2:13" x14ac:dyDescent="0.2">
      <c r="B51" s="75"/>
      <c r="C51" s="76"/>
      <c r="D51" s="77"/>
      <c r="E51" s="12"/>
      <c r="F51" s="78"/>
      <c r="G51" s="78"/>
      <c r="H51" s="184"/>
      <c r="I51" s="12"/>
      <c r="J51" s="78"/>
      <c r="K51" s="78"/>
    </row>
    <row r="52" spans="2:13" ht="13.5" thickBot="1" x14ac:dyDescent="0.25">
      <c r="B52" s="75"/>
      <c r="C52" s="76"/>
      <c r="D52" s="79"/>
      <c r="E52" s="12"/>
      <c r="F52" s="12"/>
      <c r="G52" s="12"/>
      <c r="H52" s="184"/>
      <c r="I52" s="12"/>
      <c r="J52" s="12"/>
      <c r="K52" s="12"/>
    </row>
    <row r="53" spans="2:13" ht="13.5" thickBot="1" x14ac:dyDescent="0.25">
      <c r="B53" s="14" t="s">
        <v>18</v>
      </c>
      <c r="C53" s="80"/>
      <c r="D53" s="81"/>
      <c r="E53" s="15"/>
      <c r="F53" s="82"/>
      <c r="G53" s="82"/>
      <c r="H53" s="83"/>
      <c r="I53" s="27"/>
      <c r="J53" s="27"/>
      <c r="K53" s="27"/>
    </row>
    <row r="54" spans="2:13" x14ac:dyDescent="0.2">
      <c r="B54" s="84" t="s">
        <v>19</v>
      </c>
      <c r="C54" s="85">
        <v>19</v>
      </c>
      <c r="D54" s="86"/>
      <c r="E54" s="87"/>
      <c r="F54" s="87"/>
      <c r="G54" s="87"/>
      <c r="H54" s="88"/>
      <c r="I54" s="27"/>
      <c r="J54" s="27"/>
      <c r="K54" s="27"/>
    </row>
    <row r="55" spans="2:13" ht="15" x14ac:dyDescent="0.2">
      <c r="B55" s="89" t="s">
        <v>20</v>
      </c>
      <c r="C55" s="90">
        <v>20</v>
      </c>
      <c r="D55" s="24">
        <v>1.6999999999998181</v>
      </c>
      <c r="E55" s="91">
        <v>18.320000000000164</v>
      </c>
      <c r="F55" s="91">
        <v>1.2</v>
      </c>
      <c r="G55" s="171">
        <f>G20-G50</f>
        <v>-34.800000000000011</v>
      </c>
      <c r="H55" s="92">
        <f>G55-F55</f>
        <v>-36.000000000000014</v>
      </c>
      <c r="I55" s="27"/>
      <c r="J55" s="27"/>
      <c r="K55" s="27"/>
    </row>
    <row r="56" spans="2:13" ht="15" x14ac:dyDescent="0.2">
      <c r="B56" s="93" t="s">
        <v>21</v>
      </c>
      <c r="C56" s="90">
        <v>21</v>
      </c>
      <c r="D56" s="94">
        <v>1.6999999999998181</v>
      </c>
      <c r="E56" s="94">
        <v>18.320000000000164</v>
      </c>
      <c r="F56" s="94">
        <v>1.2</v>
      </c>
      <c r="G56" s="172">
        <f>G55</f>
        <v>-34.800000000000011</v>
      </c>
      <c r="H56" s="95">
        <f>G56-F56</f>
        <v>-36.000000000000014</v>
      </c>
      <c r="I56" s="96"/>
      <c r="J56" s="96"/>
      <c r="K56" s="96"/>
    </row>
    <row r="57" spans="2:13" x14ac:dyDescent="0.2">
      <c r="B57" s="97" t="s">
        <v>17</v>
      </c>
      <c r="C57" s="90">
        <v>22</v>
      </c>
      <c r="D57" s="94">
        <v>0.3</v>
      </c>
      <c r="E57" s="25">
        <v>3.3</v>
      </c>
      <c r="F57" s="25">
        <v>0.2</v>
      </c>
      <c r="G57" s="68"/>
      <c r="H57" s="98"/>
      <c r="I57" s="27"/>
      <c r="J57" s="27"/>
      <c r="K57" s="27"/>
    </row>
    <row r="58" spans="2:13" x14ac:dyDescent="0.2">
      <c r="B58" s="89" t="s">
        <v>22</v>
      </c>
      <c r="C58" s="90">
        <v>23</v>
      </c>
      <c r="D58" s="56"/>
      <c r="E58" s="99"/>
      <c r="F58" s="99"/>
      <c r="G58" s="100"/>
      <c r="H58" s="185"/>
      <c r="I58" s="27"/>
      <c r="J58" s="27"/>
      <c r="K58" s="27"/>
    </row>
    <row r="59" spans="2:13" x14ac:dyDescent="0.2">
      <c r="B59" s="93" t="s">
        <v>23</v>
      </c>
      <c r="C59" s="101">
        <v>23</v>
      </c>
      <c r="D59" s="25">
        <v>1.4</v>
      </c>
      <c r="E59" s="25">
        <v>15</v>
      </c>
      <c r="F59" s="25">
        <v>1</v>
      </c>
      <c r="G59" s="25"/>
      <c r="H59" s="98"/>
      <c r="I59" s="27"/>
      <c r="J59" s="27"/>
      <c r="K59" s="27"/>
    </row>
    <row r="60" spans="2:13" ht="13.5" thickBot="1" x14ac:dyDescent="0.25">
      <c r="B60" s="102" t="s">
        <v>24</v>
      </c>
      <c r="C60" s="103">
        <v>11.5</v>
      </c>
      <c r="D60" s="71"/>
      <c r="E60" s="71"/>
      <c r="F60" s="71"/>
      <c r="G60" s="71">
        <v>19.8</v>
      </c>
      <c r="H60" s="104"/>
      <c r="I60" s="27"/>
      <c r="J60" s="27"/>
      <c r="K60" s="27"/>
    </row>
    <row r="61" spans="2:13" x14ac:dyDescent="0.2">
      <c r="B61" s="75"/>
      <c r="C61" s="105"/>
      <c r="D61" s="12"/>
      <c r="E61" s="12"/>
      <c r="F61" s="27"/>
      <c r="G61" s="27"/>
      <c r="H61" s="27"/>
      <c r="I61" s="27"/>
      <c r="J61" s="27"/>
      <c r="K61" s="27"/>
    </row>
    <row r="62" spans="2:13" x14ac:dyDescent="0.2">
      <c r="B62" s="75"/>
      <c r="C62" s="105"/>
      <c r="D62" s="12"/>
      <c r="E62" s="12"/>
      <c r="F62" s="27"/>
      <c r="G62" s="27"/>
      <c r="H62" s="27"/>
      <c r="I62" s="27"/>
      <c r="J62" s="27"/>
      <c r="K62" s="27"/>
    </row>
    <row r="64" spans="2:13" x14ac:dyDescent="0.2">
      <c r="B64" s="197" t="s">
        <v>25</v>
      </c>
      <c r="C64" s="197"/>
      <c r="D64" s="197"/>
      <c r="E64" s="197"/>
      <c r="F64" s="197"/>
      <c r="G64" s="197"/>
      <c r="H64" s="197"/>
      <c r="I64" s="9"/>
      <c r="J64" s="9"/>
      <c r="K64" s="9"/>
    </row>
    <row r="65" spans="2:12" ht="13.5" thickBot="1" x14ac:dyDescent="0.25"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2:12" ht="26.25" thickBot="1" x14ac:dyDescent="0.25">
      <c r="B66" s="106" t="s">
        <v>26</v>
      </c>
      <c r="C66" s="73">
        <v>24</v>
      </c>
      <c r="D66" s="107"/>
      <c r="E66" s="107"/>
      <c r="F66" s="108"/>
      <c r="G66" s="108"/>
      <c r="H66" s="18"/>
      <c r="I66" s="13"/>
      <c r="J66" s="13"/>
      <c r="K66" s="13"/>
    </row>
    <row r="67" spans="2:12" ht="25.5" x14ac:dyDescent="0.2">
      <c r="B67" s="89" t="s">
        <v>27</v>
      </c>
      <c r="C67" s="109">
        <v>25</v>
      </c>
      <c r="D67" s="25"/>
      <c r="E67" s="25"/>
      <c r="F67" s="25"/>
      <c r="G67" s="25"/>
      <c r="H67" s="110"/>
      <c r="I67" s="27"/>
      <c r="J67" s="27"/>
      <c r="K67" s="27"/>
    </row>
    <row r="68" spans="2:12" x14ac:dyDescent="0.2">
      <c r="B68" s="89" t="s">
        <v>28</v>
      </c>
      <c r="C68" s="109">
        <v>26</v>
      </c>
      <c r="D68" s="25"/>
      <c r="E68" s="25"/>
      <c r="F68" s="25"/>
      <c r="G68" s="25"/>
      <c r="H68" s="110"/>
      <c r="I68" s="27"/>
      <c r="J68" s="27"/>
      <c r="K68" s="27"/>
    </row>
    <row r="69" spans="2:12" x14ac:dyDescent="0.2">
      <c r="B69" s="89" t="s">
        <v>29</v>
      </c>
      <c r="C69" s="111">
        <v>26</v>
      </c>
      <c r="D69" s="25"/>
      <c r="E69" s="25"/>
      <c r="F69" s="25"/>
      <c r="G69" s="25"/>
      <c r="H69" s="110"/>
      <c r="I69" s="27"/>
      <c r="J69" s="27"/>
      <c r="K69" s="27"/>
    </row>
    <row r="70" spans="2:12" x14ac:dyDescent="0.2">
      <c r="B70" s="89" t="s">
        <v>30</v>
      </c>
      <c r="C70" s="109">
        <v>27</v>
      </c>
      <c r="D70" s="25"/>
      <c r="E70" s="25"/>
      <c r="F70" s="25"/>
      <c r="G70" s="25"/>
      <c r="H70" s="110"/>
      <c r="I70" s="27"/>
      <c r="J70" s="27"/>
      <c r="K70" s="27"/>
    </row>
    <row r="71" spans="2:12" x14ac:dyDescent="0.2">
      <c r="B71" s="89" t="s">
        <v>31</v>
      </c>
      <c r="C71" s="109">
        <v>28</v>
      </c>
      <c r="D71" s="25"/>
      <c r="E71" s="25"/>
      <c r="F71" s="25"/>
      <c r="G71" s="25"/>
      <c r="H71" s="110"/>
      <c r="I71" s="27"/>
      <c r="J71" s="27"/>
      <c r="K71" s="27"/>
    </row>
    <row r="72" spans="2:12" ht="13.5" thickBot="1" x14ac:dyDescent="0.25">
      <c r="B72" s="112" t="s">
        <v>32</v>
      </c>
      <c r="C72" s="113">
        <v>29</v>
      </c>
      <c r="D72" s="71"/>
      <c r="E72" s="71"/>
      <c r="F72" s="71"/>
      <c r="G72" s="71"/>
      <c r="H72" s="104"/>
      <c r="I72" s="27"/>
      <c r="J72" s="27"/>
      <c r="K72" s="27"/>
    </row>
    <row r="73" spans="2:12" ht="13.5" customHeight="1" thickBot="1" x14ac:dyDescent="0.25">
      <c r="B73" s="201" t="s">
        <v>33</v>
      </c>
      <c r="C73" s="202"/>
      <c r="D73" s="202"/>
      <c r="E73" s="202"/>
      <c r="F73" s="202"/>
      <c r="G73" s="202"/>
      <c r="H73" s="202"/>
      <c r="I73" s="12"/>
      <c r="J73" s="12"/>
      <c r="K73" s="12"/>
      <c r="L73" s="11"/>
    </row>
    <row r="74" spans="2:12" ht="25.5" x14ac:dyDescent="0.2">
      <c r="B74" s="114" t="s">
        <v>34</v>
      </c>
      <c r="C74" s="85">
        <v>30</v>
      </c>
      <c r="D74" s="115"/>
      <c r="E74" s="116"/>
      <c r="F74" s="2"/>
      <c r="G74" s="87"/>
      <c r="H74" s="88"/>
      <c r="I74" s="27"/>
      <c r="J74" s="27"/>
      <c r="K74" s="27"/>
    </row>
    <row r="75" spans="2:12" x14ac:dyDescent="0.2">
      <c r="B75" s="89" t="s">
        <v>35</v>
      </c>
      <c r="C75" s="117">
        <v>30</v>
      </c>
      <c r="D75" s="25">
        <v>0.3</v>
      </c>
      <c r="E75" s="25">
        <v>3.2976000000000294</v>
      </c>
      <c r="F75" s="1"/>
      <c r="G75" s="25"/>
      <c r="H75" s="110"/>
      <c r="I75" s="27"/>
      <c r="J75" s="27"/>
      <c r="K75" s="27"/>
    </row>
    <row r="76" spans="2:12" x14ac:dyDescent="0.2">
      <c r="B76" s="89" t="s">
        <v>36</v>
      </c>
      <c r="C76" s="118">
        <v>15</v>
      </c>
      <c r="D76" s="119"/>
      <c r="E76" s="56"/>
      <c r="F76" s="1"/>
      <c r="G76" s="25"/>
      <c r="H76" s="110"/>
      <c r="I76" s="27"/>
      <c r="J76" s="27"/>
      <c r="K76" s="27"/>
    </row>
    <row r="77" spans="2:12" x14ac:dyDescent="0.2">
      <c r="B77" s="89" t="s">
        <v>37</v>
      </c>
      <c r="C77" s="120">
        <v>10</v>
      </c>
      <c r="D77" s="119"/>
      <c r="E77" s="56"/>
      <c r="F77" s="1"/>
      <c r="G77" s="25"/>
      <c r="H77" s="110"/>
      <c r="I77" s="27"/>
      <c r="J77" s="27"/>
      <c r="K77" s="27"/>
    </row>
    <row r="78" spans="2:12" ht="25.5" x14ac:dyDescent="0.2">
      <c r="B78" s="89" t="s">
        <v>38</v>
      </c>
      <c r="C78" s="121">
        <v>7.5</v>
      </c>
      <c r="D78" s="119"/>
      <c r="E78" s="56"/>
      <c r="F78" s="1"/>
      <c r="G78" s="25"/>
      <c r="H78" s="110"/>
      <c r="I78" s="27"/>
      <c r="J78" s="27"/>
      <c r="K78" s="27"/>
    </row>
    <row r="79" spans="2:12" x14ac:dyDescent="0.2">
      <c r="B79" s="89" t="s">
        <v>57</v>
      </c>
      <c r="C79" s="122">
        <v>6</v>
      </c>
      <c r="D79" s="119"/>
      <c r="E79" s="56"/>
      <c r="F79" s="1"/>
      <c r="G79" s="25"/>
      <c r="H79" s="110"/>
      <c r="I79" s="27"/>
      <c r="J79" s="27"/>
      <c r="K79" s="27"/>
    </row>
    <row r="80" spans="2:12" x14ac:dyDescent="0.2">
      <c r="B80" s="93" t="s">
        <v>39</v>
      </c>
      <c r="C80" s="90">
        <v>31</v>
      </c>
      <c r="D80" s="119"/>
      <c r="E80" s="56"/>
      <c r="F80" s="1"/>
      <c r="G80" s="25"/>
      <c r="H80" s="110"/>
      <c r="I80" s="27"/>
      <c r="J80" s="27"/>
      <c r="K80" s="27"/>
    </row>
    <row r="81" spans="2:15" ht="25.5" x14ac:dyDescent="0.2">
      <c r="B81" s="89" t="s">
        <v>40</v>
      </c>
      <c r="C81" s="101">
        <v>31</v>
      </c>
      <c r="D81" s="119"/>
      <c r="E81" s="56"/>
      <c r="F81" s="1"/>
      <c r="G81" s="25"/>
      <c r="H81" s="110"/>
      <c r="I81" s="27"/>
      <c r="J81" s="27"/>
      <c r="K81" s="27"/>
    </row>
    <row r="82" spans="2:15" x14ac:dyDescent="0.2">
      <c r="B82" s="89" t="s">
        <v>41</v>
      </c>
      <c r="C82" s="118">
        <v>15.5</v>
      </c>
      <c r="D82" s="119"/>
      <c r="E82" s="56"/>
      <c r="F82" s="1"/>
      <c r="G82" s="25"/>
      <c r="H82" s="110"/>
      <c r="I82" s="27"/>
      <c r="J82" s="27"/>
      <c r="K82" s="27"/>
    </row>
    <row r="83" spans="2:15" x14ac:dyDescent="0.2">
      <c r="B83" s="89" t="s">
        <v>42</v>
      </c>
      <c r="C83" s="123">
        <v>10.3</v>
      </c>
      <c r="D83" s="119"/>
      <c r="E83" s="56"/>
      <c r="F83" s="1"/>
      <c r="G83" s="25"/>
      <c r="H83" s="110"/>
      <c r="I83" s="27"/>
      <c r="J83" s="27"/>
      <c r="K83" s="27"/>
    </row>
    <row r="84" spans="2:15" x14ac:dyDescent="0.2">
      <c r="B84" s="89" t="s">
        <v>43</v>
      </c>
      <c r="C84" s="124">
        <v>7.75</v>
      </c>
      <c r="D84" s="119"/>
      <c r="E84" s="56"/>
      <c r="F84" s="1"/>
      <c r="G84" s="25"/>
      <c r="H84" s="110"/>
      <c r="I84" s="27"/>
      <c r="J84" s="27"/>
      <c r="K84" s="27"/>
    </row>
    <row r="85" spans="2:15" x14ac:dyDescent="0.2">
      <c r="B85" s="89" t="s">
        <v>58</v>
      </c>
      <c r="C85" s="90">
        <v>32</v>
      </c>
      <c r="D85" s="119"/>
      <c r="E85" s="56"/>
      <c r="F85" s="1"/>
      <c r="G85" s="25"/>
      <c r="H85" s="110"/>
      <c r="I85" s="27"/>
      <c r="J85" s="27"/>
      <c r="K85" s="27"/>
    </row>
    <row r="86" spans="2:15" x14ac:dyDescent="0.2">
      <c r="B86" s="89" t="s">
        <v>53</v>
      </c>
      <c r="C86" s="90">
        <v>33</v>
      </c>
      <c r="D86" s="119"/>
      <c r="E86" s="56"/>
      <c r="F86" s="1"/>
      <c r="G86" s="25"/>
      <c r="H86" s="110"/>
      <c r="I86" s="27"/>
      <c r="J86" s="27"/>
      <c r="K86" s="27"/>
    </row>
    <row r="87" spans="2:15" ht="15" x14ac:dyDescent="0.2">
      <c r="B87" s="89" t="s">
        <v>59</v>
      </c>
      <c r="C87" s="117">
        <v>33</v>
      </c>
      <c r="D87" s="25">
        <v>137</v>
      </c>
      <c r="E87" s="25">
        <v>137</v>
      </c>
      <c r="F87" s="152">
        <v>34.200000000000003</v>
      </c>
      <c r="G87" s="125">
        <f>G43</f>
        <v>22.8</v>
      </c>
      <c r="H87" s="173">
        <f>G87-F87</f>
        <v>-11.400000000000002</v>
      </c>
      <c r="I87" s="27"/>
      <c r="J87" s="27"/>
      <c r="K87" s="27"/>
    </row>
    <row r="88" spans="2:15" ht="13.5" thickBot="1" x14ac:dyDescent="0.25">
      <c r="B88" s="112" t="s">
        <v>54</v>
      </c>
      <c r="C88" s="126">
        <v>16.5</v>
      </c>
      <c r="D88" s="34"/>
      <c r="E88" s="70"/>
      <c r="F88" s="3"/>
      <c r="G88" s="71"/>
      <c r="H88" s="104"/>
      <c r="I88" s="27"/>
      <c r="J88" s="27"/>
      <c r="K88" s="27"/>
    </row>
    <row r="89" spans="2:15" ht="38.25" customHeight="1" x14ac:dyDescent="0.25">
      <c r="B89" s="127"/>
      <c r="C89" s="127"/>
      <c r="D89" s="127"/>
      <c r="E89" s="127"/>
      <c r="F89" s="127"/>
      <c r="G89" s="127"/>
      <c r="H89" s="127"/>
      <c r="I89" s="127"/>
      <c r="J89" s="127"/>
      <c r="K89" s="127"/>
    </row>
    <row r="90" spans="2:15" ht="15.75" x14ac:dyDescent="0.25">
      <c r="B90" s="128" t="s">
        <v>88</v>
      </c>
    </row>
    <row r="92" spans="2:15" ht="27.75" customHeight="1" thickBot="1" x14ac:dyDescent="0.35">
      <c r="B92" s="186" t="s">
        <v>44</v>
      </c>
      <c r="C92" s="186"/>
      <c r="D92" s="186"/>
      <c r="E92" s="186"/>
      <c r="F92" s="186"/>
      <c r="G92" s="186"/>
      <c r="H92" s="186"/>
      <c r="I92" s="9"/>
      <c r="J92" s="9"/>
      <c r="K92" s="9"/>
    </row>
    <row r="93" spans="2:15" ht="12.75" customHeight="1" x14ac:dyDescent="0.2">
      <c r="B93" s="191" t="s">
        <v>0</v>
      </c>
      <c r="C93" s="194" t="s">
        <v>8</v>
      </c>
      <c r="D93" s="191" t="s">
        <v>91</v>
      </c>
      <c r="E93" s="189" t="s">
        <v>95</v>
      </c>
      <c r="F93" s="189" t="s">
        <v>96</v>
      </c>
      <c r="G93" s="194" t="s">
        <v>98</v>
      </c>
      <c r="H93" s="187" t="s">
        <v>87</v>
      </c>
      <c r="I93" s="12"/>
      <c r="J93" s="12"/>
      <c r="K93" s="12"/>
    </row>
    <row r="94" spans="2:15" ht="62.25" customHeight="1" thickBot="1" x14ac:dyDescent="0.25">
      <c r="B94" s="192"/>
      <c r="C94" s="195"/>
      <c r="D94" s="196"/>
      <c r="E94" s="190"/>
      <c r="F94" s="190"/>
      <c r="G94" s="195"/>
      <c r="H94" s="188"/>
      <c r="I94" s="13"/>
      <c r="J94" s="13"/>
      <c r="K94" s="13"/>
    </row>
    <row r="95" spans="2:15" x14ac:dyDescent="0.2">
      <c r="B95" s="84" t="s">
        <v>45</v>
      </c>
      <c r="C95" s="129">
        <v>1</v>
      </c>
      <c r="D95" s="130">
        <v>93.699999999999989</v>
      </c>
      <c r="E95" s="130">
        <v>124.3</v>
      </c>
      <c r="F95" s="156">
        <v>29.3</v>
      </c>
      <c r="G95" s="156">
        <f>G96+G97</f>
        <v>26</v>
      </c>
      <c r="H95" s="174">
        <f>G95-F95</f>
        <v>-3.3000000000000007</v>
      </c>
      <c r="I95" s="27"/>
      <c r="J95" s="27"/>
      <c r="K95" s="27"/>
      <c r="N95" s="131"/>
      <c r="O95" s="131"/>
    </row>
    <row r="96" spans="2:15" x14ac:dyDescent="0.2">
      <c r="B96" s="97" t="s">
        <v>46</v>
      </c>
      <c r="C96" s="132">
        <v>1</v>
      </c>
      <c r="D96" s="47">
        <v>22.6</v>
      </c>
      <c r="E96" s="47">
        <v>32</v>
      </c>
      <c r="F96" s="48">
        <v>8</v>
      </c>
      <c r="G96" s="48">
        <f>G22</f>
        <v>11.7</v>
      </c>
      <c r="H96" s="170">
        <f>G96-F96</f>
        <v>3.6999999999999993</v>
      </c>
      <c r="I96" s="138"/>
      <c r="J96" s="138"/>
      <c r="K96" s="138"/>
      <c r="N96" s="131"/>
      <c r="O96" s="131"/>
    </row>
    <row r="97" spans="2:15" x14ac:dyDescent="0.2">
      <c r="B97" s="97" t="s">
        <v>47</v>
      </c>
      <c r="C97" s="133">
        <v>0.5</v>
      </c>
      <c r="D97" s="47">
        <v>71.099999999999994</v>
      </c>
      <c r="E97" s="47">
        <v>92.3</v>
      </c>
      <c r="F97" s="48">
        <v>21.3</v>
      </c>
      <c r="G97" s="48">
        <v>14.3</v>
      </c>
      <c r="H97" s="170">
        <f t="shared" ref="H97:H102" si="1">G97-F97</f>
        <v>-7</v>
      </c>
      <c r="I97" s="139"/>
      <c r="J97" s="139"/>
      <c r="K97" s="139"/>
      <c r="N97" s="131"/>
      <c r="O97" s="131"/>
    </row>
    <row r="98" spans="2:15" x14ac:dyDescent="0.2">
      <c r="B98" s="97" t="s">
        <v>48</v>
      </c>
      <c r="C98" s="134">
        <v>2</v>
      </c>
      <c r="D98" s="47">
        <v>457.8</v>
      </c>
      <c r="E98" s="47">
        <v>504</v>
      </c>
      <c r="F98" s="48">
        <v>101</v>
      </c>
      <c r="G98" s="48">
        <f>G23+G33</f>
        <v>73.099999999999994</v>
      </c>
      <c r="H98" s="170">
        <f t="shared" si="1"/>
        <v>-27.900000000000006</v>
      </c>
      <c r="I98" s="27"/>
      <c r="J98" s="27"/>
      <c r="K98" s="27"/>
      <c r="N98" s="131"/>
      <c r="O98" s="131"/>
    </row>
    <row r="99" spans="2:15" x14ac:dyDescent="0.2">
      <c r="B99" s="97" t="s">
        <v>49</v>
      </c>
      <c r="C99" s="134">
        <v>3</v>
      </c>
      <c r="D99" s="47">
        <v>102.30000000000001</v>
      </c>
      <c r="E99" s="47">
        <v>110.88</v>
      </c>
      <c r="F99" s="48">
        <v>22.22</v>
      </c>
      <c r="G99" s="48">
        <f t="shared" ref="G99" si="2">G24+G34</f>
        <v>16.100000000000001</v>
      </c>
      <c r="H99" s="170">
        <f t="shared" si="1"/>
        <v>-6.1199999999999974</v>
      </c>
      <c r="I99" s="27"/>
      <c r="J99" s="27"/>
      <c r="K99" s="27"/>
      <c r="N99" s="131"/>
      <c r="O99" s="131"/>
    </row>
    <row r="100" spans="2:15" x14ac:dyDescent="0.2">
      <c r="B100" s="89" t="s">
        <v>50</v>
      </c>
      <c r="C100" s="135">
        <v>4</v>
      </c>
      <c r="D100" s="47">
        <v>0</v>
      </c>
      <c r="E100" s="47">
        <v>0</v>
      </c>
      <c r="F100" s="48">
        <v>0</v>
      </c>
      <c r="G100" s="48">
        <f>G25</f>
        <v>0</v>
      </c>
      <c r="H100" s="170">
        <f t="shared" si="1"/>
        <v>0</v>
      </c>
      <c r="I100" s="27"/>
      <c r="J100" s="27"/>
      <c r="K100" s="27"/>
      <c r="N100" s="131"/>
      <c r="O100" s="131"/>
    </row>
    <row r="101" spans="2:15" ht="13.5" thickBot="1" x14ac:dyDescent="0.25">
      <c r="B101" s="175" t="s">
        <v>51</v>
      </c>
      <c r="C101" s="76">
        <v>5</v>
      </c>
      <c r="D101" s="176">
        <v>360.6</v>
      </c>
      <c r="E101" s="176">
        <v>372.49999999999989</v>
      </c>
      <c r="F101" s="157">
        <v>91.299999999999983</v>
      </c>
      <c r="G101" s="157">
        <f>G102-G95-G98-G99-G100</f>
        <v>50.900000000000027</v>
      </c>
      <c r="H101" s="177">
        <f t="shared" si="1"/>
        <v>-40.399999999999956</v>
      </c>
      <c r="I101" s="27"/>
      <c r="J101" s="27"/>
      <c r="K101" s="27"/>
      <c r="N101" s="131"/>
      <c r="O101" s="131"/>
    </row>
    <row r="102" spans="2:15" ht="15" thickBot="1" x14ac:dyDescent="0.25">
      <c r="B102" s="106" t="s">
        <v>52</v>
      </c>
      <c r="C102" s="80">
        <v>6</v>
      </c>
      <c r="D102" s="178">
        <v>1014.4000000000001</v>
      </c>
      <c r="E102" s="178">
        <v>1111.6799999999998</v>
      </c>
      <c r="F102" s="153">
        <v>243.82</v>
      </c>
      <c r="G102" s="178">
        <f>G50</f>
        <v>166.10000000000002</v>
      </c>
      <c r="H102" s="179">
        <f t="shared" si="1"/>
        <v>-77.71999999999997</v>
      </c>
      <c r="I102" s="136"/>
      <c r="J102" s="136"/>
      <c r="K102" s="136"/>
      <c r="N102" s="131"/>
      <c r="O102" s="131"/>
    </row>
    <row r="103" spans="2:15" x14ac:dyDescent="0.2">
      <c r="K103" s="50"/>
    </row>
    <row r="104" spans="2:15" ht="18" customHeight="1" x14ac:dyDescent="0.2">
      <c r="F104" s="51"/>
      <c r="K104" s="50"/>
      <c r="N104" s="51"/>
    </row>
    <row r="105" spans="2:15" ht="18.75" x14ac:dyDescent="0.3">
      <c r="B105" s="137" t="s">
        <v>88</v>
      </c>
      <c r="F105" s="51"/>
      <c r="H105" s="9"/>
      <c r="I105" s="9"/>
      <c r="J105" s="9"/>
      <c r="K105" s="50"/>
    </row>
    <row r="106" spans="2:15" x14ac:dyDescent="0.2">
      <c r="G106" s="51"/>
      <c r="K106" s="51"/>
      <c r="M106" s="51"/>
    </row>
    <row r="111" spans="2:15" x14ac:dyDescent="0.2">
      <c r="E111" s="131"/>
      <c r="F111" s="131"/>
      <c r="G111" s="131"/>
      <c r="H111" s="131"/>
      <c r="I111" s="131"/>
      <c r="J111" s="131"/>
      <c r="K111" s="131"/>
    </row>
    <row r="113" spans="5:11" x14ac:dyDescent="0.2">
      <c r="E113" s="131"/>
      <c r="F113" s="131"/>
      <c r="G113" s="131"/>
      <c r="H113" s="131"/>
      <c r="I113" s="131"/>
      <c r="J113" s="131"/>
      <c r="K113" s="131"/>
    </row>
    <row r="119" spans="5:11" ht="18.75" x14ac:dyDescent="0.3">
      <c r="E119" s="4"/>
    </row>
    <row r="120" spans="5:11" ht="18.75" x14ac:dyDescent="0.3">
      <c r="E120" s="4"/>
    </row>
    <row r="121" spans="5:11" ht="18.75" x14ac:dyDescent="0.3">
      <c r="E121" s="4"/>
    </row>
    <row r="122" spans="5:11" ht="18.75" x14ac:dyDescent="0.3">
      <c r="E122" s="4"/>
    </row>
    <row r="123" spans="5:11" ht="18.75" x14ac:dyDescent="0.3">
      <c r="E123" s="4"/>
    </row>
    <row r="124" spans="5:11" ht="18.75" x14ac:dyDescent="0.3">
      <c r="E124" s="4"/>
    </row>
    <row r="125" spans="5:11" ht="18.75" x14ac:dyDescent="0.3">
      <c r="E125" s="4"/>
    </row>
    <row r="126" spans="5:11" ht="18.75" x14ac:dyDescent="0.3">
      <c r="E126" s="4"/>
    </row>
    <row r="127" spans="5:11" ht="18.75" x14ac:dyDescent="0.3">
      <c r="E127" s="4"/>
    </row>
    <row r="128" spans="5:11" ht="18.75" x14ac:dyDescent="0.3">
      <c r="E128" s="4"/>
    </row>
    <row r="129" spans="5:5" ht="18.75" x14ac:dyDescent="0.3">
      <c r="E129" s="4"/>
    </row>
  </sheetData>
  <mergeCells count="21">
    <mergeCell ref="B4:H4"/>
    <mergeCell ref="B2:H2"/>
    <mergeCell ref="B1:H1"/>
    <mergeCell ref="B73:H73"/>
    <mergeCell ref="G8:G9"/>
    <mergeCell ref="H8:H9"/>
    <mergeCell ref="B5:H5"/>
    <mergeCell ref="B92:H92"/>
    <mergeCell ref="H93:H94"/>
    <mergeCell ref="E93:E94"/>
    <mergeCell ref="F93:F94"/>
    <mergeCell ref="B8:B9"/>
    <mergeCell ref="C8:C9"/>
    <mergeCell ref="D8:D9"/>
    <mergeCell ref="E8:E9"/>
    <mergeCell ref="F8:F9"/>
    <mergeCell ref="B93:B94"/>
    <mergeCell ref="C93:C94"/>
    <mergeCell ref="D93:D94"/>
    <mergeCell ref="B64:H64"/>
    <mergeCell ref="G93:G94"/>
  </mergeCells>
  <phoneticPr fontId="0" type="noConversion"/>
  <pageMargins left="0.39370078740157483" right="0.23622047244094491" top="0.43307086614173229" bottom="0.62992125984251968" header="0.47244094488188981" footer="0.62992125984251968"/>
  <pageSetup paperSize="9" scale="81" fitToHeight="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I_kvartal_2020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klient</dc:creator>
  <cp:lastModifiedBy>oleh veres</cp:lastModifiedBy>
  <cp:lastPrinted>2020-05-05T09:18:45Z</cp:lastPrinted>
  <dcterms:created xsi:type="dcterms:W3CDTF">2007-07-17T06:48:45Z</dcterms:created>
  <dcterms:modified xsi:type="dcterms:W3CDTF">2020-05-12T13:36:07Z</dcterms:modified>
</cp:coreProperties>
</file>